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<sst xmlns="http://schemas.openxmlformats.org/spreadsheetml/2006/main" count="10041" uniqueCount="1181">
  <si>
    <t>File opened</t>
  </si>
  <si>
    <t>2023-03-23 10:33:54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</si>
  <si>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</si>
  <si>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</si>
  <si>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</si>
  <si>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</si>
  <si>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</si>
  <si>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</si>
  <si>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</si>
  <si>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</si>
  <si>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</si>
  <si>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</si>
  <si>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</si>
  <si>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{"co2aspan2a": "0.175737", "h2oaspan2": "0", "ssa_ref": "44196.8", "co2aspan2b": "0.174099", "h2obspan1": "0.999892", "chamberpressurezero": "2.60544", "flowazero": "0.303", "h2oaspan1": "1.00735", "co2aspanconc1": "992.9", "h2obspanconc1": "12.34", "co2bspan2b": "0.174103", "tazero": "0.0691242", "co2bspanconc2": "0", "h2oaspan2b": "0.0686183", "h2oazero": "1.09901", "oxygen": "21", "co2bspan1": "0.991094", "co2aspan2": "0", "co2bspan2": "0", "h2obspan2": "0", "h2obzero": "1.10795", "ssb_ref": "48766.6", "flowbzero": "0.29", "co2azero": "0.902659", "co2bzero": "0.903539", "h2obspanconc2": "0", "h2oaspanconc2": "0", "co2aspan1": "0.990681", "co2bspan2a": "0.175667", "tbzero": "0.170916", "h2oaspanconc1": "12.34", "h2obspan2a": "0.0685566", "co2bspanconc1": "992.9", "flowmeterzero": "0.985443", "h2obspan2b": "0.0685491", "h2oaspan2a": "0.0681178", "co2aspanconc2": "0"}</t>
  </si>
  <si>
    <t>CO2 rangematch</t>
  </si>
  <si>
    <t>Wed Mar 22 10:54</t>
  </si>
  <si>
    <t>H2O rangematch</t>
  </si>
  <si>
    <t>Wed Mar 22 11:00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</si>
  <si>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</si>
  <si>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</si>
  <si>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</si>
  <si>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</si>
  <si>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</si>
  <si>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</si>
  <si>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</si>
  <si>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</si>
  <si>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</si>
  <si>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10:33:54</t>
  </si>
  <si>
    <t>Stability Definition:	ΔH2O (Meas2): Std&lt;0.1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</si>
  <si>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</si>
  <si>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</si>
  <si>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</si>
  <si>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</si>
  <si>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</si>
  <si>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</si>
  <si>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</si>
  <si>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</si>
  <si>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</si>
  <si>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</si>
  <si>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</si>
  <si>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</si>
  <si>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</si>
  <si>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</si>
  <si>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</si>
  <si>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</si>
  <si>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</si>
  <si>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</si>
  <si>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</si>
  <si>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</si>
  <si>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</si>
  <si>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</si>
  <si>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</si>
  <si>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</si>
  <si>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</si>
  <si>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</si>
  <si>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</si>
  <si>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</si>
  <si>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</si>
  <si>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</si>
  <si>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</si>
  <si>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</si>
  <si>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</si>
  <si>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</si>
  <si>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</si>
  <si>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</si>
  <si>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</si>
  <si>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</si>
  <si>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</si>
  <si>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</si>
  <si>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</si>
  <si>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</si>
  <si>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</si>
  <si>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</si>
  <si>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</si>
  <si>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</si>
  <si>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</si>
  <si>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</si>
  <si>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</si>
  <si>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</si>
  <si>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</si>
  <si>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1.81208 82.4327 377.593 629.124 874.366 1064.96 1237.45 1407.7</t>
  </si>
  <si>
    <t>Fs_true</t>
  </si>
  <si>
    <t>0.517371 106.436 401.716 606.539 801.055 1002.22 1201 1401.9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</si>
  <si>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</si>
  <si>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</si>
  <si>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</si>
  <si>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</si>
  <si>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</si>
  <si>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</si>
  <si>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</si>
  <si>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</si>
  <si>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</si>
  <si>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</si>
  <si>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</si>
  <si>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</si>
  <si>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</si>
  <si>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</si>
  <si>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</si>
  <si>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</si>
  <si>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</si>
  <si>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</si>
  <si>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</si>
  <si>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</si>
  <si>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</si>
  <si>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</si>
  <si>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</si>
  <si>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</si>
  <si>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</si>
  <si>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</si>
  <si>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</si>
  <si>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</si>
  <si>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</si>
  <si>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</si>
  <si>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</si>
  <si>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</si>
  <si>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</si>
  <si>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</si>
  <si>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</si>
  <si>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</si>
  <si>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</si>
  <si>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</si>
  <si>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</si>
  <si>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</si>
  <si>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</si>
  <si>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</si>
  <si>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</si>
  <si>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</si>
  <si>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</si>
  <si>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</si>
  <si>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</si>
  <si>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</si>
  <si>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</si>
  <si>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</si>
  <si>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</si>
  <si>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</si>
  <si>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</si>
  <si>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</si>
  <si>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</si>
  <si>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</si>
  <si>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</si>
  <si>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</si>
  <si>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</si>
  <si>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</si>
  <si>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</si>
  <si>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</si>
  <si>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</si>
  <si>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</si>
  <si>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</si>
  <si>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</si>
  <si>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</si>
  <si>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</si>
  <si>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</si>
  <si>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</si>
  <si>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</si>
  <si>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</si>
  <si>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</si>
  <si>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</si>
  <si>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</si>
  <si>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</si>
  <si>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</si>
  <si>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</si>
  <si>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</si>
  <si>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</si>
  <si>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</si>
  <si>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</si>
  <si>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</si>
  <si>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</si>
  <si>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</si>
  <si>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</si>
  <si>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</si>
  <si>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</si>
  <si>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</si>
  <si>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</si>
  <si>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</si>
  <si>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</si>
  <si>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</si>
  <si>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</si>
  <si>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</si>
  <si>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</si>
  <si>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</si>
  <si>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</si>
  <si>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</si>
  <si>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</si>
  <si>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</si>
  <si>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</si>
  <si>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</si>
  <si>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</si>
  <si>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</si>
  <si>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</si>
  <si>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</si>
  <si>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</si>
  <si>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</si>
  <si>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</si>
  <si>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</si>
  <si>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</si>
  <si>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</si>
  <si>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</si>
  <si>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</si>
  <si>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</si>
  <si>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</si>
  <si>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</si>
  <si>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</si>
  <si>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</si>
  <si>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</si>
  <si>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</si>
  <si>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</si>
  <si>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</si>
  <si>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</si>
  <si>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</si>
  <si>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</si>
  <si>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</si>
  <si>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</si>
  <si>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</si>
  <si>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</si>
  <si>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</si>
  <si>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</si>
  <si>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</si>
  <si>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</si>
  <si>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</si>
  <si>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</si>
  <si>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</si>
  <si>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</si>
  <si>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</si>
  <si>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</si>
  <si>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</si>
  <si>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</si>
  <si>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</si>
  <si>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</si>
  <si>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</si>
  <si>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</si>
  <si>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</si>
  <si>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</si>
  <si>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</si>
  <si>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</si>
  <si>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</si>
  <si>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</si>
  <si>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</si>
  <si>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</si>
  <si>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</si>
  <si>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</si>
  <si>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</si>
  <si>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</si>
  <si>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</si>
  <si>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</si>
  <si>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</si>
  <si>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</si>
  <si>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</si>
  <si>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</si>
  <si>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</si>
  <si>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</si>
  <si>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</si>
  <si>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</si>
  <si>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</si>
  <si>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</si>
  <si>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</si>
  <si>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</si>
  <si>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</si>
  <si>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</si>
  <si>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</si>
  <si>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</si>
  <si>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</si>
  <si>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</si>
  <si>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</si>
  <si>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</si>
  <si>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</si>
  <si>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</si>
  <si>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</si>
  <si>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</si>
  <si>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</si>
  <si>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</si>
  <si>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</si>
  <si>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</si>
  <si>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</si>
  <si>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</si>
  <si>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</si>
  <si>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</si>
  <si>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</si>
  <si>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</si>
  <si>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</si>
  <si>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</si>
  <si>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</si>
  <si>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</si>
  <si>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</si>
  <si>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</si>
  <si>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</si>
  <si>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</si>
  <si>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</si>
  <si>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</si>
  <si>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</si>
  <si>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</si>
  <si>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</si>
  <si>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</si>
  <si>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</si>
  <si>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</si>
  <si>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</si>
  <si>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</si>
  <si>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</si>
  <si>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</si>
  <si>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</si>
  <si>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</si>
  <si>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</si>
  <si>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</si>
  <si>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</si>
  <si>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</si>
  <si>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</si>
  <si>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</si>
  <si>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</si>
  <si>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</si>
  <si>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</si>
  <si>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</si>
  <si>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</si>
  <si>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</si>
  <si>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</si>
  <si>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</si>
  <si>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</si>
  <si>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</si>
  <si>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</si>
  <si>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</si>
  <si>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</si>
  <si>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</si>
  <si>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</si>
  <si>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</si>
  <si>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</si>
  <si>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</si>
  <si>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</si>
  <si>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</si>
  <si>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</si>
  <si>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</si>
  <si>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</si>
  <si>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</si>
  <si>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</si>
  <si>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</si>
  <si>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</si>
  <si>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</si>
  <si>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</si>
  <si>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</si>
  <si>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</si>
  <si>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</si>
  <si>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</si>
  <si>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</si>
  <si>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</si>
  <si>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</si>
  <si>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</si>
  <si>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</si>
  <si>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</si>
  <si>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</si>
  <si>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</si>
  <si>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</si>
  <si>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</si>
  <si>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</si>
  <si>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</si>
  <si>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</si>
  <si>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</si>
  <si>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</si>
  <si>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</si>
  <si>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</si>
  <si>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</si>
  <si>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</si>
  <si>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</si>
  <si>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</si>
  <si>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</si>
  <si>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</si>
  <si>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</si>
  <si>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</si>
  <si>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</si>
  <si>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</si>
  <si>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</si>
  <si>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</si>
  <si>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</si>
  <si>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</si>
  <si>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</si>
  <si>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</si>
  <si>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</si>
  <si>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</si>
  <si>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</si>
  <si>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</si>
  <si>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</si>
  <si>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</si>
  <si>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</si>
  <si>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</si>
  <si>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</si>
  <si>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</si>
  <si>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</si>
  <si>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</si>
  <si>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</si>
  <si>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</si>
  <si>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</si>
  <si>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</si>
  <si>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</si>
  <si>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</si>
  <si>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</si>
  <si>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</si>
  <si>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</si>
  <si>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</si>
  <si>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</si>
  <si>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</si>
  <si>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</si>
  <si>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mmol mol⁻¹ min⁻¹</t>
  </si>
  <si>
    <t>V</t>
  </si>
  <si>
    <t>mV</t>
  </si>
  <si>
    <t>mg</t>
  </si>
  <si>
    <t>hrs</t>
  </si>
  <si>
    <t>min</t>
  </si>
  <si>
    <t>20171115 17:42:12</t>
  </si>
  <si>
    <t>17:42:12</t>
  </si>
  <si>
    <t>ely_can32_t4_ch5</t>
  </si>
  <si>
    <t>ozzie</t>
  </si>
  <si>
    <t>-</t>
  </si>
  <si>
    <t>0: Broadleaf</t>
  </si>
  <si>
    <t>--:--:--</t>
  </si>
  <si>
    <t>1/1</t>
  </si>
  <si>
    <t>11111111</t>
  </si>
  <si>
    <t>oooooooo</t>
  </si>
  <si>
    <t>off</t>
  </si>
  <si>
    <t>20171115 17:42:17</t>
  </si>
  <si>
    <t>17:42:17</t>
  </si>
  <si>
    <t>20171115 17:42:22</t>
  </si>
  <si>
    <t>17:42:22</t>
  </si>
  <si>
    <t>20171115 17:42:27</t>
  </si>
  <si>
    <t>17:42:27</t>
  </si>
  <si>
    <t>20171115 17:42:32</t>
  </si>
  <si>
    <t>17:42:32</t>
  </si>
  <si>
    <t>20171115 17:42:37</t>
  </si>
  <si>
    <t>17:42:37</t>
  </si>
  <si>
    <t>20171115 17:42:42</t>
  </si>
  <si>
    <t>17:42:42</t>
  </si>
  <si>
    <t>20171115 17:42:47</t>
  </si>
  <si>
    <t>17:42:47</t>
  </si>
  <si>
    <t>20171115 17:42:52</t>
  </si>
  <si>
    <t>17:42:52</t>
  </si>
  <si>
    <t>20171115 17:42:57</t>
  </si>
  <si>
    <t>17:42:57</t>
  </si>
  <si>
    <t>20171115 17:43:02</t>
  </si>
  <si>
    <t>17:43:02</t>
  </si>
  <si>
    <t>20171115 17:43:07</t>
  </si>
  <si>
    <t>17:43:07</t>
  </si>
  <si>
    <t>20171115 17:43:12</t>
  </si>
  <si>
    <t>17:43:12</t>
  </si>
  <si>
    <t>20171115 17:43:17</t>
  </si>
  <si>
    <t>17:43:17</t>
  </si>
  <si>
    <t>20171115 17:43:22</t>
  </si>
  <si>
    <t>17:43:22</t>
  </si>
  <si>
    <t>20171115 17:43:27</t>
  </si>
  <si>
    <t>17:43:27</t>
  </si>
  <si>
    <t>20171115 17:43:32</t>
  </si>
  <si>
    <t>17:43:32</t>
  </si>
  <si>
    <t>20171115 17:43:37</t>
  </si>
  <si>
    <t>17:43:37</t>
  </si>
  <si>
    <t>20171115 17:43:42</t>
  </si>
  <si>
    <t>17:43:42</t>
  </si>
  <si>
    <t>20171115 17:43:47</t>
  </si>
  <si>
    <t>17:43:47</t>
  </si>
  <si>
    <t>20171115 17:43:52</t>
  </si>
  <si>
    <t>17:43:52</t>
  </si>
  <si>
    <t>20171115 17:43:57</t>
  </si>
  <si>
    <t>17:43:57</t>
  </si>
  <si>
    <t>20171115 17:44:02</t>
  </si>
  <si>
    <t>17:44:02</t>
  </si>
  <si>
    <t>20171115 17:44:07</t>
  </si>
  <si>
    <t>17:44:07</t>
  </si>
  <si>
    <t>20171115 17:45:44</t>
  </si>
  <si>
    <t>17:45:44</t>
  </si>
  <si>
    <t>20171115 17:45:49</t>
  </si>
  <si>
    <t>17:45:49</t>
  </si>
  <si>
    <t>20171115 17:45:54</t>
  </si>
  <si>
    <t>17:45:54</t>
  </si>
  <si>
    <t>20171115 17:45:59</t>
  </si>
  <si>
    <t>17:45:59</t>
  </si>
  <si>
    <t>20171115 17:46:04</t>
  </si>
  <si>
    <t>17:46:04</t>
  </si>
  <si>
    <t>20171115 17:46:09</t>
  </si>
  <si>
    <t>17:46:09</t>
  </si>
  <si>
    <t>20171115 17:46:14</t>
  </si>
  <si>
    <t>17:46:14</t>
  </si>
  <si>
    <t>20171115 17:46:19</t>
  </si>
  <si>
    <t>17:46:19</t>
  </si>
  <si>
    <t>20171115 17:46:24</t>
  </si>
  <si>
    <t>17:46:24</t>
  </si>
  <si>
    <t>20171115 17:46:29</t>
  </si>
  <si>
    <t>17:46:29</t>
  </si>
  <si>
    <t>20171115 17:46:34</t>
  </si>
  <si>
    <t>17:46:34</t>
  </si>
  <si>
    <t>20171115 17:46:39</t>
  </si>
  <si>
    <t>17:46:39</t>
  </si>
  <si>
    <t>20171115 17:46:44</t>
  </si>
  <si>
    <t>17:46:44</t>
  </si>
  <si>
    <t>20171115 17:46:49</t>
  </si>
  <si>
    <t>17:46:49</t>
  </si>
  <si>
    <t>20171115 17:46:54</t>
  </si>
  <si>
    <t>17:46:54</t>
  </si>
  <si>
    <t>20171115 17:46:59</t>
  </si>
  <si>
    <t>17:46:59</t>
  </si>
  <si>
    <t>20171115 17:47:04</t>
  </si>
  <si>
    <t>17:47:04</t>
  </si>
  <si>
    <t>20171115 17:47:09</t>
  </si>
  <si>
    <t>17:47:09</t>
  </si>
  <si>
    <t>20171115 17:47:14</t>
  </si>
  <si>
    <t>17:47:14</t>
  </si>
  <si>
    <t>20171115 17:47:19</t>
  </si>
  <si>
    <t>17:47:19</t>
  </si>
  <si>
    <t>20171115 17:47:24</t>
  </si>
  <si>
    <t>17:47:24</t>
  </si>
  <si>
    <t>20171115 17:47:29</t>
  </si>
  <si>
    <t>17:47:29</t>
  </si>
  <si>
    <t>20171115 17:47:34</t>
  </si>
  <si>
    <t>17:47:34</t>
  </si>
  <si>
    <t>20171115 17:47:39</t>
  </si>
  <si>
    <t>17:47:39</t>
  </si>
  <si>
    <t>20171115 17:47:44</t>
  </si>
  <si>
    <t>17:47:44</t>
  </si>
  <si>
    <t>20171115 17:47:49</t>
  </si>
  <si>
    <t>17:47:49</t>
  </si>
  <si>
    <t>20171115 17:47:54</t>
  </si>
  <si>
    <t>17:47:54</t>
  </si>
  <si>
    <t>20171115 17:47:59</t>
  </si>
  <si>
    <t>17:47:59</t>
  </si>
  <si>
    <t>20171115 17:48:04</t>
  </si>
  <si>
    <t>17:48:04</t>
  </si>
  <si>
    <t>20171115 17:48:09</t>
  </si>
  <si>
    <t>17:48:09</t>
  </si>
  <si>
    <t>20171115 17:48:14</t>
  </si>
  <si>
    <t>17:48:14</t>
  </si>
  <si>
    <t>20171115 17:48:19</t>
  </si>
  <si>
    <t>17:48:19</t>
  </si>
  <si>
    <t>20171115 17:48:24</t>
  </si>
  <si>
    <t>17:48:24</t>
  </si>
  <si>
    <t>20171115 17:48:29</t>
  </si>
  <si>
    <t>17:48:29</t>
  </si>
  <si>
    <t>20171115 17:48:34</t>
  </si>
  <si>
    <t>17:48:34</t>
  </si>
  <si>
    <t>20171115 17:48:39</t>
  </si>
  <si>
    <t>17:48:39</t>
  </si>
  <si>
    <t>20171115 17:48:44</t>
  </si>
  <si>
    <t>17:48:44</t>
  </si>
  <si>
    <t>20171115 17:48:49</t>
  </si>
  <si>
    <t>17:48:49</t>
  </si>
  <si>
    <t>20171115 17:48:54</t>
  </si>
  <si>
    <t>17:48:54</t>
  </si>
  <si>
    <t>20171115 17:48:59</t>
  </si>
  <si>
    <t>17:48:59</t>
  </si>
  <si>
    <t>20171115 17:49:04</t>
  </si>
  <si>
    <t>17:49:04</t>
  </si>
  <si>
    <t>20171115 17:49:09</t>
  </si>
  <si>
    <t>17:49:09</t>
  </si>
  <si>
    <t>20171115 17:49:14</t>
  </si>
  <si>
    <t>17:49:14</t>
  </si>
  <si>
    <t>20171115 17:49:19</t>
  </si>
  <si>
    <t>17:49:19</t>
  </si>
  <si>
    <t>20171115 17:49:24</t>
  </si>
  <si>
    <t>17:49:24</t>
  </si>
  <si>
    <t>20171115 17:49:29</t>
  </si>
  <si>
    <t>17:49:29</t>
  </si>
  <si>
    <t>20171115 17:49:34</t>
  </si>
  <si>
    <t>17:49:34</t>
  </si>
  <si>
    <t>20171115 17:49:39</t>
  </si>
  <si>
    <t>17:49:39</t>
  </si>
  <si>
    <t>20171115 17:49:44</t>
  </si>
  <si>
    <t>17:49:44</t>
  </si>
  <si>
    <t>20171115 17:49:49</t>
  </si>
  <si>
    <t>17:49:49</t>
  </si>
  <si>
    <t>20171115 17:49:54</t>
  </si>
  <si>
    <t>17:49:54</t>
  </si>
  <si>
    <t>20171115 17:49:59</t>
  </si>
  <si>
    <t>17:49:59</t>
  </si>
  <si>
    <t>20171115 17:50:04</t>
  </si>
  <si>
    <t>17:50:04</t>
  </si>
  <si>
    <t>20171115 17:50:09</t>
  </si>
  <si>
    <t>17:50:09</t>
  </si>
  <si>
    <t>20171115 17:50:14</t>
  </si>
  <si>
    <t>17:50:14</t>
  </si>
  <si>
    <t>20171115 17:50:19</t>
  </si>
  <si>
    <t>17:50:19</t>
  </si>
  <si>
    <t>20171115 17:50:24</t>
  </si>
  <si>
    <t>17:50:24</t>
  </si>
  <si>
    <t>20171115 17:50:29</t>
  </si>
  <si>
    <t>17:50:29</t>
  </si>
  <si>
    <t>20171115 17:50:34</t>
  </si>
  <si>
    <t>17:50:34</t>
  </si>
  <si>
    <t>20171115 17:50:39</t>
  </si>
  <si>
    <t>17:50:39</t>
  </si>
  <si>
    <t>20171115 17:50:44</t>
  </si>
  <si>
    <t>17:50:44</t>
  </si>
  <si>
    <t>20171115 17:50:49</t>
  </si>
  <si>
    <t>17:50:49</t>
  </si>
  <si>
    <t>20171115 17:50:54</t>
  </si>
  <si>
    <t>17:50:54</t>
  </si>
  <si>
    <t>20171115 17:50:59</t>
  </si>
  <si>
    <t>17:50:59</t>
  </si>
  <si>
    <t>20171115 17:51:04</t>
  </si>
  <si>
    <t>17:51:04</t>
  </si>
  <si>
    <t>20171115 17:51:09</t>
  </si>
  <si>
    <t>17:51:09</t>
  </si>
  <si>
    <t>20171115 17:51:14</t>
  </si>
  <si>
    <t>17:51:14</t>
  </si>
  <si>
    <t>20171115 17:51:19</t>
  </si>
  <si>
    <t>17:51:19</t>
  </si>
  <si>
    <t>20171115 17:51:24</t>
  </si>
  <si>
    <t>17:51:24</t>
  </si>
  <si>
    <t>20171115 17:51:29</t>
  </si>
  <si>
    <t>17:51:29</t>
  </si>
  <si>
    <t>20171115 17:51:34</t>
  </si>
  <si>
    <t>17:51:34</t>
  </si>
  <si>
    <t>20171115 17:51:39</t>
  </si>
  <si>
    <t>17:51:39</t>
  </si>
  <si>
    <t>20171115 18:15:36</t>
  </si>
  <si>
    <t>18:15:36</t>
  </si>
  <si>
    <t>20171115 18:15:41</t>
  </si>
  <si>
    <t>18:15:41</t>
  </si>
  <si>
    <t>20171115 18:15:46</t>
  </si>
  <si>
    <t>18:15:46</t>
  </si>
  <si>
    <t>20171115 18:15:51</t>
  </si>
  <si>
    <t>18:15:51</t>
  </si>
  <si>
    <t>20171115 18:15:56</t>
  </si>
  <si>
    <t>18:15:56</t>
  </si>
  <si>
    <t>20171115 18:16:01</t>
  </si>
  <si>
    <t>18:16:01</t>
  </si>
  <si>
    <t>20171115 18:16:06</t>
  </si>
  <si>
    <t>18:16:06</t>
  </si>
  <si>
    <t>20171115 18:16:11</t>
  </si>
  <si>
    <t>18:16:11</t>
  </si>
  <si>
    <t>20171115 18:16:16</t>
  </si>
  <si>
    <t>18:16:16</t>
  </si>
  <si>
    <t>20171115 18:16:21</t>
  </si>
  <si>
    <t>18:16:21</t>
  </si>
  <si>
    <t>20171115 18:16:26</t>
  </si>
  <si>
    <t>18:16:26</t>
  </si>
  <si>
    <t>20171115 18:16:31</t>
  </si>
  <si>
    <t>18:16:31</t>
  </si>
  <si>
    <t>20171115 18:16:36</t>
  </si>
  <si>
    <t>18:16:36</t>
  </si>
  <si>
    <t>20171115 18:16:41</t>
  </si>
  <si>
    <t>18:16:41</t>
  </si>
  <si>
    <t>20171115 18:16:46</t>
  </si>
  <si>
    <t>18:16:46</t>
  </si>
  <si>
    <t>20171115 18:16:51</t>
  </si>
  <si>
    <t>18:16:51</t>
  </si>
  <si>
    <t>20171115 18:16:56</t>
  </si>
  <si>
    <t>18:16:56</t>
  </si>
  <si>
    <t>20171115 18:17:01</t>
  </si>
  <si>
    <t>18:17:01</t>
  </si>
  <si>
    <t>20171115 18:17:06</t>
  </si>
  <si>
    <t>18:17:06</t>
  </si>
  <si>
    <t>20171115 18:17:11</t>
  </si>
  <si>
    <t>18:17:11</t>
  </si>
  <si>
    <t>20171115 18:17:16</t>
  </si>
  <si>
    <t>18:17:16</t>
  </si>
  <si>
    <t>20171115 18:17:21</t>
  </si>
  <si>
    <t>18:17:21</t>
  </si>
  <si>
    <t>20171115 18:17:26</t>
  </si>
  <si>
    <t>18:17:26</t>
  </si>
  <si>
    <t>20171115 18:17:31</t>
  </si>
  <si>
    <t>18:17:31</t>
  </si>
  <si>
    <t>20171115 18:19:08</t>
  </si>
  <si>
    <t>18:19:08</t>
  </si>
  <si>
    <t>20171115 18:19:13</t>
  </si>
  <si>
    <t>18:19:13</t>
  </si>
  <si>
    <t>20171115 18:19:18</t>
  </si>
  <si>
    <t>18:19:18</t>
  </si>
  <si>
    <t>20171115 18:19:23</t>
  </si>
  <si>
    <t>18:19:23</t>
  </si>
  <si>
    <t>20171115 18:19:28</t>
  </si>
  <si>
    <t>18:19:28</t>
  </si>
  <si>
    <t>20171115 18:19:33</t>
  </si>
  <si>
    <t>18:19:33</t>
  </si>
  <si>
    <t>20171115 18:19:38</t>
  </si>
  <si>
    <t>18:19:38</t>
  </si>
  <si>
    <t>20171115 18:19:43</t>
  </si>
  <si>
    <t>18:19:43</t>
  </si>
  <si>
    <t>20171115 18:19:48</t>
  </si>
  <si>
    <t>18:19:48</t>
  </si>
  <si>
    <t>20171115 18:19:53</t>
  </si>
  <si>
    <t>18:19:53</t>
  </si>
  <si>
    <t>20171115 18:19:58</t>
  </si>
  <si>
    <t>18:19:58</t>
  </si>
  <si>
    <t>20171115 18:20:03</t>
  </si>
  <si>
    <t>18:20:03</t>
  </si>
  <si>
    <t>20171115 18:20:08</t>
  </si>
  <si>
    <t>18:20:08</t>
  </si>
  <si>
    <t>20171115 18:20:13</t>
  </si>
  <si>
    <t>18:20:13</t>
  </si>
  <si>
    <t>20171115 18:20:18</t>
  </si>
  <si>
    <t>18:20:18</t>
  </si>
  <si>
    <t>20171115 18:20:23</t>
  </si>
  <si>
    <t>18:20:23</t>
  </si>
  <si>
    <t>20171115 18:20:28</t>
  </si>
  <si>
    <t>18:20:28</t>
  </si>
  <si>
    <t>20171115 18:20:33</t>
  </si>
  <si>
    <t>18:20:33</t>
  </si>
  <si>
    <t>20171115 18:20:38</t>
  </si>
  <si>
    <t>18:20:38</t>
  </si>
  <si>
    <t>20171115 18:20:43</t>
  </si>
  <si>
    <t>18:20:43</t>
  </si>
  <si>
    <t>20171115 18:20:48</t>
  </si>
  <si>
    <t>18:20:48</t>
  </si>
  <si>
    <t>20171115 18:20:53</t>
  </si>
  <si>
    <t>18:20:53</t>
  </si>
  <si>
    <t>20171115 18:20:58</t>
  </si>
  <si>
    <t>18:20:58</t>
  </si>
  <si>
    <t>20171115 18:21:03</t>
  </si>
  <si>
    <t>18:21:03</t>
  </si>
  <si>
    <t>20171115 18:21:08</t>
  </si>
  <si>
    <t>18:21:08</t>
  </si>
  <si>
    <t>20171115 18:21:13</t>
  </si>
  <si>
    <t>18:21:13</t>
  </si>
  <si>
    <t>20171115 18:21:18</t>
  </si>
  <si>
    <t>18:21:18</t>
  </si>
  <si>
    <t>20171115 18:21:23</t>
  </si>
  <si>
    <t>18:21:23</t>
  </si>
  <si>
    <t>20171115 18:21:28</t>
  </si>
  <si>
    <t>18:21:28</t>
  </si>
  <si>
    <t>20171115 18:21:33</t>
  </si>
  <si>
    <t>18:21:33</t>
  </si>
  <si>
    <t>20171115 18:21:38</t>
  </si>
  <si>
    <t>18:21:38</t>
  </si>
  <si>
    <t>20171115 18:21:43</t>
  </si>
  <si>
    <t>18:21:43</t>
  </si>
  <si>
    <t>20171115 18:21:48</t>
  </si>
  <si>
    <t>18:21:48</t>
  </si>
  <si>
    <t>20171115 18:21:53</t>
  </si>
  <si>
    <t>18:21:53</t>
  </si>
  <si>
    <t>20171115 18:21:58</t>
  </si>
  <si>
    <t>18:21:58</t>
  </si>
  <si>
    <t>20171115 18:22:03</t>
  </si>
  <si>
    <t>18:22:03</t>
  </si>
  <si>
    <t>20171115 18:22:08</t>
  </si>
  <si>
    <t>18:22:08</t>
  </si>
  <si>
    <t>20171115 18:22:13</t>
  </si>
  <si>
    <t>18:22:13</t>
  </si>
  <si>
    <t>20171115 18:22:18</t>
  </si>
  <si>
    <t>18:22:18</t>
  </si>
  <si>
    <t>20171115 18:22:23</t>
  </si>
  <si>
    <t>18:22:23</t>
  </si>
  <si>
    <t>20171115 18:22:28</t>
  </si>
  <si>
    <t>18:22:28</t>
  </si>
  <si>
    <t>20171115 18:22:33</t>
  </si>
  <si>
    <t>18:22:33</t>
  </si>
  <si>
    <t>20171115 18:22:38</t>
  </si>
  <si>
    <t>18:22:38</t>
  </si>
  <si>
    <t>20171115 18:22:43</t>
  </si>
  <si>
    <t>18:22:43</t>
  </si>
  <si>
    <t>20171115 18:22:48</t>
  </si>
  <si>
    <t>18:22:48</t>
  </si>
  <si>
    <t>20171115 18:22:53</t>
  </si>
  <si>
    <t>18:22:53</t>
  </si>
  <si>
    <t>20171115 18:22:58</t>
  </si>
  <si>
    <t>18:22:58</t>
  </si>
  <si>
    <t>20171115 18:23:03</t>
  </si>
  <si>
    <t>18:23:03</t>
  </si>
  <si>
    <t>20171115 18:23:08</t>
  </si>
  <si>
    <t>18:23:08</t>
  </si>
  <si>
    <t>20171115 18:23:13</t>
  </si>
  <si>
    <t>18:23:13</t>
  </si>
  <si>
    <t>20171115 18:23:18</t>
  </si>
  <si>
    <t>18:23:18</t>
  </si>
  <si>
    <t>20171115 18:23:23</t>
  </si>
  <si>
    <t>18:23:23</t>
  </si>
  <si>
    <t>20171115 18:23:28</t>
  </si>
  <si>
    <t>18:23:28</t>
  </si>
  <si>
    <t>20171115 18:23:33</t>
  </si>
  <si>
    <t>18:23:33</t>
  </si>
  <si>
    <t>20171115 18:23:38</t>
  </si>
  <si>
    <t>18:23:38</t>
  </si>
  <si>
    <t>20171115 18:23:43</t>
  </si>
  <si>
    <t>18:23:43</t>
  </si>
  <si>
    <t>20171115 18:23:48</t>
  </si>
  <si>
    <t>18:23:48</t>
  </si>
  <si>
    <t>20171115 18:23:53</t>
  </si>
  <si>
    <t>18:23:53</t>
  </si>
  <si>
    <t>20171115 18:23:58</t>
  </si>
  <si>
    <t>18:23:58</t>
  </si>
  <si>
    <t>20171115 18:24:03</t>
  </si>
  <si>
    <t>18:24:03</t>
  </si>
  <si>
    <t>20171115 18:24:08</t>
  </si>
  <si>
    <t>18:24:08</t>
  </si>
  <si>
    <t>20171115 18:24:13</t>
  </si>
  <si>
    <t>18:24:13</t>
  </si>
  <si>
    <t>20171115 18:24:18</t>
  </si>
  <si>
    <t>18:24:18</t>
  </si>
  <si>
    <t>20171115 18:24:23</t>
  </si>
  <si>
    <t>18:24:23</t>
  </si>
  <si>
    <t>20171115 18:24:27</t>
  </si>
  <si>
    <t>18:24:27</t>
  </si>
  <si>
    <t>20171115 18:24:33</t>
  </si>
  <si>
    <t>18:24:33</t>
  </si>
  <si>
    <t>20171115 18:24:38</t>
  </si>
  <si>
    <t>18:24:38</t>
  </si>
  <si>
    <t>20171115 18:24:43</t>
  </si>
  <si>
    <t>18:24:43</t>
  </si>
  <si>
    <t>20171115 18:24:48</t>
  </si>
  <si>
    <t>18:24:48</t>
  </si>
  <si>
    <t>20171115 18:24:53</t>
  </si>
  <si>
    <t>18:24:53</t>
  </si>
  <si>
    <t>20171115 18:24:58</t>
  </si>
  <si>
    <t>18:24:58</t>
  </si>
  <si>
    <t>20171115 18:25:03</t>
  </si>
  <si>
    <t>18:25:03</t>
  </si>
  <si>
    <t>20171115 19:01:01</t>
  </si>
  <si>
    <t>19:01:01</t>
  </si>
  <si>
    <t>ely_can31_t4_ch5</t>
  </si>
  <si>
    <t>20171115 19:01:06</t>
  </si>
  <si>
    <t>19:01:06</t>
  </si>
  <si>
    <t>20171115 19:01:11</t>
  </si>
  <si>
    <t>19:01:11</t>
  </si>
  <si>
    <t>20171115 19:01:16</t>
  </si>
  <si>
    <t>19:01:16</t>
  </si>
  <si>
    <t>20171115 19:01:21</t>
  </si>
  <si>
    <t>19:01:21</t>
  </si>
  <si>
    <t>20171115 19:01:26</t>
  </si>
  <si>
    <t>19:01:26</t>
  </si>
  <si>
    <t>20171115 19:01:31</t>
  </si>
  <si>
    <t>19:01:31</t>
  </si>
  <si>
    <t>20171115 19:01:36</t>
  </si>
  <si>
    <t>19:01:36</t>
  </si>
  <si>
    <t>20171115 19:01:41</t>
  </si>
  <si>
    <t>19:01:41</t>
  </si>
  <si>
    <t>20171115 19:01:46</t>
  </si>
  <si>
    <t>19:01:46</t>
  </si>
  <si>
    <t>20171115 19:01:51</t>
  </si>
  <si>
    <t>19:01:51</t>
  </si>
  <si>
    <t>20171115 19:01:56</t>
  </si>
  <si>
    <t>19:01:56</t>
  </si>
  <si>
    <t>20171115 19:02:01</t>
  </si>
  <si>
    <t>19:02:01</t>
  </si>
  <si>
    <t>20171115 19:02:06</t>
  </si>
  <si>
    <t>19:02:06</t>
  </si>
  <si>
    <t>20171115 19:02:11</t>
  </si>
  <si>
    <t>19:02:11</t>
  </si>
  <si>
    <t>20171115 19:02:16</t>
  </si>
  <si>
    <t>19:02:16</t>
  </si>
  <si>
    <t>20171115 19:02:21</t>
  </si>
  <si>
    <t>19:02:21</t>
  </si>
  <si>
    <t>20171115 19:02:26</t>
  </si>
  <si>
    <t>19:02:26</t>
  </si>
  <si>
    <t>20171115 19:02:31</t>
  </si>
  <si>
    <t>19:02:31</t>
  </si>
  <si>
    <t>20171115 19:02:36</t>
  </si>
  <si>
    <t>19:02:36</t>
  </si>
  <si>
    <t>20171115 19:02:41</t>
  </si>
  <si>
    <t>19:02:41</t>
  </si>
  <si>
    <t>20171115 19:02:45</t>
  </si>
  <si>
    <t>19:02:45</t>
  </si>
  <si>
    <t>20171115 19:02:51</t>
  </si>
  <si>
    <t>19:02:51</t>
  </si>
  <si>
    <t>20171115 19:02:55</t>
  </si>
  <si>
    <t>19:02:55</t>
  </si>
  <si>
    <t>20171115 19:04:33</t>
  </si>
  <si>
    <t>19:04:33</t>
  </si>
  <si>
    <t>20171115 19:04:38</t>
  </si>
  <si>
    <t>19:04:38</t>
  </si>
  <si>
    <t>20171115 19:04:43</t>
  </si>
  <si>
    <t>19:04:43</t>
  </si>
  <si>
    <t>20171115 19:04:48</t>
  </si>
  <si>
    <t>19:04:48</t>
  </si>
  <si>
    <t>20171115 19:04:53</t>
  </si>
  <si>
    <t>19:04:53</t>
  </si>
  <si>
    <t>20171115 19:04:58</t>
  </si>
  <si>
    <t>19:04:58</t>
  </si>
  <si>
    <t>20171115 19:05:03</t>
  </si>
  <si>
    <t>19:05:03</t>
  </si>
  <si>
    <t>20171115 19:05:08</t>
  </si>
  <si>
    <t>19:05:08</t>
  </si>
  <si>
    <t>20171115 19:05:13</t>
  </si>
  <si>
    <t>19:05:13</t>
  </si>
  <si>
    <t>20171115 19:05:18</t>
  </si>
  <si>
    <t>19:05:18</t>
  </si>
  <si>
    <t>20171115 19:05:23</t>
  </si>
  <si>
    <t>19:05:23</t>
  </si>
  <si>
    <t>20171115 19:05:28</t>
  </si>
  <si>
    <t>19:05:28</t>
  </si>
  <si>
    <t>20171115 19:05:33</t>
  </si>
  <si>
    <t>19:05:33</t>
  </si>
  <si>
    <t>20171115 19:05:37</t>
  </si>
  <si>
    <t>19:05:37</t>
  </si>
  <si>
    <t>20171115 19:05:43</t>
  </si>
  <si>
    <t>19:05:43</t>
  </si>
  <si>
    <t>20171115 19:05:48</t>
  </si>
  <si>
    <t>19:05:48</t>
  </si>
  <si>
    <t>20171115 19:05:53</t>
  </si>
  <si>
    <t>19:05:53</t>
  </si>
  <si>
    <t>20171115 19:05:58</t>
  </si>
  <si>
    <t>19:05:58</t>
  </si>
  <si>
    <t>20171115 19:06:03</t>
  </si>
  <si>
    <t>19:06:03</t>
  </si>
  <si>
    <t>20171115 19:06:08</t>
  </si>
  <si>
    <t>19:06:08</t>
  </si>
  <si>
    <t>20171115 19:06:13</t>
  </si>
  <si>
    <t>19:06:13</t>
  </si>
  <si>
    <t>20171115 19:06:18</t>
  </si>
  <si>
    <t>19:06:18</t>
  </si>
  <si>
    <t>20171115 19:06:23</t>
  </si>
  <si>
    <t>19:06:23</t>
  </si>
  <si>
    <t>20171115 19:06:28</t>
  </si>
  <si>
    <t>19:06:28</t>
  </si>
  <si>
    <t>20171115 19:06:33</t>
  </si>
  <si>
    <t>19:06:33</t>
  </si>
  <si>
    <t>20171115 19:06:38</t>
  </si>
  <si>
    <t>19:06:38</t>
  </si>
  <si>
    <t>20171115 19:06:43</t>
  </si>
  <si>
    <t>19:06:43</t>
  </si>
  <si>
    <t>20171115 19:06:48</t>
  </si>
  <si>
    <t>19:06:48</t>
  </si>
  <si>
    <t>20171115 19:06:53</t>
  </si>
  <si>
    <t>19:06:53</t>
  </si>
  <si>
    <t>20171115 19:06:58</t>
  </si>
  <si>
    <t>19:06:58</t>
  </si>
  <si>
    <t>20171115 19:07:03</t>
  </si>
  <si>
    <t>19:07:03</t>
  </si>
  <si>
    <t>20171115 19:07:08</t>
  </si>
  <si>
    <t>19:07:08</t>
  </si>
  <si>
    <t>20171115 19:07:13</t>
  </si>
  <si>
    <t>19:07:13</t>
  </si>
  <si>
    <t>20171115 19:07:18</t>
  </si>
  <si>
    <t>19:07:18</t>
  </si>
  <si>
    <t>20171115 19:07:23</t>
  </si>
  <si>
    <t>19:07:23</t>
  </si>
  <si>
    <t>20171115 19:07:28</t>
  </si>
  <si>
    <t>19:07:28</t>
  </si>
  <si>
    <t>20171115 19:07:32</t>
  </si>
  <si>
    <t>19:07:32</t>
  </si>
  <si>
    <t>20171115 19:07:38</t>
  </si>
  <si>
    <t>19:07:38</t>
  </si>
  <si>
    <t>20171115 19:07:42</t>
  </si>
  <si>
    <t>19:07:42</t>
  </si>
  <si>
    <t>20171115 19:07:48</t>
  </si>
  <si>
    <t>19:07:48</t>
  </si>
  <si>
    <t>20171115 19:07:53</t>
  </si>
  <si>
    <t>19:07:53</t>
  </si>
  <si>
    <t>20171115 19:07:58</t>
  </si>
  <si>
    <t>19:07:58</t>
  </si>
  <si>
    <t>20171115 19:08:03</t>
  </si>
  <si>
    <t>19:08:03</t>
  </si>
  <si>
    <t>20171115 19:08:08</t>
  </si>
  <si>
    <t>19:08:08</t>
  </si>
  <si>
    <t>20171115 19:08:13</t>
  </si>
  <si>
    <t>19:08:13</t>
  </si>
  <si>
    <t>20171115 19:08:18</t>
  </si>
  <si>
    <t>19:08:18</t>
  </si>
  <si>
    <t>20171115 19:08:23</t>
  </si>
  <si>
    <t>19:08:23</t>
  </si>
  <si>
    <t>20171115 19:08:28</t>
  </si>
  <si>
    <t>19:08:28</t>
  </si>
  <si>
    <t>20171115 19:08:33</t>
  </si>
  <si>
    <t>19:08:33</t>
  </si>
  <si>
    <t>20171115 19:08:38</t>
  </si>
  <si>
    <t>19:08:38</t>
  </si>
  <si>
    <t>20171115 19:08:43</t>
  </si>
  <si>
    <t>19:08:43</t>
  </si>
  <si>
    <t>20171115 19:08:48</t>
  </si>
  <si>
    <t>19:08:48</t>
  </si>
  <si>
    <t>20171115 19:08:53</t>
  </si>
  <si>
    <t>19:08:53</t>
  </si>
  <si>
    <t>20171115 19:08:58</t>
  </si>
  <si>
    <t>19:08:58</t>
  </si>
  <si>
    <t>20171115 19:09:03</t>
  </si>
  <si>
    <t>19:09:03</t>
  </si>
  <si>
    <t>20171115 19:09:08</t>
  </si>
  <si>
    <t>19:09:08</t>
  </si>
  <si>
    <t>20171115 19:09:13</t>
  </si>
  <si>
    <t>19:09:13</t>
  </si>
  <si>
    <t>20171115 19:09:17</t>
  </si>
  <si>
    <t>19:09:17</t>
  </si>
  <si>
    <t>20171115 19:09:23</t>
  </si>
  <si>
    <t>19:09:23</t>
  </si>
  <si>
    <t>20171115 19:09:27</t>
  </si>
  <si>
    <t>19:09:27</t>
  </si>
  <si>
    <t>20171115 19:09:33</t>
  </si>
  <si>
    <t>19:09:33</t>
  </si>
  <si>
    <t>20171115 19:09:38</t>
  </si>
  <si>
    <t>19:09:38</t>
  </si>
  <si>
    <t>20171115 19:09:43</t>
  </si>
  <si>
    <t>19:09:43</t>
  </si>
  <si>
    <t>20171115 19:09:47</t>
  </si>
  <si>
    <t>19:09:47</t>
  </si>
  <si>
    <t>20171115 19:09:53</t>
  </si>
  <si>
    <t>19:09:53</t>
  </si>
  <si>
    <t>20171115 19:09:57</t>
  </si>
  <si>
    <t>19:09:57</t>
  </si>
  <si>
    <t>20171115 19:10:02</t>
  </si>
  <si>
    <t>19:10:02</t>
  </si>
  <si>
    <t>20171115 19:10:07</t>
  </si>
  <si>
    <t>19:10:07</t>
  </si>
  <si>
    <t>20171115 19:10:12</t>
  </si>
  <si>
    <t>19:10:12</t>
  </si>
  <si>
    <t>20171115 19:10:17</t>
  </si>
  <si>
    <t>19:10:17</t>
  </si>
  <si>
    <t>20171115 19:10:22</t>
  </si>
  <si>
    <t>19:10:22</t>
  </si>
  <si>
    <t>20171115 19:10:27</t>
  </si>
  <si>
    <t>19:10:27</t>
  </si>
  <si>
    <t>20171115 19:46:30</t>
  </si>
  <si>
    <t>19:46:30</t>
  </si>
  <si>
    <t>20171115 19:46:35</t>
  </si>
  <si>
    <t>19:46:35</t>
  </si>
  <si>
    <t>20171115 19:46:40</t>
  </si>
  <si>
    <t>19:46:40</t>
  </si>
  <si>
    <t>20171115 19:46:45</t>
  </si>
  <si>
    <t>19:46:45</t>
  </si>
  <si>
    <t>20171115 19:46:50</t>
  </si>
  <si>
    <t>19:46:50</t>
  </si>
  <si>
    <t>20171115 19:46:55</t>
  </si>
  <si>
    <t>19:46:55</t>
  </si>
  <si>
    <t>20171115 19:47:00</t>
  </si>
  <si>
    <t>19:47:00</t>
  </si>
  <si>
    <t>20171115 19:47:05</t>
  </si>
  <si>
    <t>19:47:05</t>
  </si>
  <si>
    <t>20171115 19:47:10</t>
  </si>
  <si>
    <t>19:47:10</t>
  </si>
  <si>
    <t>20171115 19:47:15</t>
  </si>
  <si>
    <t>19:47:15</t>
  </si>
  <si>
    <t>20171115 19:47:20</t>
  </si>
  <si>
    <t>19:47:20</t>
  </si>
  <si>
    <t>20171115 19:47:25</t>
  </si>
  <si>
    <t>19:47:25</t>
  </si>
  <si>
    <t>20171115 19:47:30</t>
  </si>
  <si>
    <t>19:47:30</t>
  </si>
  <si>
    <t>20171115 19:47:35</t>
  </si>
  <si>
    <t>19:47:35</t>
  </si>
  <si>
    <t>20171115 19:47:40</t>
  </si>
  <si>
    <t>19:47:40</t>
  </si>
  <si>
    <t>20171115 19:47:45</t>
  </si>
  <si>
    <t>19:47:45</t>
  </si>
  <si>
    <t>20171115 19:47:50</t>
  </si>
  <si>
    <t>19:47:50</t>
  </si>
  <si>
    <t>20171115 19:47:55</t>
  </si>
  <si>
    <t>19:47:55</t>
  </si>
  <si>
    <t>20171115 19:48:00</t>
  </si>
  <si>
    <t>19:48:00</t>
  </si>
  <si>
    <t>20171115 19:48:04</t>
  </si>
  <si>
    <t>19:48:04</t>
  </si>
  <si>
    <t>20171115 19:48:10</t>
  </si>
  <si>
    <t>19:48:10</t>
  </si>
  <si>
    <t>20171115 19:48:15</t>
  </si>
  <si>
    <t>19:48:15</t>
  </si>
  <si>
    <t>20171115 19:48:20</t>
  </si>
  <si>
    <t>19:48:20</t>
  </si>
  <si>
    <t>20171115 19:48:25</t>
  </si>
  <si>
    <t>19:48:25</t>
  </si>
  <si>
    <t>20171115 19:50:02</t>
  </si>
  <si>
    <t>19:50:02</t>
  </si>
  <si>
    <t>20171115 19:50:07</t>
  </si>
  <si>
    <t>19:50:07</t>
  </si>
  <si>
    <t>20171115 19:50:12</t>
  </si>
  <si>
    <t>19:50:12</t>
  </si>
  <si>
    <t>20171115 19:50:17</t>
  </si>
  <si>
    <t>19:50:17</t>
  </si>
  <si>
    <t>20171115 19:50:22</t>
  </si>
  <si>
    <t>19:50:22</t>
  </si>
  <si>
    <t>20171115 19:50:27</t>
  </si>
  <si>
    <t>19:50:27</t>
  </si>
  <si>
    <t>20171115 19:50:32</t>
  </si>
  <si>
    <t>19:50:32</t>
  </si>
  <si>
    <t>20171115 19:50:37</t>
  </si>
  <si>
    <t>19:50:37</t>
  </si>
  <si>
    <t>20171115 19:50:42</t>
  </si>
  <si>
    <t>19:50:42</t>
  </si>
  <si>
    <t>20171115 19:50:47</t>
  </si>
  <si>
    <t>19:50:47</t>
  </si>
  <si>
    <t>20171115 19:50:52</t>
  </si>
  <si>
    <t>19:50:52</t>
  </si>
  <si>
    <t>20171115 19:50:56</t>
  </si>
  <si>
    <t>19:50:56</t>
  </si>
  <si>
    <t>20171115 19:51:02</t>
  </si>
  <si>
    <t>19:51:02</t>
  </si>
  <si>
    <t>20171115 19:51:06</t>
  </si>
  <si>
    <t>19:51:06</t>
  </si>
  <si>
    <t>20171115 19:51:12</t>
  </si>
  <si>
    <t>19:51:12</t>
  </si>
  <si>
    <t>20171115 19:51:17</t>
  </si>
  <si>
    <t>19:51:17</t>
  </si>
  <si>
    <t>20171115 19:51:22</t>
  </si>
  <si>
    <t>19:51:22</t>
  </si>
  <si>
    <t>20171115 19:51:27</t>
  </si>
  <si>
    <t>19:51:27</t>
  </si>
  <si>
    <t>20171115 19:51:32</t>
  </si>
  <si>
    <t>19:51:32</t>
  </si>
  <si>
    <t>20171115 19:51:37</t>
  </si>
  <si>
    <t>19:51:37</t>
  </si>
  <si>
    <t>20171115 19:51:42</t>
  </si>
  <si>
    <t>19:51:42</t>
  </si>
  <si>
    <t>20171115 19:51:47</t>
  </si>
  <si>
    <t>19:51:47</t>
  </si>
  <si>
    <t>20171115 19:51:52</t>
  </si>
  <si>
    <t>19:51:52</t>
  </si>
  <si>
    <t>20171115 19:51:57</t>
  </si>
  <si>
    <t>19:51:57</t>
  </si>
  <si>
    <t>20171115 19:52:02</t>
  </si>
  <si>
    <t>19:52:02</t>
  </si>
  <si>
    <t>20171115 19:52:07</t>
  </si>
  <si>
    <t>19:52:07</t>
  </si>
  <si>
    <t>20171115 19:52:12</t>
  </si>
  <si>
    <t>19:52:12</t>
  </si>
  <si>
    <t>20171115 19:52:17</t>
  </si>
  <si>
    <t>19:52:17</t>
  </si>
  <si>
    <t>20171115 19:52:22</t>
  </si>
  <si>
    <t>19:52:22</t>
  </si>
  <si>
    <t>20171115 19:52:27</t>
  </si>
  <si>
    <t>19:52:27</t>
  </si>
  <si>
    <t>20171115 19:52:32</t>
  </si>
  <si>
    <t>19:52:32</t>
  </si>
  <si>
    <t>20171115 19:52:37</t>
  </si>
  <si>
    <t>19:52:37</t>
  </si>
  <si>
    <t>20171115 19:52:42</t>
  </si>
  <si>
    <t>19:52:42</t>
  </si>
  <si>
    <t>20171115 19:52:47</t>
  </si>
  <si>
    <t>19:52:47</t>
  </si>
  <si>
    <t>20171115 19:52:52</t>
  </si>
  <si>
    <t>19:52:52</t>
  </si>
  <si>
    <t>20171115 19:52:57</t>
  </si>
  <si>
    <t>19:52:57</t>
  </si>
  <si>
    <t>20171115 19:53:01</t>
  </si>
  <si>
    <t>19:53:01</t>
  </si>
  <si>
    <t>20171115 19:53:07</t>
  </si>
  <si>
    <t>19:53:07</t>
  </si>
  <si>
    <t>20171115 19:53:12</t>
  </si>
  <si>
    <t>19:53:12</t>
  </si>
  <si>
    <t>20171115 19:53:17</t>
  </si>
  <si>
    <t>19:53:17</t>
  </si>
  <si>
    <t>20171115 19:53:22</t>
  </si>
  <si>
    <t>19:53:22</t>
  </si>
  <si>
    <t>20171115 19:53:27</t>
  </si>
  <si>
    <t>19:53:27</t>
  </si>
  <si>
    <t>20171115 19:53:32</t>
  </si>
  <si>
    <t>19:53:32</t>
  </si>
  <si>
    <t>20171115 19:53:37</t>
  </si>
  <si>
    <t>19:53:37</t>
  </si>
  <si>
    <t>20171115 19:53:42</t>
  </si>
  <si>
    <t>19:53:42</t>
  </si>
  <si>
    <t>20171115 19:53:47</t>
  </si>
  <si>
    <t>19:53:47</t>
  </si>
  <si>
    <t>20171115 19:53:52</t>
  </si>
  <si>
    <t>19:53:52</t>
  </si>
  <si>
    <t>20171115 19:53:57</t>
  </si>
  <si>
    <t>19:53:57</t>
  </si>
  <si>
    <t>20171115 19:54:02</t>
  </si>
  <si>
    <t>19:54:02</t>
  </si>
  <si>
    <t>20171115 19:54:07</t>
  </si>
  <si>
    <t>19:54:07</t>
  </si>
  <si>
    <t>20171115 19:54:12</t>
  </si>
  <si>
    <t>19:54:12</t>
  </si>
  <si>
    <t>20171115 19:54:17</t>
  </si>
  <si>
    <t>19:54:17</t>
  </si>
  <si>
    <t>20171115 19:54:22</t>
  </si>
  <si>
    <t>19:54:22</t>
  </si>
  <si>
    <t>20171115 19:54:27</t>
  </si>
  <si>
    <t>19:54:27</t>
  </si>
  <si>
    <t>20171115 19:54:32</t>
  </si>
  <si>
    <t>19:54:32</t>
  </si>
  <si>
    <t>20171115 19:54:37</t>
  </si>
  <si>
    <t>19:54:37</t>
  </si>
  <si>
    <t>20171115 19:54:42</t>
  </si>
  <si>
    <t>19:54:42</t>
  </si>
  <si>
    <t>20171115 19:54:47</t>
  </si>
  <si>
    <t>19:54:47</t>
  </si>
  <si>
    <t>20171115 19:54:52</t>
  </si>
  <si>
    <t>19:54:52</t>
  </si>
  <si>
    <t>20171115 19:54:57</t>
  </si>
  <si>
    <t>19:54:57</t>
  </si>
  <si>
    <t>20171115 19:55:02</t>
  </si>
  <si>
    <t>19:55:02</t>
  </si>
  <si>
    <t>20171115 19:55:07</t>
  </si>
  <si>
    <t>19:55:07</t>
  </si>
  <si>
    <t>20171115 19:55:12</t>
  </si>
  <si>
    <t>19:55:12</t>
  </si>
  <si>
    <t>20171115 19:55:17</t>
  </si>
  <si>
    <t>19:55:17</t>
  </si>
  <si>
    <t>20171115 19:55:22</t>
  </si>
  <si>
    <t>19:55:22</t>
  </si>
  <si>
    <t>20171115 19:55:27</t>
  </si>
  <si>
    <t>19:55:27</t>
  </si>
  <si>
    <t>20171115 19:55:32</t>
  </si>
  <si>
    <t>19:55:32</t>
  </si>
  <si>
    <t>20171115 19:55:37</t>
  </si>
  <si>
    <t>19:55:37</t>
  </si>
  <si>
    <t>20171115 19:55:42</t>
  </si>
  <si>
    <t>19:55:42</t>
  </si>
  <si>
    <t>20171115 19:55:47</t>
  </si>
  <si>
    <t>19:55:47</t>
  </si>
  <si>
    <t>20171115 19:55:51</t>
  </si>
  <si>
    <t>19:55:51</t>
  </si>
  <si>
    <t>20171115 19:55:57</t>
  </si>
  <si>
    <t>19:55:57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</si>
</sst>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M400"/>
  <sheetViews>
    <sheetView tabSelected="1" workbookViewId="0"/>
  </sheetViews>
  <sheetFormatPr defaultRowHeight="15"/>
  <sheetData>
    <row r="2" spans="1:273">
      <c r="A2" t="s">
        <v>29</v>
      </c>
      <c r="B2" t="s">
        <v>30</v>
      </c>
      <c r="C2" t="s">
        <v>31</v>
      </c>
    </row>
    <row r="3" spans="1:273">
      <c r="B3">
        <v>4</v>
      </c>
      <c r="C3">
        <v>21</v>
      </c>
    </row>
    <row r="4" spans="1:273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73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73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73">
      <c r="B7">
        <v>0</v>
      </c>
      <c r="C7">
        <v>0</v>
      </c>
      <c r="D7">
        <v>0</v>
      </c>
      <c r="E7">
        <v>1</v>
      </c>
    </row>
    <row r="8" spans="1:273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73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3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73">
      <c r="B11">
        <v>0</v>
      </c>
      <c r="C11">
        <v>0</v>
      </c>
      <c r="D11">
        <v>0</v>
      </c>
      <c r="E11">
        <v>0</v>
      </c>
      <c r="F11">
        <v>1</v>
      </c>
    </row>
    <row r="12" spans="1:273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73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73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</row>
    <row r="15" spans="1:273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88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182</v>
      </c>
      <c r="CI15" t="s">
        <v>190</v>
      </c>
      <c r="CJ15" t="s">
        <v>156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114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107</v>
      </c>
      <c r="FA15" t="s">
        <v>110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</row>
    <row r="16" spans="1:273">
      <c r="B16" t="s">
        <v>373</v>
      </c>
      <c r="C16" t="s">
        <v>373</v>
      </c>
      <c r="F16" t="s">
        <v>373</v>
      </c>
      <c r="I16" t="s">
        <v>373</v>
      </c>
      <c r="J16" t="s">
        <v>374</v>
      </c>
      <c r="K16" t="s">
        <v>375</v>
      </c>
      <c r="L16" t="s">
        <v>376</v>
      </c>
      <c r="M16" t="s">
        <v>377</v>
      </c>
      <c r="N16" t="s">
        <v>377</v>
      </c>
      <c r="O16" t="s">
        <v>214</v>
      </c>
      <c r="P16" t="s">
        <v>214</v>
      </c>
      <c r="Q16" t="s">
        <v>374</v>
      </c>
      <c r="R16" t="s">
        <v>374</v>
      </c>
      <c r="S16" t="s">
        <v>374</v>
      </c>
      <c r="T16" t="s">
        <v>374</v>
      </c>
      <c r="U16" t="s">
        <v>378</v>
      </c>
      <c r="V16" t="s">
        <v>379</v>
      </c>
      <c r="W16" t="s">
        <v>379</v>
      </c>
      <c r="X16" t="s">
        <v>380</v>
      </c>
      <c r="Y16" t="s">
        <v>381</v>
      </c>
      <c r="Z16" t="s">
        <v>380</v>
      </c>
      <c r="AA16" t="s">
        <v>380</v>
      </c>
      <c r="AB16" t="s">
        <v>380</v>
      </c>
      <c r="AC16" t="s">
        <v>378</v>
      </c>
      <c r="AD16" t="s">
        <v>378</v>
      </c>
      <c r="AE16" t="s">
        <v>378</v>
      </c>
      <c r="AF16" t="s">
        <v>378</v>
      </c>
      <c r="AG16" t="s">
        <v>376</v>
      </c>
      <c r="AH16" t="s">
        <v>375</v>
      </c>
      <c r="AI16" t="s">
        <v>376</v>
      </c>
      <c r="AJ16" t="s">
        <v>377</v>
      </c>
      <c r="AK16" t="s">
        <v>377</v>
      </c>
      <c r="AL16" t="s">
        <v>382</v>
      </c>
      <c r="AM16" t="s">
        <v>383</v>
      </c>
      <c r="AN16" t="s">
        <v>375</v>
      </c>
      <c r="AO16" t="s">
        <v>384</v>
      </c>
      <c r="AP16" t="s">
        <v>384</v>
      </c>
      <c r="AQ16" t="s">
        <v>385</v>
      </c>
      <c r="AR16" t="s">
        <v>383</v>
      </c>
      <c r="AS16" t="s">
        <v>386</v>
      </c>
      <c r="AT16" t="s">
        <v>381</v>
      </c>
      <c r="AV16" t="s">
        <v>381</v>
      </c>
      <c r="AW16" t="s">
        <v>386</v>
      </c>
      <c r="BC16" t="s">
        <v>376</v>
      </c>
      <c r="BJ16" t="s">
        <v>376</v>
      </c>
      <c r="BK16" t="s">
        <v>376</v>
      </c>
      <c r="BL16" t="s">
        <v>376</v>
      </c>
      <c r="BM16" t="s">
        <v>387</v>
      </c>
      <c r="CA16" t="s">
        <v>388</v>
      </c>
      <c r="CB16" t="s">
        <v>388</v>
      </c>
      <c r="CC16" t="s">
        <v>388</v>
      </c>
      <c r="CD16" t="s">
        <v>376</v>
      </c>
      <c r="CF16" t="s">
        <v>389</v>
      </c>
      <c r="CI16" t="s">
        <v>388</v>
      </c>
      <c r="CN16" t="s">
        <v>373</v>
      </c>
      <c r="CO16" t="s">
        <v>373</v>
      </c>
      <c r="CP16" t="s">
        <v>373</v>
      </c>
      <c r="CQ16" t="s">
        <v>373</v>
      </c>
      <c r="CR16" t="s">
        <v>376</v>
      </c>
      <c r="CS16" t="s">
        <v>376</v>
      </c>
      <c r="CU16" t="s">
        <v>390</v>
      </c>
      <c r="CV16" t="s">
        <v>391</v>
      </c>
      <c r="CY16" t="s">
        <v>374</v>
      </c>
      <c r="DA16" t="s">
        <v>373</v>
      </c>
      <c r="DB16" t="s">
        <v>377</v>
      </c>
      <c r="DC16" t="s">
        <v>377</v>
      </c>
      <c r="DD16" t="s">
        <v>384</v>
      </c>
      <c r="DE16" t="s">
        <v>384</v>
      </c>
      <c r="DF16" t="s">
        <v>377</v>
      </c>
      <c r="DG16" t="s">
        <v>384</v>
      </c>
      <c r="DH16" t="s">
        <v>386</v>
      </c>
      <c r="DI16" t="s">
        <v>380</v>
      </c>
      <c r="DJ16" t="s">
        <v>380</v>
      </c>
      <c r="DK16" t="s">
        <v>379</v>
      </c>
      <c r="DL16" t="s">
        <v>379</v>
      </c>
      <c r="DM16" t="s">
        <v>379</v>
      </c>
      <c r="DN16" t="s">
        <v>379</v>
      </c>
      <c r="DO16" t="s">
        <v>379</v>
      </c>
      <c r="DP16" t="s">
        <v>392</v>
      </c>
      <c r="DQ16" t="s">
        <v>376</v>
      </c>
      <c r="DR16" t="s">
        <v>376</v>
      </c>
      <c r="DS16" t="s">
        <v>377</v>
      </c>
      <c r="DT16" t="s">
        <v>377</v>
      </c>
      <c r="DU16" t="s">
        <v>377</v>
      </c>
      <c r="DV16" t="s">
        <v>384</v>
      </c>
      <c r="DW16" t="s">
        <v>377</v>
      </c>
      <c r="DX16" t="s">
        <v>384</v>
      </c>
      <c r="DY16" t="s">
        <v>380</v>
      </c>
      <c r="DZ16" t="s">
        <v>380</v>
      </c>
      <c r="EA16" t="s">
        <v>379</v>
      </c>
      <c r="EB16" t="s">
        <v>379</v>
      </c>
      <c r="EC16" t="s">
        <v>376</v>
      </c>
      <c r="EH16" t="s">
        <v>376</v>
      </c>
      <c r="EK16" t="s">
        <v>379</v>
      </c>
      <c r="EL16" t="s">
        <v>379</v>
      </c>
      <c r="EM16" t="s">
        <v>379</v>
      </c>
      <c r="EN16" t="s">
        <v>379</v>
      </c>
      <c r="EO16" t="s">
        <v>379</v>
      </c>
      <c r="EP16" t="s">
        <v>376</v>
      </c>
      <c r="EQ16" t="s">
        <v>376</v>
      </c>
      <c r="ER16" t="s">
        <v>376</v>
      </c>
      <c r="ES16" t="s">
        <v>373</v>
      </c>
      <c r="EV16" t="s">
        <v>393</v>
      </c>
      <c r="EW16" t="s">
        <v>393</v>
      </c>
      <c r="EY16" t="s">
        <v>373</v>
      </c>
      <c r="EZ16" t="s">
        <v>394</v>
      </c>
      <c r="FB16" t="s">
        <v>373</v>
      </c>
      <c r="FC16" t="s">
        <v>373</v>
      </c>
      <c r="FE16" t="s">
        <v>395</v>
      </c>
      <c r="FF16" t="s">
        <v>396</v>
      </c>
      <c r="FG16" t="s">
        <v>395</v>
      </c>
      <c r="FH16" t="s">
        <v>396</v>
      </c>
      <c r="FI16" t="s">
        <v>395</v>
      </c>
      <c r="FJ16" t="s">
        <v>396</v>
      </c>
      <c r="FK16" t="s">
        <v>381</v>
      </c>
      <c r="FL16" t="s">
        <v>381</v>
      </c>
      <c r="FM16" t="s">
        <v>384</v>
      </c>
      <c r="FN16" t="s">
        <v>397</v>
      </c>
      <c r="FO16" t="s">
        <v>384</v>
      </c>
      <c r="FT16" t="s">
        <v>398</v>
      </c>
      <c r="FU16" t="s">
        <v>398</v>
      </c>
      <c r="GH16" t="s">
        <v>398</v>
      </c>
      <c r="GI16" t="s">
        <v>398</v>
      </c>
      <c r="GJ16" t="s">
        <v>399</v>
      </c>
      <c r="GK16" t="s">
        <v>399</v>
      </c>
      <c r="GL16" t="s">
        <v>379</v>
      </c>
      <c r="GM16" t="s">
        <v>379</v>
      </c>
      <c r="GN16" t="s">
        <v>381</v>
      </c>
      <c r="GO16" t="s">
        <v>379</v>
      </c>
      <c r="GP16" t="s">
        <v>384</v>
      </c>
      <c r="GQ16" t="s">
        <v>381</v>
      </c>
      <c r="GR16" t="s">
        <v>381</v>
      </c>
      <c r="GT16" t="s">
        <v>398</v>
      </c>
      <c r="GU16" t="s">
        <v>398</v>
      </c>
      <c r="GV16" t="s">
        <v>398</v>
      </c>
      <c r="GW16" t="s">
        <v>398</v>
      </c>
      <c r="GX16" t="s">
        <v>398</v>
      </c>
      <c r="GY16" t="s">
        <v>398</v>
      </c>
      <c r="GZ16" t="s">
        <v>398</v>
      </c>
      <c r="HA16" t="s">
        <v>400</v>
      </c>
      <c r="HB16" t="s">
        <v>400</v>
      </c>
      <c r="HC16" t="s">
        <v>401</v>
      </c>
      <c r="HD16" t="s">
        <v>400</v>
      </c>
      <c r="HE16" t="s">
        <v>398</v>
      </c>
      <c r="HF16" t="s">
        <v>398</v>
      </c>
      <c r="HG16" t="s">
        <v>398</v>
      </c>
      <c r="HH16" t="s">
        <v>398</v>
      </c>
      <c r="HI16" t="s">
        <v>398</v>
      </c>
      <c r="HJ16" t="s">
        <v>398</v>
      </c>
      <c r="HK16" t="s">
        <v>398</v>
      </c>
      <c r="HL16" t="s">
        <v>398</v>
      </c>
      <c r="HM16" t="s">
        <v>398</v>
      </c>
      <c r="HN16" t="s">
        <v>398</v>
      </c>
      <c r="HO16" t="s">
        <v>398</v>
      </c>
      <c r="HP16" t="s">
        <v>398</v>
      </c>
      <c r="HW16" t="s">
        <v>398</v>
      </c>
      <c r="HX16" t="s">
        <v>381</v>
      </c>
      <c r="HY16" t="s">
        <v>381</v>
      </c>
      <c r="HZ16" t="s">
        <v>395</v>
      </c>
      <c r="IA16" t="s">
        <v>396</v>
      </c>
      <c r="IB16" t="s">
        <v>396</v>
      </c>
      <c r="IF16" t="s">
        <v>396</v>
      </c>
      <c r="IJ16" t="s">
        <v>377</v>
      </c>
      <c r="IK16" t="s">
        <v>377</v>
      </c>
      <c r="IL16" t="s">
        <v>384</v>
      </c>
      <c r="IM16" t="s">
        <v>384</v>
      </c>
      <c r="IN16" t="s">
        <v>402</v>
      </c>
      <c r="IO16" t="s">
        <v>402</v>
      </c>
      <c r="IP16" t="s">
        <v>398</v>
      </c>
      <c r="IQ16" t="s">
        <v>398</v>
      </c>
      <c r="IR16" t="s">
        <v>398</v>
      </c>
      <c r="IS16" t="s">
        <v>398</v>
      </c>
      <c r="IT16" t="s">
        <v>398</v>
      </c>
      <c r="IU16" t="s">
        <v>398</v>
      </c>
      <c r="IV16" t="s">
        <v>379</v>
      </c>
      <c r="IW16" t="s">
        <v>398</v>
      </c>
      <c r="IY16" t="s">
        <v>386</v>
      </c>
      <c r="IZ16" t="s">
        <v>386</v>
      </c>
      <c r="JA16" t="s">
        <v>379</v>
      </c>
      <c r="JB16" t="s">
        <v>379</v>
      </c>
      <c r="JC16" t="s">
        <v>379</v>
      </c>
      <c r="JD16" t="s">
        <v>379</v>
      </c>
      <c r="JE16" t="s">
        <v>379</v>
      </c>
      <c r="JF16" t="s">
        <v>381</v>
      </c>
      <c r="JG16" t="s">
        <v>381</v>
      </c>
      <c r="JH16" t="s">
        <v>381</v>
      </c>
      <c r="JI16" t="s">
        <v>379</v>
      </c>
      <c r="JJ16" t="s">
        <v>377</v>
      </c>
      <c r="JK16" t="s">
        <v>384</v>
      </c>
      <c r="JL16" t="s">
        <v>381</v>
      </c>
      <c r="JM16" t="s">
        <v>381</v>
      </c>
    </row>
    <row r="17" spans="1:273">
      <c r="A17">
        <v>1</v>
      </c>
      <c r="B17">
        <v>1510789332.1</v>
      </c>
      <c r="C17">
        <v>0</v>
      </c>
      <c r="D17" t="s">
        <v>403</v>
      </c>
      <c r="E17" t="s">
        <v>404</v>
      </c>
      <c r="F17">
        <v>5</v>
      </c>
      <c r="G17" t="s">
        <v>405</v>
      </c>
      <c r="H17" t="s">
        <v>406</v>
      </c>
      <c r="I17">
        <v>1510789324.1</v>
      </c>
      <c r="J17">
        <f>(K17)/1000</f>
        <v>0</v>
      </c>
      <c r="K17">
        <f>IF(CZ17, AN17, AH17)</f>
        <v>0</v>
      </c>
      <c r="L17">
        <f>IF(CZ17, AI17, AG17)</f>
        <v>0</v>
      </c>
      <c r="M17">
        <f>DB17 - IF(AU17&gt;1, L17*CV17*100.0/(AW17*DP17), 0)</f>
        <v>0</v>
      </c>
      <c r="N17">
        <f>((T17-J17/2)*M17-L17)/(T17+J17/2)</f>
        <v>0</v>
      </c>
      <c r="O17">
        <f>N17*(DI17+DJ17)/1000.0</f>
        <v>0</v>
      </c>
      <c r="P17">
        <f>(DB17 - IF(AU17&gt;1, L17*CV17*100.0/(AW17*DP17), 0))*(DI17+DJ17)/1000.0</f>
        <v>0</v>
      </c>
      <c r="Q17">
        <f>2.0/((1/S17-1/R17)+SIGN(S17)*SQRT((1/S17-1/R17)*(1/S17-1/R17) + 4*CW17/((CW17+1)*(CW17+1))*(2*1/S17*1/R17-1/R17*1/R17)))</f>
        <v>0</v>
      </c>
      <c r="R17">
        <f>IF(LEFT(CX17,1)&lt;&gt;"0",IF(LEFT(CX17,1)="1",3.0,CY17),$D$5+$E$5*(DP17*DI17/($K$5*1000))+$F$5*(DP17*DI17/($K$5*1000))*MAX(MIN(CV17,$J$5),$I$5)*MAX(MIN(CV17,$J$5),$I$5)+$G$5*MAX(MIN(CV17,$J$5),$I$5)*(DP17*DI17/($K$5*1000))+$H$5*(DP17*DI17/($K$5*1000))*(DP17*DI17/($K$5*1000)))</f>
        <v>0</v>
      </c>
      <c r="S17">
        <f>J17*(1000-(1000*0.61365*exp(17.502*W17/(240.97+W17))/(DI17+DJ17)+DD17)/2)/(1000*0.61365*exp(17.502*W17/(240.97+W17))/(DI17+DJ17)-DD17)</f>
        <v>0</v>
      </c>
      <c r="T17">
        <f>1/((CW17+1)/(Q17/1.6)+1/(R17/1.37)) + CW17/((CW17+1)/(Q17/1.6) + CW17/(R17/1.37))</f>
        <v>0</v>
      </c>
      <c r="U17">
        <f>(CR17*CU17)</f>
        <v>0</v>
      </c>
      <c r="V17">
        <f>(DK17+(U17+2*0.95*5.67E-8*(((DK17+$B$7)+273)^4-(DK17+273)^4)-44100*J17)/(1.84*29.3*R17+8*0.95*5.67E-8*(DK17+273)^3))</f>
        <v>0</v>
      </c>
      <c r="W17">
        <f>($C$7*DL17+$D$7*DM17+$E$7*V17)</f>
        <v>0</v>
      </c>
      <c r="X17">
        <f>0.61365*exp(17.502*W17/(240.97+W17))</f>
        <v>0</v>
      </c>
      <c r="Y17">
        <f>(Z17/AA17*100)</f>
        <v>0</v>
      </c>
      <c r="Z17">
        <f>DD17*(DI17+DJ17)/1000</f>
        <v>0</v>
      </c>
      <c r="AA17">
        <f>0.61365*exp(17.502*DK17/(240.97+DK17))</f>
        <v>0</v>
      </c>
      <c r="AB17">
        <f>(X17-DD17*(DI17+DJ17)/1000)</f>
        <v>0</v>
      </c>
      <c r="AC17">
        <f>(-J17*44100)</f>
        <v>0</v>
      </c>
      <c r="AD17">
        <f>2*29.3*R17*0.92*(DK17-W17)</f>
        <v>0</v>
      </c>
      <c r="AE17">
        <f>2*0.95*5.67E-8*(((DK17+$B$7)+273)^4-(W17+273)^4)</f>
        <v>0</v>
      </c>
      <c r="AF17">
        <f>U17+AE17+AC17+AD17</f>
        <v>0</v>
      </c>
      <c r="AG17">
        <f>DH17*AU17*(DC17-DB17*(1000-AU17*DE17)/(1000-AU17*DD17))/(100*CV17)</f>
        <v>0</v>
      </c>
      <c r="AH17">
        <f>1000*DH17*AU17*(DD17-DE17)/(100*CV17*(1000-AU17*DD17))</f>
        <v>0</v>
      </c>
      <c r="AI17">
        <f>(AJ17 - AK17 - DI17*1E3/(8.314*(DK17+273.15)) * AM17/DH17 * AL17) * DH17/(100*CV17) * (1000 - DE17)/1000</f>
        <v>0</v>
      </c>
      <c r="AJ17">
        <v>424.215649885162</v>
      </c>
      <c r="AK17">
        <v>423.640260606061</v>
      </c>
      <c r="AL17">
        <v>-0.00206300296285075</v>
      </c>
      <c r="AM17">
        <v>64.351544685461</v>
      </c>
      <c r="AN17">
        <f>(AP17 - AO17 + DI17*1E3/(8.314*(DK17+273.15)) * AR17/DH17 * AQ17) * DH17/(100*CV17) * 1000/(1000 - AP17)</f>
        <v>0</v>
      </c>
      <c r="AO17">
        <v>9.98938315138633</v>
      </c>
      <c r="AP17">
        <v>10.1609657342657</v>
      </c>
      <c r="AQ17">
        <v>5.07314741871738e-06</v>
      </c>
      <c r="AR17">
        <v>100.18039122701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MAX(0,($B$13+$C$13*DP17)/(1+$D$13*DP17)*DI17/(DK17+273)*$E$13)</f>
        <v>0</v>
      </c>
      <c r="AX17" t="s">
        <v>407</v>
      </c>
      <c r="AY17" t="s">
        <v>407</v>
      </c>
      <c r="AZ17">
        <v>0</v>
      </c>
      <c r="BA17">
        <v>0</v>
      </c>
      <c r="BB17">
        <f>1-AZ17/BA17</f>
        <v>0</v>
      </c>
      <c r="BC17">
        <v>0</v>
      </c>
      <c r="BD17" t="s">
        <v>407</v>
      </c>
      <c r="BE17" t="s">
        <v>407</v>
      </c>
      <c r="BF17">
        <v>0</v>
      </c>
      <c r="BG17">
        <v>0</v>
      </c>
      <c r="BH17">
        <f>1-BF17/BG17</f>
        <v>0</v>
      </c>
      <c r="BI17">
        <v>0.5</v>
      </c>
      <c r="BJ17">
        <f>CS17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407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f>$B$11*DQ17+$C$11*DR17+$F$11*EC17*(1-EF17)</f>
        <v>0</v>
      </c>
      <c r="CS17">
        <f>CR17*CT17</f>
        <v>0</v>
      </c>
      <c r="CT17">
        <f>($B$11*$D$9+$C$11*$D$9+$F$11*((EP17+EH17)/MAX(EP17+EH17+EQ17, 0.1)*$I$9+EQ17/MAX(EP17+EH17+EQ17, 0.1)*$J$9))/($B$11+$C$11+$F$11)</f>
        <v>0</v>
      </c>
      <c r="CU17">
        <f>($B$11*$K$9+$C$11*$K$9+$F$11*((EP17+EH17)/MAX(EP17+EH17+EQ17, 0.1)*$P$9+EQ17/MAX(EP17+EH17+EQ17, 0.1)*$Q$9))/($B$11+$C$11+$F$11)</f>
        <v>0</v>
      </c>
      <c r="CV17">
        <v>1.65</v>
      </c>
      <c r="CW17">
        <v>0.5</v>
      </c>
      <c r="CX17" t="s">
        <v>408</v>
      </c>
      <c r="CY17">
        <v>2</v>
      </c>
      <c r="CZ17" t="b">
        <v>1</v>
      </c>
      <c r="DA17">
        <v>1510789324.1</v>
      </c>
      <c r="DB17">
        <v>419.342193548387</v>
      </c>
      <c r="DC17">
        <v>419.962935483871</v>
      </c>
      <c r="DD17">
        <v>10.1570548387097</v>
      </c>
      <c r="DE17">
        <v>9.98748290322581</v>
      </c>
      <c r="DF17">
        <v>412.473838709677</v>
      </c>
      <c r="DG17">
        <v>10.1530258064516</v>
      </c>
      <c r="DH17">
        <v>500.060419354839</v>
      </c>
      <c r="DI17">
        <v>89.9465290322581</v>
      </c>
      <c r="DJ17">
        <v>0.0999860935483871</v>
      </c>
      <c r="DK17">
        <v>19.1361096774194</v>
      </c>
      <c r="DL17">
        <v>19.9955903225806</v>
      </c>
      <c r="DM17">
        <v>999.9</v>
      </c>
      <c r="DN17">
        <v>0</v>
      </c>
      <c r="DO17">
        <v>0</v>
      </c>
      <c r="DP17">
        <v>10001.2729032258</v>
      </c>
      <c r="DQ17">
        <v>0</v>
      </c>
      <c r="DR17">
        <v>9.92953</v>
      </c>
      <c r="DS17">
        <v>-0.62078464516129</v>
      </c>
      <c r="DT17">
        <v>423.645129032258</v>
      </c>
      <c r="DU17">
        <v>424.199677419355</v>
      </c>
      <c r="DV17">
        <v>0.169577967741935</v>
      </c>
      <c r="DW17">
        <v>419.962935483871</v>
      </c>
      <c r="DX17">
        <v>9.98748290322581</v>
      </c>
      <c r="DY17">
        <v>0.913592322580645</v>
      </c>
      <c r="DZ17">
        <v>0.898339290322581</v>
      </c>
      <c r="EA17">
        <v>5.60664709677419</v>
      </c>
      <c r="EB17">
        <v>5.36416612903226</v>
      </c>
      <c r="EC17">
        <v>1999.99161290323</v>
      </c>
      <c r="ED17">
        <v>0.979999193548387</v>
      </c>
      <c r="EE17">
        <v>0.0200006935483871</v>
      </c>
      <c r="EF17">
        <v>0</v>
      </c>
      <c r="EG17">
        <v>2.2226</v>
      </c>
      <c r="EH17">
        <v>0</v>
      </c>
      <c r="EI17">
        <v>2458.47483870968</v>
      </c>
      <c r="EJ17">
        <v>17300.0838709677</v>
      </c>
      <c r="EK17">
        <v>39.4978709677419</v>
      </c>
      <c r="EL17">
        <v>39.9674838709677</v>
      </c>
      <c r="EM17">
        <v>39.4190322580645</v>
      </c>
      <c r="EN17">
        <v>38.3628064516129</v>
      </c>
      <c r="EO17">
        <v>38.2438064516129</v>
      </c>
      <c r="EP17">
        <v>1959.99161290323</v>
      </c>
      <c r="EQ17">
        <v>40</v>
      </c>
      <c r="ER17">
        <v>0</v>
      </c>
      <c r="ES17">
        <v>1679590084.7</v>
      </c>
      <c r="ET17">
        <v>0</v>
      </c>
      <c r="EU17">
        <v>2.207108</v>
      </c>
      <c r="EV17">
        <v>0.0795846250362908</v>
      </c>
      <c r="EW17">
        <v>-6.44384615268577</v>
      </c>
      <c r="EX17">
        <v>2458.4084</v>
      </c>
      <c r="EY17">
        <v>15</v>
      </c>
      <c r="EZ17">
        <v>0</v>
      </c>
      <c r="FA17" t="s">
        <v>409</v>
      </c>
      <c r="FB17">
        <v>1510787920.6</v>
      </c>
      <c r="FC17">
        <v>1510787921.6</v>
      </c>
      <c r="FD17">
        <v>0</v>
      </c>
      <c r="FE17">
        <v>-0.101</v>
      </c>
      <c r="FF17">
        <v>-0.012</v>
      </c>
      <c r="FG17">
        <v>6.901</v>
      </c>
      <c r="FH17">
        <v>0.516</v>
      </c>
      <c r="FI17">
        <v>420</v>
      </c>
      <c r="FJ17">
        <v>24</v>
      </c>
      <c r="FK17">
        <v>0.32</v>
      </c>
      <c r="FL17">
        <v>0.12</v>
      </c>
      <c r="FM17">
        <v>0.169812292682927</v>
      </c>
      <c r="FN17">
        <v>-0.00221253658536618</v>
      </c>
      <c r="FO17">
        <v>0.000753792079888454</v>
      </c>
      <c r="FP17">
        <v>1</v>
      </c>
      <c r="FQ17">
        <v>1</v>
      </c>
      <c r="FR17">
        <v>1</v>
      </c>
      <c r="FS17" t="s">
        <v>410</v>
      </c>
      <c r="FT17">
        <v>2.97355</v>
      </c>
      <c r="FU17">
        <v>2.75381</v>
      </c>
      <c r="FV17">
        <v>0.0897718</v>
      </c>
      <c r="FW17">
        <v>0.0911625</v>
      </c>
      <c r="FX17">
        <v>0.0552966</v>
      </c>
      <c r="FY17">
        <v>0.0551272</v>
      </c>
      <c r="FZ17">
        <v>35424.6</v>
      </c>
      <c r="GA17">
        <v>38581.3</v>
      </c>
      <c r="GB17">
        <v>35270.4</v>
      </c>
      <c r="GC17">
        <v>38502</v>
      </c>
      <c r="GD17">
        <v>47219.7</v>
      </c>
      <c r="GE17">
        <v>52524.5</v>
      </c>
      <c r="GF17">
        <v>55069.6</v>
      </c>
      <c r="GG17">
        <v>61726.9</v>
      </c>
      <c r="GH17">
        <v>1.99137</v>
      </c>
      <c r="GI17">
        <v>1.80798</v>
      </c>
      <c r="GJ17">
        <v>0.0086166</v>
      </c>
      <c r="GK17">
        <v>0</v>
      </c>
      <c r="GL17">
        <v>19.8198</v>
      </c>
      <c r="GM17">
        <v>999.9</v>
      </c>
      <c r="GN17">
        <v>53.858</v>
      </c>
      <c r="GO17">
        <v>28.742</v>
      </c>
      <c r="GP17">
        <v>23.7217</v>
      </c>
      <c r="GQ17">
        <v>56.4087</v>
      </c>
      <c r="GR17">
        <v>50.5729</v>
      </c>
      <c r="GS17">
        <v>1</v>
      </c>
      <c r="GT17">
        <v>-0.0436026</v>
      </c>
      <c r="GU17">
        <v>5.63226</v>
      </c>
      <c r="GV17">
        <v>20.033</v>
      </c>
      <c r="GW17">
        <v>5.19947</v>
      </c>
      <c r="GX17">
        <v>12.0044</v>
      </c>
      <c r="GY17">
        <v>4.9757</v>
      </c>
      <c r="GZ17">
        <v>3.29295</v>
      </c>
      <c r="HA17">
        <v>9999</v>
      </c>
      <c r="HB17">
        <v>9999</v>
      </c>
      <c r="HC17">
        <v>999.9</v>
      </c>
      <c r="HD17">
        <v>9999</v>
      </c>
      <c r="HE17">
        <v>1.86309</v>
      </c>
      <c r="HF17">
        <v>1.86809</v>
      </c>
      <c r="HG17">
        <v>1.86784</v>
      </c>
      <c r="HH17">
        <v>1.86892</v>
      </c>
      <c r="HI17">
        <v>1.86983</v>
      </c>
      <c r="HJ17">
        <v>1.86584</v>
      </c>
      <c r="HK17">
        <v>1.86699</v>
      </c>
      <c r="HL17">
        <v>1.86832</v>
      </c>
      <c r="HM17">
        <v>5</v>
      </c>
      <c r="HN17">
        <v>0</v>
      </c>
      <c r="HO17">
        <v>0</v>
      </c>
      <c r="HP17">
        <v>0</v>
      </c>
      <c r="HQ17" t="s">
        <v>411</v>
      </c>
      <c r="HR17" t="s">
        <v>412</v>
      </c>
      <c r="HS17" t="s">
        <v>413</v>
      </c>
      <c r="HT17" t="s">
        <v>413</v>
      </c>
      <c r="HU17" t="s">
        <v>413</v>
      </c>
      <c r="HV17" t="s">
        <v>413</v>
      </c>
      <c r="HW17">
        <v>0</v>
      </c>
      <c r="HX17">
        <v>100</v>
      </c>
      <c r="HY17">
        <v>100</v>
      </c>
      <c r="HZ17">
        <v>6.869</v>
      </c>
      <c r="IA17">
        <v>0.0041</v>
      </c>
      <c r="IB17">
        <v>4.09459096810632</v>
      </c>
      <c r="IC17">
        <v>0.00701673648668627</v>
      </c>
      <c r="ID17">
        <v>-7.00304995360485e-07</v>
      </c>
      <c r="IE17">
        <v>-1.86506737496121e-11</v>
      </c>
      <c r="IF17">
        <v>0.00125787624930914</v>
      </c>
      <c r="IG17">
        <v>-0.0224036906934607</v>
      </c>
      <c r="IH17">
        <v>0.00249664406764014</v>
      </c>
      <c r="II17">
        <v>-2.59163740235367e-05</v>
      </c>
      <c r="IJ17">
        <v>-2</v>
      </c>
      <c r="IK17">
        <v>2020</v>
      </c>
      <c r="IL17">
        <v>1</v>
      </c>
      <c r="IM17">
        <v>25</v>
      </c>
      <c r="IN17">
        <v>23.5</v>
      </c>
      <c r="IO17">
        <v>23.5</v>
      </c>
      <c r="IP17">
        <v>1.01807</v>
      </c>
      <c r="IQ17">
        <v>2.6062</v>
      </c>
      <c r="IR17">
        <v>1.54785</v>
      </c>
      <c r="IS17">
        <v>2.30713</v>
      </c>
      <c r="IT17">
        <v>1.34644</v>
      </c>
      <c r="IU17">
        <v>2.32422</v>
      </c>
      <c r="IV17">
        <v>32.8869</v>
      </c>
      <c r="IW17">
        <v>24.1838</v>
      </c>
      <c r="IX17">
        <v>18</v>
      </c>
      <c r="IY17">
        <v>501.484</v>
      </c>
      <c r="IZ17">
        <v>387.568</v>
      </c>
      <c r="JA17">
        <v>12.2342</v>
      </c>
      <c r="JB17">
        <v>26.3441</v>
      </c>
      <c r="JC17">
        <v>29.9996</v>
      </c>
      <c r="JD17">
        <v>26.2923</v>
      </c>
      <c r="JE17">
        <v>26.2388</v>
      </c>
      <c r="JF17">
        <v>20.3128</v>
      </c>
      <c r="JG17">
        <v>56.5735</v>
      </c>
      <c r="JH17">
        <v>0</v>
      </c>
      <c r="JI17">
        <v>12.4218</v>
      </c>
      <c r="JJ17">
        <v>413.261</v>
      </c>
      <c r="JK17">
        <v>9.93165</v>
      </c>
      <c r="JL17">
        <v>102.202</v>
      </c>
      <c r="JM17">
        <v>102.764</v>
      </c>
    </row>
    <row r="18" spans="1:273">
      <c r="A18">
        <v>2</v>
      </c>
      <c r="B18">
        <v>1510789337.1</v>
      </c>
      <c r="C18">
        <v>5</v>
      </c>
      <c r="D18" t="s">
        <v>414</v>
      </c>
      <c r="E18" t="s">
        <v>415</v>
      </c>
      <c r="F18">
        <v>5</v>
      </c>
      <c r="G18" t="s">
        <v>405</v>
      </c>
      <c r="H18" t="s">
        <v>406</v>
      </c>
      <c r="I18">
        <v>1510789329.25517</v>
      </c>
      <c r="J18">
        <f>(K18)/1000</f>
        <v>0</v>
      </c>
      <c r="K18">
        <f>IF(CZ18, AN18, AH18)</f>
        <v>0</v>
      </c>
      <c r="L18">
        <f>IF(CZ18, AI18, AG18)</f>
        <v>0</v>
      </c>
      <c r="M18">
        <f>DB18 - IF(AU18&gt;1, L18*CV18*100.0/(AW18*DP18), 0)</f>
        <v>0</v>
      </c>
      <c r="N18">
        <f>((T18-J18/2)*M18-L18)/(T18+J18/2)</f>
        <v>0</v>
      </c>
      <c r="O18">
        <f>N18*(DI18+DJ18)/1000.0</f>
        <v>0</v>
      </c>
      <c r="P18">
        <f>(DB18 - IF(AU18&gt;1, L18*CV18*100.0/(AW18*DP18), 0))*(DI18+DJ18)/1000.0</f>
        <v>0</v>
      </c>
      <c r="Q18">
        <f>2.0/((1/S18-1/R18)+SIGN(S18)*SQRT((1/S18-1/R18)*(1/S18-1/R18) + 4*CW18/((CW18+1)*(CW18+1))*(2*1/S18*1/R18-1/R18*1/R18)))</f>
        <v>0</v>
      </c>
      <c r="R18">
        <f>IF(LEFT(CX18,1)&lt;&gt;"0",IF(LEFT(CX18,1)="1",3.0,CY18),$D$5+$E$5*(DP18*DI18/($K$5*1000))+$F$5*(DP18*DI18/($K$5*1000))*MAX(MIN(CV18,$J$5),$I$5)*MAX(MIN(CV18,$J$5),$I$5)+$G$5*MAX(MIN(CV18,$J$5),$I$5)*(DP18*DI18/($K$5*1000))+$H$5*(DP18*DI18/($K$5*1000))*(DP18*DI18/($K$5*1000)))</f>
        <v>0</v>
      </c>
      <c r="S18">
        <f>J18*(1000-(1000*0.61365*exp(17.502*W18/(240.97+W18))/(DI18+DJ18)+DD18)/2)/(1000*0.61365*exp(17.502*W18/(240.97+W18))/(DI18+DJ18)-DD18)</f>
        <v>0</v>
      </c>
      <c r="T18">
        <f>1/((CW18+1)/(Q18/1.6)+1/(R18/1.37)) + CW18/((CW18+1)/(Q18/1.6) + CW18/(R18/1.37))</f>
        <v>0</v>
      </c>
      <c r="U18">
        <f>(CR18*CU18)</f>
        <v>0</v>
      </c>
      <c r="V18">
        <f>(DK18+(U18+2*0.95*5.67E-8*(((DK18+$B$7)+273)^4-(DK18+273)^4)-44100*J18)/(1.84*29.3*R18+8*0.95*5.67E-8*(DK18+273)^3))</f>
        <v>0</v>
      </c>
      <c r="W18">
        <f>($C$7*DL18+$D$7*DM18+$E$7*V18)</f>
        <v>0</v>
      </c>
      <c r="X18">
        <f>0.61365*exp(17.502*W18/(240.97+W18))</f>
        <v>0</v>
      </c>
      <c r="Y18">
        <f>(Z18/AA18*100)</f>
        <v>0</v>
      </c>
      <c r="Z18">
        <f>DD18*(DI18+DJ18)/1000</f>
        <v>0</v>
      </c>
      <c r="AA18">
        <f>0.61365*exp(17.502*DK18/(240.97+DK18))</f>
        <v>0</v>
      </c>
      <c r="AB18">
        <f>(X18-DD18*(DI18+DJ18)/1000)</f>
        <v>0</v>
      </c>
      <c r="AC18">
        <f>(-J18*44100)</f>
        <v>0</v>
      </c>
      <c r="AD18">
        <f>2*29.3*R18*0.92*(DK18-W18)</f>
        <v>0</v>
      </c>
      <c r="AE18">
        <f>2*0.95*5.67E-8*(((DK18+$B$7)+273)^4-(W18+273)^4)</f>
        <v>0</v>
      </c>
      <c r="AF18">
        <f>U18+AE18+AC18+AD18</f>
        <v>0</v>
      </c>
      <c r="AG18">
        <f>DH18*AU18*(DC18-DB18*(1000-AU18*DE18)/(1000-AU18*DD18))/(100*CV18)</f>
        <v>0</v>
      </c>
      <c r="AH18">
        <f>1000*DH18*AU18*(DD18-DE18)/(100*CV18*(1000-AU18*DD18))</f>
        <v>0</v>
      </c>
      <c r="AI18">
        <f>(AJ18 - AK18 - DI18*1E3/(8.314*(DK18+273.15)) * AM18/DH18 * AL18) * DH18/(100*CV18) * (1000 - DE18)/1000</f>
        <v>0</v>
      </c>
      <c r="AJ18">
        <v>424.001589814466</v>
      </c>
      <c r="AK18">
        <v>423.486272727273</v>
      </c>
      <c r="AL18">
        <v>-0.0418457844803651</v>
      </c>
      <c r="AM18">
        <v>64.351544685461</v>
      </c>
      <c r="AN18">
        <f>(AP18 - AO18 + DI18*1E3/(8.314*(DK18+273.15)) * AR18/DH18 * AQ18) * DH18/(100*CV18) * 1000/(1000 - AP18)</f>
        <v>0</v>
      </c>
      <c r="AO18">
        <v>9.99113945778596</v>
      </c>
      <c r="AP18">
        <v>10.1702755244755</v>
      </c>
      <c r="AQ18">
        <v>1.49689529226634e-05</v>
      </c>
      <c r="AR18">
        <v>100.18039122701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MAX(0,($B$13+$C$13*DP18)/(1+$D$13*DP18)*DI18/(DK18+273)*$E$13)</f>
        <v>0</v>
      </c>
      <c r="AX18" t="s">
        <v>407</v>
      </c>
      <c r="AY18" t="s">
        <v>407</v>
      </c>
      <c r="AZ18">
        <v>0</v>
      </c>
      <c r="BA18">
        <v>0</v>
      </c>
      <c r="BB18">
        <f>1-AZ18/BA18</f>
        <v>0</v>
      </c>
      <c r="BC18">
        <v>0</v>
      </c>
      <c r="BD18" t="s">
        <v>407</v>
      </c>
      <c r="BE18" t="s">
        <v>407</v>
      </c>
      <c r="BF18">
        <v>0</v>
      </c>
      <c r="BG18">
        <v>0</v>
      </c>
      <c r="BH18">
        <f>1-BF18/BG18</f>
        <v>0</v>
      </c>
      <c r="BI18">
        <v>0.5</v>
      </c>
      <c r="BJ18">
        <f>CS18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407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f>$B$11*DQ18+$C$11*DR18+$F$11*EC18*(1-EF18)</f>
        <v>0</v>
      </c>
      <c r="CS18">
        <f>CR18*CT18</f>
        <v>0</v>
      </c>
      <c r="CT18">
        <f>($B$11*$D$9+$C$11*$D$9+$F$11*((EP18+EH18)/MAX(EP18+EH18+EQ18, 0.1)*$I$9+EQ18/MAX(EP18+EH18+EQ18, 0.1)*$J$9))/($B$11+$C$11+$F$11)</f>
        <v>0</v>
      </c>
      <c r="CU18">
        <f>($B$11*$K$9+$C$11*$K$9+$F$11*((EP18+EH18)/MAX(EP18+EH18+EQ18, 0.1)*$P$9+EQ18/MAX(EP18+EH18+EQ18, 0.1)*$Q$9))/($B$11+$C$11+$F$11)</f>
        <v>0</v>
      </c>
      <c r="CV18">
        <v>1.65</v>
      </c>
      <c r="CW18">
        <v>0.5</v>
      </c>
      <c r="CX18" t="s">
        <v>408</v>
      </c>
      <c r="CY18">
        <v>2</v>
      </c>
      <c r="CZ18" t="b">
        <v>1</v>
      </c>
      <c r="DA18">
        <v>1510789329.25517</v>
      </c>
      <c r="DB18">
        <v>419.315034482759</v>
      </c>
      <c r="DC18">
        <v>419.800206896552</v>
      </c>
      <c r="DD18">
        <v>10.1605517241379</v>
      </c>
      <c r="DE18">
        <v>9.98951482758621</v>
      </c>
      <c r="DF18">
        <v>412.446793103448</v>
      </c>
      <c r="DG18">
        <v>10.1564551724138</v>
      </c>
      <c r="DH18">
        <v>500.070896551724</v>
      </c>
      <c r="DI18">
        <v>89.9463413793103</v>
      </c>
      <c r="DJ18">
        <v>0.100002706896552</v>
      </c>
      <c r="DK18">
        <v>19.1305206896552</v>
      </c>
      <c r="DL18">
        <v>19.9794793103448</v>
      </c>
      <c r="DM18">
        <v>999.9</v>
      </c>
      <c r="DN18">
        <v>0</v>
      </c>
      <c r="DO18">
        <v>0</v>
      </c>
      <c r="DP18">
        <v>10001.0151724138</v>
      </c>
      <c r="DQ18">
        <v>0</v>
      </c>
      <c r="DR18">
        <v>9.92953</v>
      </c>
      <c r="DS18">
        <v>-0.485225275862069</v>
      </c>
      <c r="DT18">
        <v>423.619172413793</v>
      </c>
      <c r="DU18">
        <v>424.036103448276</v>
      </c>
      <c r="DV18">
        <v>0.171044793103448</v>
      </c>
      <c r="DW18">
        <v>419.800206896552</v>
      </c>
      <c r="DX18">
        <v>9.98951482758621</v>
      </c>
      <c r="DY18">
        <v>0.913905137931034</v>
      </c>
      <c r="DZ18">
        <v>0.89852024137931</v>
      </c>
      <c r="EA18">
        <v>5.6115824137931</v>
      </c>
      <c r="EB18">
        <v>5.36706344827586</v>
      </c>
      <c r="EC18">
        <v>1999.99862068966</v>
      </c>
      <c r="ED18">
        <v>0.979999103448276</v>
      </c>
      <c r="EE18">
        <v>0.0200007896551724</v>
      </c>
      <c r="EF18">
        <v>0</v>
      </c>
      <c r="EG18">
        <v>2.22383448275862</v>
      </c>
      <c r="EH18">
        <v>0</v>
      </c>
      <c r="EI18">
        <v>2457.88827586207</v>
      </c>
      <c r="EJ18">
        <v>17300.1551724138</v>
      </c>
      <c r="EK18">
        <v>39.4717586206896</v>
      </c>
      <c r="EL18">
        <v>39.9414137931034</v>
      </c>
      <c r="EM18">
        <v>39.3963793103448</v>
      </c>
      <c r="EN18">
        <v>38.3424137931034</v>
      </c>
      <c r="EO18">
        <v>38.2174137931034</v>
      </c>
      <c r="EP18">
        <v>1959.99862068966</v>
      </c>
      <c r="EQ18">
        <v>40</v>
      </c>
      <c r="ER18">
        <v>0</v>
      </c>
      <c r="ES18">
        <v>1679590090.1</v>
      </c>
      <c r="ET18">
        <v>0</v>
      </c>
      <c r="EU18">
        <v>2.23048461538462</v>
      </c>
      <c r="EV18">
        <v>0.0201641101471359</v>
      </c>
      <c r="EW18">
        <v>-6.65367522899876</v>
      </c>
      <c r="EX18">
        <v>2457.86076923077</v>
      </c>
      <c r="EY18">
        <v>15</v>
      </c>
      <c r="EZ18">
        <v>0</v>
      </c>
      <c r="FA18" t="s">
        <v>409</v>
      </c>
      <c r="FB18">
        <v>1510787920.6</v>
      </c>
      <c r="FC18">
        <v>1510787921.6</v>
      </c>
      <c r="FD18">
        <v>0</v>
      </c>
      <c r="FE18">
        <v>-0.101</v>
      </c>
      <c r="FF18">
        <v>-0.012</v>
      </c>
      <c r="FG18">
        <v>6.901</v>
      </c>
      <c r="FH18">
        <v>0.516</v>
      </c>
      <c r="FI18">
        <v>420</v>
      </c>
      <c r="FJ18">
        <v>24</v>
      </c>
      <c r="FK18">
        <v>0.32</v>
      </c>
      <c r="FL18">
        <v>0.12</v>
      </c>
      <c r="FM18">
        <v>0.170342175</v>
      </c>
      <c r="FN18">
        <v>0.0135032757973733</v>
      </c>
      <c r="FO18">
        <v>0.00169923420821704</v>
      </c>
      <c r="FP18">
        <v>1</v>
      </c>
      <c r="FQ18">
        <v>1</v>
      </c>
      <c r="FR18">
        <v>1</v>
      </c>
      <c r="FS18" t="s">
        <v>410</v>
      </c>
      <c r="FT18">
        <v>2.97375</v>
      </c>
      <c r="FU18">
        <v>2.75394</v>
      </c>
      <c r="FV18">
        <v>0.0897302</v>
      </c>
      <c r="FW18">
        <v>0.0907315</v>
      </c>
      <c r="FX18">
        <v>0.0553405</v>
      </c>
      <c r="FY18">
        <v>0.0551395</v>
      </c>
      <c r="FZ18">
        <v>35426.1</v>
      </c>
      <c r="GA18">
        <v>38599</v>
      </c>
      <c r="GB18">
        <v>35270.3</v>
      </c>
      <c r="GC18">
        <v>38501.5</v>
      </c>
      <c r="GD18">
        <v>47217.7</v>
      </c>
      <c r="GE18">
        <v>52523.1</v>
      </c>
      <c r="GF18">
        <v>55069.9</v>
      </c>
      <c r="GG18">
        <v>61726</v>
      </c>
      <c r="GH18">
        <v>1.99102</v>
      </c>
      <c r="GI18">
        <v>1.80812</v>
      </c>
      <c r="GJ18">
        <v>0.00821799</v>
      </c>
      <c r="GK18">
        <v>0</v>
      </c>
      <c r="GL18">
        <v>19.8229</v>
      </c>
      <c r="GM18">
        <v>999.9</v>
      </c>
      <c r="GN18">
        <v>53.858</v>
      </c>
      <c r="GO18">
        <v>28.742</v>
      </c>
      <c r="GP18">
        <v>23.7231</v>
      </c>
      <c r="GQ18">
        <v>56.4787</v>
      </c>
      <c r="GR18">
        <v>50.0401</v>
      </c>
      <c r="GS18">
        <v>1</v>
      </c>
      <c r="GT18">
        <v>-0.0458105</v>
      </c>
      <c r="GU18">
        <v>5.67015</v>
      </c>
      <c r="GV18">
        <v>20.0327</v>
      </c>
      <c r="GW18">
        <v>5.19947</v>
      </c>
      <c r="GX18">
        <v>12.0046</v>
      </c>
      <c r="GY18">
        <v>4.97575</v>
      </c>
      <c r="GZ18">
        <v>3.293</v>
      </c>
      <c r="HA18">
        <v>9999</v>
      </c>
      <c r="HB18">
        <v>9999</v>
      </c>
      <c r="HC18">
        <v>999.9</v>
      </c>
      <c r="HD18">
        <v>9999</v>
      </c>
      <c r="HE18">
        <v>1.8631</v>
      </c>
      <c r="HF18">
        <v>1.86813</v>
      </c>
      <c r="HG18">
        <v>1.86783</v>
      </c>
      <c r="HH18">
        <v>1.86892</v>
      </c>
      <c r="HI18">
        <v>1.86984</v>
      </c>
      <c r="HJ18">
        <v>1.86584</v>
      </c>
      <c r="HK18">
        <v>1.86701</v>
      </c>
      <c r="HL18">
        <v>1.86834</v>
      </c>
      <c r="HM18">
        <v>5</v>
      </c>
      <c r="HN18">
        <v>0</v>
      </c>
      <c r="HO18">
        <v>0</v>
      </c>
      <c r="HP18">
        <v>0</v>
      </c>
      <c r="HQ18" t="s">
        <v>411</v>
      </c>
      <c r="HR18" t="s">
        <v>412</v>
      </c>
      <c r="HS18" t="s">
        <v>413</v>
      </c>
      <c r="HT18" t="s">
        <v>413</v>
      </c>
      <c r="HU18" t="s">
        <v>413</v>
      </c>
      <c r="HV18" t="s">
        <v>413</v>
      </c>
      <c r="HW18">
        <v>0</v>
      </c>
      <c r="HX18">
        <v>100</v>
      </c>
      <c r="HY18">
        <v>100</v>
      </c>
      <c r="HZ18">
        <v>6.866</v>
      </c>
      <c r="IA18">
        <v>0.0043</v>
      </c>
      <c r="IB18">
        <v>4.09459096810632</v>
      </c>
      <c r="IC18">
        <v>0.00701673648668627</v>
      </c>
      <c r="ID18">
        <v>-7.00304995360485e-07</v>
      </c>
      <c r="IE18">
        <v>-1.86506737496121e-11</v>
      </c>
      <c r="IF18">
        <v>0.00125787624930914</v>
      </c>
      <c r="IG18">
        <v>-0.0224036906934607</v>
      </c>
      <c r="IH18">
        <v>0.00249664406764014</v>
      </c>
      <c r="II18">
        <v>-2.59163740235367e-05</v>
      </c>
      <c r="IJ18">
        <v>-2</v>
      </c>
      <c r="IK18">
        <v>2020</v>
      </c>
      <c r="IL18">
        <v>1</v>
      </c>
      <c r="IM18">
        <v>25</v>
      </c>
      <c r="IN18">
        <v>23.6</v>
      </c>
      <c r="IO18">
        <v>23.6</v>
      </c>
      <c r="IP18">
        <v>0.991211</v>
      </c>
      <c r="IQ18">
        <v>2.61475</v>
      </c>
      <c r="IR18">
        <v>1.54785</v>
      </c>
      <c r="IS18">
        <v>2.30713</v>
      </c>
      <c r="IT18">
        <v>1.34644</v>
      </c>
      <c r="IU18">
        <v>2.31567</v>
      </c>
      <c r="IV18">
        <v>32.8869</v>
      </c>
      <c r="IW18">
        <v>24.1838</v>
      </c>
      <c r="IX18">
        <v>18</v>
      </c>
      <c r="IY18">
        <v>501.309</v>
      </c>
      <c r="IZ18">
        <v>387.691</v>
      </c>
      <c r="JA18">
        <v>12.4035</v>
      </c>
      <c r="JB18">
        <v>26.3532</v>
      </c>
      <c r="JC18">
        <v>29.9989</v>
      </c>
      <c r="JD18">
        <v>26.2984</v>
      </c>
      <c r="JE18">
        <v>26.245</v>
      </c>
      <c r="JF18">
        <v>19.8655</v>
      </c>
      <c r="JG18">
        <v>56.5735</v>
      </c>
      <c r="JH18">
        <v>0</v>
      </c>
      <c r="JI18">
        <v>12.4471</v>
      </c>
      <c r="JJ18">
        <v>399.751</v>
      </c>
      <c r="JK18">
        <v>9.90334</v>
      </c>
      <c r="JL18">
        <v>102.202</v>
      </c>
      <c r="JM18">
        <v>102.762</v>
      </c>
    </row>
    <row r="19" spans="1:273">
      <c r="A19">
        <v>3</v>
      </c>
      <c r="B19">
        <v>1510789342.1</v>
      </c>
      <c r="C19">
        <v>10</v>
      </c>
      <c r="D19" t="s">
        <v>416</v>
      </c>
      <c r="E19" t="s">
        <v>417</v>
      </c>
      <c r="F19">
        <v>5</v>
      </c>
      <c r="G19" t="s">
        <v>405</v>
      </c>
      <c r="H19" t="s">
        <v>406</v>
      </c>
      <c r="I19">
        <v>1510789334.33214</v>
      </c>
      <c r="J19">
        <f>(K19)/1000</f>
        <v>0</v>
      </c>
      <c r="K19">
        <f>IF(CZ19, AN19, AH19)</f>
        <v>0</v>
      </c>
      <c r="L19">
        <f>IF(CZ19, AI19, AG19)</f>
        <v>0</v>
      </c>
      <c r="M19">
        <f>DB19 - IF(AU19&gt;1, L19*CV19*100.0/(AW19*DP19), 0)</f>
        <v>0</v>
      </c>
      <c r="N19">
        <f>((T19-J19/2)*M19-L19)/(T19+J19/2)</f>
        <v>0</v>
      </c>
      <c r="O19">
        <f>N19*(DI19+DJ19)/1000.0</f>
        <v>0</v>
      </c>
      <c r="P19">
        <f>(DB19 - IF(AU19&gt;1, L19*CV19*100.0/(AW19*DP19), 0))*(DI19+DJ19)/1000.0</f>
        <v>0</v>
      </c>
      <c r="Q19">
        <f>2.0/((1/S19-1/R19)+SIGN(S19)*SQRT((1/S19-1/R19)*(1/S19-1/R19) + 4*CW19/((CW19+1)*(CW19+1))*(2*1/S19*1/R19-1/R19*1/R19)))</f>
        <v>0</v>
      </c>
      <c r="R19">
        <f>IF(LEFT(CX19,1)&lt;&gt;"0",IF(LEFT(CX19,1)="1",3.0,CY19),$D$5+$E$5*(DP19*DI19/($K$5*1000))+$F$5*(DP19*DI19/($K$5*1000))*MAX(MIN(CV19,$J$5),$I$5)*MAX(MIN(CV19,$J$5),$I$5)+$G$5*MAX(MIN(CV19,$J$5),$I$5)*(DP19*DI19/($K$5*1000))+$H$5*(DP19*DI19/($K$5*1000))*(DP19*DI19/($K$5*1000)))</f>
        <v>0</v>
      </c>
      <c r="S19">
        <f>J19*(1000-(1000*0.61365*exp(17.502*W19/(240.97+W19))/(DI19+DJ19)+DD19)/2)/(1000*0.61365*exp(17.502*W19/(240.97+W19))/(DI19+DJ19)-DD19)</f>
        <v>0</v>
      </c>
      <c r="T19">
        <f>1/((CW19+1)/(Q19/1.6)+1/(R19/1.37)) + CW19/((CW19+1)/(Q19/1.6) + CW19/(R19/1.37))</f>
        <v>0</v>
      </c>
      <c r="U19">
        <f>(CR19*CU19)</f>
        <v>0</v>
      </c>
      <c r="V19">
        <f>(DK19+(U19+2*0.95*5.67E-8*(((DK19+$B$7)+273)^4-(DK19+273)^4)-44100*J19)/(1.84*29.3*R19+8*0.95*5.67E-8*(DK19+273)^3))</f>
        <v>0</v>
      </c>
      <c r="W19">
        <f>($C$7*DL19+$D$7*DM19+$E$7*V19)</f>
        <v>0</v>
      </c>
      <c r="X19">
        <f>0.61365*exp(17.502*W19/(240.97+W19))</f>
        <v>0</v>
      </c>
      <c r="Y19">
        <f>(Z19/AA19*100)</f>
        <v>0</v>
      </c>
      <c r="Z19">
        <f>DD19*(DI19+DJ19)/1000</f>
        <v>0</v>
      </c>
      <c r="AA19">
        <f>0.61365*exp(17.502*DK19/(240.97+DK19))</f>
        <v>0</v>
      </c>
      <c r="AB19">
        <f>(X19-DD19*(DI19+DJ19)/1000)</f>
        <v>0</v>
      </c>
      <c r="AC19">
        <f>(-J19*44100)</f>
        <v>0</v>
      </c>
      <c r="AD19">
        <f>2*29.3*R19*0.92*(DK19-W19)</f>
        <v>0</v>
      </c>
      <c r="AE19">
        <f>2*0.95*5.67E-8*(((DK19+$B$7)+273)^4-(W19+273)^4)</f>
        <v>0</v>
      </c>
      <c r="AF19">
        <f>U19+AE19+AC19+AD19</f>
        <v>0</v>
      </c>
      <c r="AG19">
        <f>DH19*AU19*(DC19-DB19*(1000-AU19*DE19)/(1000-AU19*DD19))/(100*CV19)</f>
        <v>0</v>
      </c>
      <c r="AH19">
        <f>1000*DH19*AU19*(DD19-DE19)/(100*CV19*(1000-AU19*DD19))</f>
        <v>0</v>
      </c>
      <c r="AI19">
        <f>(AJ19 - AK19 - DI19*1E3/(8.314*(DK19+273.15)) * AM19/DH19 * AL19) * DH19/(100*CV19) * (1000 - DE19)/1000</f>
        <v>0</v>
      </c>
      <c r="AJ19">
        <v>416.684255987513</v>
      </c>
      <c r="AK19">
        <v>420.267981818182</v>
      </c>
      <c r="AL19">
        <v>-0.848779120112297</v>
      </c>
      <c r="AM19">
        <v>64.351544685461</v>
      </c>
      <c r="AN19">
        <f>(AP19 - AO19 + DI19*1E3/(8.314*(DK19+273.15)) * AR19/DH19 * AQ19) * DH19/(100*CV19) * 1000/(1000 - AP19)</f>
        <v>0</v>
      </c>
      <c r="AO19">
        <v>9.99527053168745</v>
      </c>
      <c r="AP19">
        <v>10.1823727272727</v>
      </c>
      <c r="AQ19">
        <v>4.90010413724752e-05</v>
      </c>
      <c r="AR19">
        <v>100.18039122701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MAX(0,($B$13+$C$13*DP19)/(1+$D$13*DP19)*DI19/(DK19+273)*$E$13)</f>
        <v>0</v>
      </c>
      <c r="AX19" t="s">
        <v>407</v>
      </c>
      <c r="AY19" t="s">
        <v>407</v>
      </c>
      <c r="AZ19">
        <v>0</v>
      </c>
      <c r="BA19">
        <v>0</v>
      </c>
      <c r="BB19">
        <f>1-AZ19/BA19</f>
        <v>0</v>
      </c>
      <c r="BC19">
        <v>0</v>
      </c>
      <c r="BD19" t="s">
        <v>407</v>
      </c>
      <c r="BE19" t="s">
        <v>407</v>
      </c>
      <c r="BF19">
        <v>0</v>
      </c>
      <c r="BG19">
        <v>0</v>
      </c>
      <c r="BH19">
        <f>1-BF19/BG19</f>
        <v>0</v>
      </c>
      <c r="BI19">
        <v>0.5</v>
      </c>
      <c r="BJ19">
        <f>CS19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407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f>$B$11*DQ19+$C$11*DR19+$F$11*EC19*(1-EF19)</f>
        <v>0</v>
      </c>
      <c r="CS19">
        <f>CR19*CT19</f>
        <v>0</v>
      </c>
      <c r="CT19">
        <f>($B$11*$D$9+$C$11*$D$9+$F$11*((EP19+EH19)/MAX(EP19+EH19+EQ19, 0.1)*$I$9+EQ19/MAX(EP19+EH19+EQ19, 0.1)*$J$9))/($B$11+$C$11+$F$11)</f>
        <v>0</v>
      </c>
      <c r="CU19">
        <f>($B$11*$K$9+$C$11*$K$9+$F$11*((EP19+EH19)/MAX(EP19+EH19+EQ19, 0.1)*$P$9+EQ19/MAX(EP19+EH19+EQ19, 0.1)*$Q$9))/($B$11+$C$11+$F$11)</f>
        <v>0</v>
      </c>
      <c r="CV19">
        <v>1.65</v>
      </c>
      <c r="CW19">
        <v>0.5</v>
      </c>
      <c r="CX19" t="s">
        <v>408</v>
      </c>
      <c r="CY19">
        <v>2</v>
      </c>
      <c r="CZ19" t="b">
        <v>1</v>
      </c>
      <c r="DA19">
        <v>1510789334.33214</v>
      </c>
      <c r="DB19">
        <v>418.813392857143</v>
      </c>
      <c r="DC19">
        <v>417.219964285714</v>
      </c>
      <c r="DD19">
        <v>10.1675392857143</v>
      </c>
      <c r="DE19">
        <v>9.99151428571428</v>
      </c>
      <c r="DF19">
        <v>411.948464285714</v>
      </c>
      <c r="DG19">
        <v>10.1633</v>
      </c>
      <c r="DH19">
        <v>500.072892857143</v>
      </c>
      <c r="DI19">
        <v>89.9458285714286</v>
      </c>
      <c r="DJ19">
        <v>0.0999981357142857</v>
      </c>
      <c r="DK19">
        <v>19.12885</v>
      </c>
      <c r="DL19">
        <v>19.9657714285714</v>
      </c>
      <c r="DM19">
        <v>999.9</v>
      </c>
      <c r="DN19">
        <v>0</v>
      </c>
      <c r="DO19">
        <v>0</v>
      </c>
      <c r="DP19">
        <v>10005.7607142857</v>
      </c>
      <c r="DQ19">
        <v>0</v>
      </c>
      <c r="DR19">
        <v>9.93090892857143</v>
      </c>
      <c r="DS19">
        <v>1.5934875</v>
      </c>
      <c r="DT19">
        <v>423.115357142857</v>
      </c>
      <c r="DU19">
        <v>421.430642857143</v>
      </c>
      <c r="DV19">
        <v>0.176029714285714</v>
      </c>
      <c r="DW19">
        <v>417.219964285714</v>
      </c>
      <c r="DX19">
        <v>9.99151428571428</v>
      </c>
      <c r="DY19">
        <v>0.91452825</v>
      </c>
      <c r="DZ19">
        <v>0.898695107142857</v>
      </c>
      <c r="EA19">
        <v>5.62140571428572</v>
      </c>
      <c r="EB19">
        <v>5.3698625</v>
      </c>
      <c r="EC19">
        <v>2000.00142857143</v>
      </c>
      <c r="ED19">
        <v>0.979999</v>
      </c>
      <c r="EE19">
        <v>0.0200009</v>
      </c>
      <c r="EF19">
        <v>0</v>
      </c>
      <c r="EG19">
        <v>2.21320714285714</v>
      </c>
      <c r="EH19">
        <v>0</v>
      </c>
      <c r="EI19">
        <v>2457.46642857143</v>
      </c>
      <c r="EJ19">
        <v>17300.1714285714</v>
      </c>
      <c r="EK19">
        <v>39.4505</v>
      </c>
      <c r="EL19">
        <v>39.9170714285714</v>
      </c>
      <c r="EM19">
        <v>39.35475</v>
      </c>
      <c r="EN19">
        <v>38.3165714285714</v>
      </c>
      <c r="EO19">
        <v>38.1871428571429</v>
      </c>
      <c r="EP19">
        <v>1960.00142857143</v>
      </c>
      <c r="EQ19">
        <v>40</v>
      </c>
      <c r="ER19">
        <v>0</v>
      </c>
      <c r="ES19">
        <v>1679590094.9</v>
      </c>
      <c r="ET19">
        <v>0</v>
      </c>
      <c r="EU19">
        <v>2.22958846153846</v>
      </c>
      <c r="EV19">
        <v>0.483504281144122</v>
      </c>
      <c r="EW19">
        <v>-4.70700855347256</v>
      </c>
      <c r="EX19">
        <v>2457.46461538462</v>
      </c>
      <c r="EY19">
        <v>15</v>
      </c>
      <c r="EZ19">
        <v>0</v>
      </c>
      <c r="FA19" t="s">
        <v>409</v>
      </c>
      <c r="FB19">
        <v>1510787920.6</v>
      </c>
      <c r="FC19">
        <v>1510787921.6</v>
      </c>
      <c r="FD19">
        <v>0</v>
      </c>
      <c r="FE19">
        <v>-0.101</v>
      </c>
      <c r="FF19">
        <v>-0.012</v>
      </c>
      <c r="FG19">
        <v>6.901</v>
      </c>
      <c r="FH19">
        <v>0.516</v>
      </c>
      <c r="FI19">
        <v>420</v>
      </c>
      <c r="FJ19">
        <v>24</v>
      </c>
      <c r="FK19">
        <v>0.32</v>
      </c>
      <c r="FL19">
        <v>0.12</v>
      </c>
      <c r="FM19">
        <v>0.174294707317073</v>
      </c>
      <c r="FN19">
        <v>0.0565405923344951</v>
      </c>
      <c r="FO19">
        <v>0.0065951030179047</v>
      </c>
      <c r="FP19">
        <v>1</v>
      </c>
      <c r="FQ19">
        <v>1</v>
      </c>
      <c r="FR19">
        <v>1</v>
      </c>
      <c r="FS19" t="s">
        <v>410</v>
      </c>
      <c r="FT19">
        <v>2.97357</v>
      </c>
      <c r="FU19">
        <v>2.7539</v>
      </c>
      <c r="FV19">
        <v>0.0891076</v>
      </c>
      <c r="FW19">
        <v>0.0886632</v>
      </c>
      <c r="FX19">
        <v>0.0553841</v>
      </c>
      <c r="FY19">
        <v>0.0550945</v>
      </c>
      <c r="FZ19">
        <v>35449.9</v>
      </c>
      <c r="GA19">
        <v>38686.5</v>
      </c>
      <c r="GB19">
        <v>35269.9</v>
      </c>
      <c r="GC19">
        <v>38501.2</v>
      </c>
      <c r="GD19">
        <v>47214.6</v>
      </c>
      <c r="GE19">
        <v>52525.4</v>
      </c>
      <c r="GF19">
        <v>55068.9</v>
      </c>
      <c r="GG19">
        <v>61725.9</v>
      </c>
      <c r="GH19">
        <v>1.99105</v>
      </c>
      <c r="GI19">
        <v>1.80795</v>
      </c>
      <c r="GJ19">
        <v>0.00851601</v>
      </c>
      <c r="GK19">
        <v>0</v>
      </c>
      <c r="GL19">
        <v>19.827</v>
      </c>
      <c r="GM19">
        <v>999.9</v>
      </c>
      <c r="GN19">
        <v>53.833</v>
      </c>
      <c r="GO19">
        <v>28.752</v>
      </c>
      <c r="GP19">
        <v>23.727</v>
      </c>
      <c r="GQ19">
        <v>56.0087</v>
      </c>
      <c r="GR19">
        <v>50.4167</v>
      </c>
      <c r="GS19">
        <v>1</v>
      </c>
      <c r="GT19">
        <v>-0.0442861</v>
      </c>
      <c r="GU19">
        <v>5.82075</v>
      </c>
      <c r="GV19">
        <v>20.0276</v>
      </c>
      <c r="GW19">
        <v>5.19962</v>
      </c>
      <c r="GX19">
        <v>12.0047</v>
      </c>
      <c r="GY19">
        <v>4.9757</v>
      </c>
      <c r="GZ19">
        <v>3.29295</v>
      </c>
      <c r="HA19">
        <v>9999</v>
      </c>
      <c r="HB19">
        <v>9999</v>
      </c>
      <c r="HC19">
        <v>999.9</v>
      </c>
      <c r="HD19">
        <v>9999</v>
      </c>
      <c r="HE19">
        <v>1.8631</v>
      </c>
      <c r="HF19">
        <v>1.86813</v>
      </c>
      <c r="HG19">
        <v>1.86783</v>
      </c>
      <c r="HH19">
        <v>1.86892</v>
      </c>
      <c r="HI19">
        <v>1.86983</v>
      </c>
      <c r="HJ19">
        <v>1.86585</v>
      </c>
      <c r="HK19">
        <v>1.86699</v>
      </c>
      <c r="HL19">
        <v>1.86838</v>
      </c>
      <c r="HM19">
        <v>5</v>
      </c>
      <c r="HN19">
        <v>0</v>
      </c>
      <c r="HO19">
        <v>0</v>
      </c>
      <c r="HP19">
        <v>0</v>
      </c>
      <c r="HQ19" t="s">
        <v>411</v>
      </c>
      <c r="HR19" t="s">
        <v>412</v>
      </c>
      <c r="HS19" t="s">
        <v>413</v>
      </c>
      <c r="HT19" t="s">
        <v>413</v>
      </c>
      <c r="HU19" t="s">
        <v>413</v>
      </c>
      <c r="HV19" t="s">
        <v>413</v>
      </c>
      <c r="HW19">
        <v>0</v>
      </c>
      <c r="HX19">
        <v>100</v>
      </c>
      <c r="HY19">
        <v>100</v>
      </c>
      <c r="HZ19">
        <v>6.843</v>
      </c>
      <c r="IA19">
        <v>0.0045</v>
      </c>
      <c r="IB19">
        <v>4.09459096810632</v>
      </c>
      <c r="IC19">
        <v>0.00701673648668627</v>
      </c>
      <c r="ID19">
        <v>-7.00304995360485e-07</v>
      </c>
      <c r="IE19">
        <v>-1.86506737496121e-11</v>
      </c>
      <c r="IF19">
        <v>0.00125787624930914</v>
      </c>
      <c r="IG19">
        <v>-0.0224036906934607</v>
      </c>
      <c r="IH19">
        <v>0.00249664406764014</v>
      </c>
      <c r="II19">
        <v>-2.59163740235367e-05</v>
      </c>
      <c r="IJ19">
        <v>-2</v>
      </c>
      <c r="IK19">
        <v>2020</v>
      </c>
      <c r="IL19">
        <v>1</v>
      </c>
      <c r="IM19">
        <v>25</v>
      </c>
      <c r="IN19">
        <v>23.7</v>
      </c>
      <c r="IO19">
        <v>23.7</v>
      </c>
      <c r="IP19">
        <v>0.961914</v>
      </c>
      <c r="IQ19">
        <v>2.6123</v>
      </c>
      <c r="IR19">
        <v>1.54785</v>
      </c>
      <c r="IS19">
        <v>2.30713</v>
      </c>
      <c r="IT19">
        <v>1.34644</v>
      </c>
      <c r="IU19">
        <v>2.27905</v>
      </c>
      <c r="IV19">
        <v>32.8869</v>
      </c>
      <c r="IW19">
        <v>24.1751</v>
      </c>
      <c r="IX19">
        <v>18</v>
      </c>
      <c r="IY19">
        <v>501.386</v>
      </c>
      <c r="IZ19">
        <v>387.639</v>
      </c>
      <c r="JA19">
        <v>12.4735</v>
      </c>
      <c r="JB19">
        <v>26.3621</v>
      </c>
      <c r="JC19">
        <v>30.0005</v>
      </c>
      <c r="JD19">
        <v>26.305</v>
      </c>
      <c r="JE19">
        <v>26.251</v>
      </c>
      <c r="JF19">
        <v>19.2743</v>
      </c>
      <c r="JG19">
        <v>56.8443</v>
      </c>
      <c r="JH19">
        <v>0</v>
      </c>
      <c r="JI19">
        <v>12.4765</v>
      </c>
      <c r="JJ19">
        <v>379.657</v>
      </c>
      <c r="JK19">
        <v>9.87803</v>
      </c>
      <c r="JL19">
        <v>102.201</v>
      </c>
      <c r="JM19">
        <v>102.762</v>
      </c>
    </row>
    <row r="20" spans="1:273">
      <c r="A20">
        <v>4</v>
      </c>
      <c r="B20">
        <v>1510789347.1</v>
      </c>
      <c r="C20">
        <v>15</v>
      </c>
      <c r="D20" t="s">
        <v>418</v>
      </c>
      <c r="E20" t="s">
        <v>419</v>
      </c>
      <c r="F20">
        <v>5</v>
      </c>
      <c r="G20" t="s">
        <v>405</v>
      </c>
      <c r="H20" t="s">
        <v>406</v>
      </c>
      <c r="I20">
        <v>1510789339.6</v>
      </c>
      <c r="J20">
        <f>(K20)/1000</f>
        <v>0</v>
      </c>
      <c r="K20">
        <f>IF(CZ20, AN20, AH20)</f>
        <v>0</v>
      </c>
      <c r="L20">
        <f>IF(CZ20, AI20, AG20)</f>
        <v>0</v>
      </c>
      <c r="M20">
        <f>DB20 - IF(AU20&gt;1, L20*CV20*100.0/(AW20*DP20), 0)</f>
        <v>0</v>
      </c>
      <c r="N20">
        <f>((T20-J20/2)*M20-L20)/(T20+J20/2)</f>
        <v>0</v>
      </c>
      <c r="O20">
        <f>N20*(DI20+DJ20)/1000.0</f>
        <v>0</v>
      </c>
      <c r="P20">
        <f>(DB20 - IF(AU20&gt;1, L20*CV20*100.0/(AW20*DP20), 0))*(DI20+DJ20)/1000.0</f>
        <v>0</v>
      </c>
      <c r="Q20">
        <f>2.0/((1/S20-1/R20)+SIGN(S20)*SQRT((1/S20-1/R20)*(1/S20-1/R20) + 4*CW20/((CW20+1)*(CW20+1))*(2*1/S20*1/R20-1/R20*1/R20)))</f>
        <v>0</v>
      </c>
      <c r="R20">
        <f>IF(LEFT(CX20,1)&lt;&gt;"0",IF(LEFT(CX20,1)="1",3.0,CY20),$D$5+$E$5*(DP20*DI20/($K$5*1000))+$F$5*(DP20*DI20/($K$5*1000))*MAX(MIN(CV20,$J$5),$I$5)*MAX(MIN(CV20,$J$5),$I$5)+$G$5*MAX(MIN(CV20,$J$5),$I$5)*(DP20*DI20/($K$5*1000))+$H$5*(DP20*DI20/($K$5*1000))*(DP20*DI20/($K$5*1000)))</f>
        <v>0</v>
      </c>
      <c r="S20">
        <f>J20*(1000-(1000*0.61365*exp(17.502*W20/(240.97+W20))/(DI20+DJ20)+DD20)/2)/(1000*0.61365*exp(17.502*W20/(240.97+W20))/(DI20+DJ20)-DD20)</f>
        <v>0</v>
      </c>
      <c r="T20">
        <f>1/((CW20+1)/(Q20/1.6)+1/(R20/1.37)) + CW20/((CW20+1)/(Q20/1.6) + CW20/(R20/1.37))</f>
        <v>0</v>
      </c>
      <c r="U20">
        <f>(CR20*CU20)</f>
        <v>0</v>
      </c>
      <c r="V20">
        <f>(DK20+(U20+2*0.95*5.67E-8*(((DK20+$B$7)+273)^4-(DK20+273)^4)-44100*J20)/(1.84*29.3*R20+8*0.95*5.67E-8*(DK20+273)^3))</f>
        <v>0</v>
      </c>
      <c r="W20">
        <f>($C$7*DL20+$D$7*DM20+$E$7*V20)</f>
        <v>0</v>
      </c>
      <c r="X20">
        <f>0.61365*exp(17.502*W20/(240.97+W20))</f>
        <v>0</v>
      </c>
      <c r="Y20">
        <f>(Z20/AA20*100)</f>
        <v>0</v>
      </c>
      <c r="Z20">
        <f>DD20*(DI20+DJ20)/1000</f>
        <v>0</v>
      </c>
      <c r="AA20">
        <f>0.61365*exp(17.502*DK20/(240.97+DK20))</f>
        <v>0</v>
      </c>
      <c r="AB20">
        <f>(X20-DD20*(DI20+DJ20)/1000)</f>
        <v>0</v>
      </c>
      <c r="AC20">
        <f>(-J20*44100)</f>
        <v>0</v>
      </c>
      <c r="AD20">
        <f>2*29.3*R20*0.92*(DK20-W20)</f>
        <v>0</v>
      </c>
      <c r="AE20">
        <f>2*0.95*5.67E-8*(((DK20+$B$7)+273)^4-(W20+273)^4)</f>
        <v>0</v>
      </c>
      <c r="AF20">
        <f>U20+AE20+AC20+AD20</f>
        <v>0</v>
      </c>
      <c r="AG20">
        <f>DH20*AU20*(DC20-DB20*(1000-AU20*DE20)/(1000-AU20*DD20))/(100*CV20)</f>
        <v>0</v>
      </c>
      <c r="AH20">
        <f>1000*DH20*AU20*(DD20-DE20)/(100*CV20*(1000-AU20*DD20))</f>
        <v>0</v>
      </c>
      <c r="AI20">
        <f>(AJ20 - AK20 - DI20*1E3/(8.314*(DK20+273.15)) * AM20/DH20 * AL20) * DH20/(100*CV20) * (1000 - DE20)/1000</f>
        <v>0</v>
      </c>
      <c r="AJ20">
        <v>401.30522330314</v>
      </c>
      <c r="AK20">
        <v>410.847739393939</v>
      </c>
      <c r="AL20">
        <v>-2.08380959602648</v>
      </c>
      <c r="AM20">
        <v>64.351544685461</v>
      </c>
      <c r="AN20">
        <f>(AP20 - AO20 + DI20*1E3/(8.314*(DK20+273.15)) * AR20/DH20 * AQ20) * DH20/(100*CV20) * 1000/(1000 - AP20)</f>
        <v>0</v>
      </c>
      <c r="AO20">
        <v>9.96760557554272</v>
      </c>
      <c r="AP20">
        <v>10.1774160839161</v>
      </c>
      <c r="AQ20">
        <v>-9.30553436833045e-08</v>
      </c>
      <c r="AR20">
        <v>100.18039122701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MAX(0,($B$13+$C$13*DP20)/(1+$D$13*DP20)*DI20/(DK20+273)*$E$13)</f>
        <v>0</v>
      </c>
      <c r="AX20" t="s">
        <v>407</v>
      </c>
      <c r="AY20" t="s">
        <v>407</v>
      </c>
      <c r="AZ20">
        <v>0</v>
      </c>
      <c r="BA20">
        <v>0</v>
      </c>
      <c r="BB20">
        <f>1-AZ20/BA20</f>
        <v>0</v>
      </c>
      <c r="BC20">
        <v>0</v>
      </c>
      <c r="BD20" t="s">
        <v>407</v>
      </c>
      <c r="BE20" t="s">
        <v>407</v>
      </c>
      <c r="BF20">
        <v>0</v>
      </c>
      <c r="BG20">
        <v>0</v>
      </c>
      <c r="BH20">
        <f>1-BF20/BG20</f>
        <v>0</v>
      </c>
      <c r="BI20">
        <v>0.5</v>
      </c>
      <c r="BJ20">
        <f>CS20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407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f>$B$11*DQ20+$C$11*DR20+$F$11*EC20*(1-EF20)</f>
        <v>0</v>
      </c>
      <c r="CS20">
        <f>CR20*CT20</f>
        <v>0</v>
      </c>
      <c r="CT20">
        <f>($B$11*$D$9+$C$11*$D$9+$F$11*((EP20+EH20)/MAX(EP20+EH20+EQ20, 0.1)*$I$9+EQ20/MAX(EP20+EH20+EQ20, 0.1)*$J$9))/($B$11+$C$11+$F$11)</f>
        <v>0</v>
      </c>
      <c r="CU20">
        <f>($B$11*$K$9+$C$11*$K$9+$F$11*((EP20+EH20)/MAX(EP20+EH20+EQ20, 0.1)*$P$9+EQ20/MAX(EP20+EH20+EQ20, 0.1)*$Q$9))/($B$11+$C$11+$F$11)</f>
        <v>0</v>
      </c>
      <c r="CV20">
        <v>1.65</v>
      </c>
      <c r="CW20">
        <v>0.5</v>
      </c>
      <c r="CX20" t="s">
        <v>408</v>
      </c>
      <c r="CY20">
        <v>2</v>
      </c>
      <c r="CZ20" t="b">
        <v>1</v>
      </c>
      <c r="DA20">
        <v>1510789339.6</v>
      </c>
      <c r="DB20">
        <v>415.966814814815</v>
      </c>
      <c r="DC20">
        <v>409.428740740741</v>
      </c>
      <c r="DD20">
        <v>10.1749148148148</v>
      </c>
      <c r="DE20">
        <v>9.98243407407408</v>
      </c>
      <c r="DF20">
        <v>409.120037037037</v>
      </c>
      <c r="DG20">
        <v>10.1705259259259</v>
      </c>
      <c r="DH20">
        <v>500.075777777778</v>
      </c>
      <c r="DI20">
        <v>89.9470592592593</v>
      </c>
      <c r="DJ20">
        <v>0.0999873</v>
      </c>
      <c r="DK20">
        <v>19.129262962963</v>
      </c>
      <c r="DL20">
        <v>19.9690925925926</v>
      </c>
      <c r="DM20">
        <v>999.9</v>
      </c>
      <c r="DN20">
        <v>0</v>
      </c>
      <c r="DO20">
        <v>0</v>
      </c>
      <c r="DP20">
        <v>10010.5140740741</v>
      </c>
      <c r="DQ20">
        <v>0</v>
      </c>
      <c r="DR20">
        <v>9.9360162962963</v>
      </c>
      <c r="DS20">
        <v>6.53799596296296</v>
      </c>
      <c r="DT20">
        <v>420.24262962963</v>
      </c>
      <c r="DU20">
        <v>413.557111111111</v>
      </c>
      <c r="DV20">
        <v>0.19248262962963</v>
      </c>
      <c r="DW20">
        <v>409.428740740741</v>
      </c>
      <c r="DX20">
        <v>9.98243407407408</v>
      </c>
      <c r="DY20">
        <v>0.915203925925926</v>
      </c>
      <c r="DZ20">
        <v>0.897890703703704</v>
      </c>
      <c r="EA20">
        <v>5.6320562962963</v>
      </c>
      <c r="EB20">
        <v>5.35696444444445</v>
      </c>
      <c r="EC20">
        <v>2000.01222222222</v>
      </c>
      <c r="ED20">
        <v>0.979999</v>
      </c>
      <c r="EE20">
        <v>0.0200009</v>
      </c>
      <c r="EF20">
        <v>0</v>
      </c>
      <c r="EG20">
        <v>2.25567407407407</v>
      </c>
      <c r="EH20">
        <v>0</v>
      </c>
      <c r="EI20">
        <v>2456.94925925926</v>
      </c>
      <c r="EJ20">
        <v>17300.2592592593</v>
      </c>
      <c r="EK20">
        <v>39.4163333333333</v>
      </c>
      <c r="EL20">
        <v>39.8956666666667</v>
      </c>
      <c r="EM20">
        <v>39.333</v>
      </c>
      <c r="EN20">
        <v>38.2982222222222</v>
      </c>
      <c r="EO20">
        <v>38.1571481481481</v>
      </c>
      <c r="EP20">
        <v>1960.01222222222</v>
      </c>
      <c r="EQ20">
        <v>40</v>
      </c>
      <c r="ER20">
        <v>0</v>
      </c>
      <c r="ES20">
        <v>1679590099.7</v>
      </c>
      <c r="ET20">
        <v>0</v>
      </c>
      <c r="EU20">
        <v>2.25657307692308</v>
      </c>
      <c r="EV20">
        <v>0.0558940154225076</v>
      </c>
      <c r="EW20">
        <v>-4.99555556045046</v>
      </c>
      <c r="EX20">
        <v>2457.01307692308</v>
      </c>
      <c r="EY20">
        <v>15</v>
      </c>
      <c r="EZ20">
        <v>0</v>
      </c>
      <c r="FA20" t="s">
        <v>409</v>
      </c>
      <c r="FB20">
        <v>1510787920.6</v>
      </c>
      <c r="FC20">
        <v>1510787921.6</v>
      </c>
      <c r="FD20">
        <v>0</v>
      </c>
      <c r="FE20">
        <v>-0.101</v>
      </c>
      <c r="FF20">
        <v>-0.012</v>
      </c>
      <c r="FG20">
        <v>6.901</v>
      </c>
      <c r="FH20">
        <v>0.516</v>
      </c>
      <c r="FI20">
        <v>420</v>
      </c>
      <c r="FJ20">
        <v>24</v>
      </c>
      <c r="FK20">
        <v>0.32</v>
      </c>
      <c r="FL20">
        <v>0.12</v>
      </c>
      <c r="FM20">
        <v>0.183142146341463</v>
      </c>
      <c r="FN20">
        <v>0.152044181184669</v>
      </c>
      <c r="FO20">
        <v>0.0171997713052876</v>
      </c>
      <c r="FP20">
        <v>1</v>
      </c>
      <c r="FQ20">
        <v>1</v>
      </c>
      <c r="FR20">
        <v>1</v>
      </c>
      <c r="FS20" t="s">
        <v>410</v>
      </c>
      <c r="FT20">
        <v>2.97364</v>
      </c>
      <c r="FU20">
        <v>2.75401</v>
      </c>
      <c r="FV20">
        <v>0.0874642</v>
      </c>
      <c r="FW20">
        <v>0.0859357</v>
      </c>
      <c r="FX20">
        <v>0.0553558</v>
      </c>
      <c r="FY20">
        <v>0.0549694</v>
      </c>
      <c r="FZ20">
        <v>35513.4</v>
      </c>
      <c r="GA20">
        <v>38801.4</v>
      </c>
      <c r="GB20">
        <v>35269.5</v>
      </c>
      <c r="GC20">
        <v>38500.5</v>
      </c>
      <c r="GD20">
        <v>47215.6</v>
      </c>
      <c r="GE20">
        <v>52531.2</v>
      </c>
      <c r="GF20">
        <v>55068.4</v>
      </c>
      <c r="GG20">
        <v>61724.6</v>
      </c>
      <c r="GH20">
        <v>1.9911</v>
      </c>
      <c r="GI20">
        <v>1.80753</v>
      </c>
      <c r="GJ20">
        <v>0.0107065</v>
      </c>
      <c r="GK20">
        <v>0</v>
      </c>
      <c r="GL20">
        <v>19.8296</v>
      </c>
      <c r="GM20">
        <v>999.9</v>
      </c>
      <c r="GN20">
        <v>53.833</v>
      </c>
      <c r="GO20">
        <v>28.742</v>
      </c>
      <c r="GP20">
        <v>23.7111</v>
      </c>
      <c r="GQ20">
        <v>56.2287</v>
      </c>
      <c r="GR20">
        <v>50.2684</v>
      </c>
      <c r="GS20">
        <v>1</v>
      </c>
      <c r="GT20">
        <v>-0.0430132</v>
      </c>
      <c r="GU20">
        <v>5.95932</v>
      </c>
      <c r="GV20">
        <v>20.0227</v>
      </c>
      <c r="GW20">
        <v>5.20022</v>
      </c>
      <c r="GX20">
        <v>12.0065</v>
      </c>
      <c r="GY20">
        <v>4.97545</v>
      </c>
      <c r="GZ20">
        <v>3.29293</v>
      </c>
      <c r="HA20">
        <v>9999</v>
      </c>
      <c r="HB20">
        <v>9999</v>
      </c>
      <c r="HC20">
        <v>999.9</v>
      </c>
      <c r="HD20">
        <v>9999</v>
      </c>
      <c r="HE20">
        <v>1.8631</v>
      </c>
      <c r="HF20">
        <v>1.86812</v>
      </c>
      <c r="HG20">
        <v>1.86783</v>
      </c>
      <c r="HH20">
        <v>1.86894</v>
      </c>
      <c r="HI20">
        <v>1.86983</v>
      </c>
      <c r="HJ20">
        <v>1.86585</v>
      </c>
      <c r="HK20">
        <v>1.86698</v>
      </c>
      <c r="HL20">
        <v>1.8684</v>
      </c>
      <c r="HM20">
        <v>5</v>
      </c>
      <c r="HN20">
        <v>0</v>
      </c>
      <c r="HO20">
        <v>0</v>
      </c>
      <c r="HP20">
        <v>0</v>
      </c>
      <c r="HQ20" t="s">
        <v>411</v>
      </c>
      <c r="HR20" t="s">
        <v>412</v>
      </c>
      <c r="HS20" t="s">
        <v>413</v>
      </c>
      <c r="HT20" t="s">
        <v>413</v>
      </c>
      <c r="HU20" t="s">
        <v>413</v>
      </c>
      <c r="HV20" t="s">
        <v>413</v>
      </c>
      <c r="HW20">
        <v>0</v>
      </c>
      <c r="HX20">
        <v>100</v>
      </c>
      <c r="HY20">
        <v>100</v>
      </c>
      <c r="HZ20">
        <v>6.78</v>
      </c>
      <c r="IA20">
        <v>0.0044</v>
      </c>
      <c r="IB20">
        <v>4.09459096810632</v>
      </c>
      <c r="IC20">
        <v>0.00701673648668627</v>
      </c>
      <c r="ID20">
        <v>-7.00304995360485e-07</v>
      </c>
      <c r="IE20">
        <v>-1.86506737496121e-11</v>
      </c>
      <c r="IF20">
        <v>0.00125787624930914</v>
      </c>
      <c r="IG20">
        <v>-0.0224036906934607</v>
      </c>
      <c r="IH20">
        <v>0.00249664406764014</v>
      </c>
      <c r="II20">
        <v>-2.59163740235367e-05</v>
      </c>
      <c r="IJ20">
        <v>-2</v>
      </c>
      <c r="IK20">
        <v>2020</v>
      </c>
      <c r="IL20">
        <v>1</v>
      </c>
      <c r="IM20">
        <v>25</v>
      </c>
      <c r="IN20">
        <v>23.8</v>
      </c>
      <c r="IO20">
        <v>23.8</v>
      </c>
      <c r="IP20">
        <v>0.926514</v>
      </c>
      <c r="IQ20">
        <v>2.61108</v>
      </c>
      <c r="IR20">
        <v>1.54785</v>
      </c>
      <c r="IS20">
        <v>2.30713</v>
      </c>
      <c r="IT20">
        <v>1.34644</v>
      </c>
      <c r="IU20">
        <v>2.29126</v>
      </c>
      <c r="IV20">
        <v>32.9092</v>
      </c>
      <c r="IW20">
        <v>24.1838</v>
      </c>
      <c r="IX20">
        <v>18</v>
      </c>
      <c r="IY20">
        <v>501.48</v>
      </c>
      <c r="IZ20">
        <v>387.453</v>
      </c>
      <c r="JA20">
        <v>12.5101</v>
      </c>
      <c r="JB20">
        <v>26.3709</v>
      </c>
      <c r="JC20">
        <v>30.001</v>
      </c>
      <c r="JD20">
        <v>26.3117</v>
      </c>
      <c r="JE20">
        <v>26.2572</v>
      </c>
      <c r="JF20">
        <v>18.5857</v>
      </c>
      <c r="JG20">
        <v>56.8443</v>
      </c>
      <c r="JH20">
        <v>0</v>
      </c>
      <c r="JI20">
        <v>12.4973</v>
      </c>
      <c r="JJ20">
        <v>366.215</v>
      </c>
      <c r="JK20">
        <v>9.86647</v>
      </c>
      <c r="JL20">
        <v>102.2</v>
      </c>
      <c r="JM20">
        <v>102.76</v>
      </c>
    </row>
    <row r="21" spans="1:273">
      <c r="A21">
        <v>5</v>
      </c>
      <c r="B21">
        <v>1510789352.1</v>
      </c>
      <c r="C21">
        <v>20</v>
      </c>
      <c r="D21" t="s">
        <v>420</v>
      </c>
      <c r="E21" t="s">
        <v>421</v>
      </c>
      <c r="F21">
        <v>5</v>
      </c>
      <c r="G21" t="s">
        <v>405</v>
      </c>
      <c r="H21" t="s">
        <v>406</v>
      </c>
      <c r="I21">
        <v>1510789344.31429</v>
      </c>
      <c r="J21">
        <f>(K21)/1000</f>
        <v>0</v>
      </c>
      <c r="K21">
        <f>IF(CZ21, AN21, AH21)</f>
        <v>0</v>
      </c>
      <c r="L21">
        <f>IF(CZ21, AI21, AG21)</f>
        <v>0</v>
      </c>
      <c r="M21">
        <f>DB21 - IF(AU21&gt;1, L21*CV21*100.0/(AW21*DP21), 0)</f>
        <v>0</v>
      </c>
      <c r="N21">
        <f>((T21-J21/2)*M21-L21)/(T21+J21/2)</f>
        <v>0</v>
      </c>
      <c r="O21">
        <f>N21*(DI21+DJ21)/1000.0</f>
        <v>0</v>
      </c>
      <c r="P21">
        <f>(DB21 - IF(AU21&gt;1, L21*CV21*100.0/(AW21*DP21), 0))*(DI21+DJ21)/1000.0</f>
        <v>0</v>
      </c>
      <c r="Q21">
        <f>2.0/((1/S21-1/R21)+SIGN(S21)*SQRT((1/S21-1/R21)*(1/S21-1/R21) + 4*CW21/((CW21+1)*(CW21+1))*(2*1/S21*1/R21-1/R21*1/R21)))</f>
        <v>0</v>
      </c>
      <c r="R21">
        <f>IF(LEFT(CX21,1)&lt;&gt;"0",IF(LEFT(CX21,1)="1",3.0,CY21),$D$5+$E$5*(DP21*DI21/($K$5*1000))+$F$5*(DP21*DI21/($K$5*1000))*MAX(MIN(CV21,$J$5),$I$5)*MAX(MIN(CV21,$J$5),$I$5)+$G$5*MAX(MIN(CV21,$J$5),$I$5)*(DP21*DI21/($K$5*1000))+$H$5*(DP21*DI21/($K$5*1000))*(DP21*DI21/($K$5*1000)))</f>
        <v>0</v>
      </c>
      <c r="S21">
        <f>J21*(1000-(1000*0.61365*exp(17.502*W21/(240.97+W21))/(DI21+DJ21)+DD21)/2)/(1000*0.61365*exp(17.502*W21/(240.97+W21))/(DI21+DJ21)-DD21)</f>
        <v>0</v>
      </c>
      <c r="T21">
        <f>1/((CW21+1)/(Q21/1.6)+1/(R21/1.37)) + CW21/((CW21+1)/(Q21/1.6) + CW21/(R21/1.37))</f>
        <v>0</v>
      </c>
      <c r="U21">
        <f>(CR21*CU21)</f>
        <v>0</v>
      </c>
      <c r="V21">
        <f>(DK21+(U21+2*0.95*5.67E-8*(((DK21+$B$7)+273)^4-(DK21+273)^4)-44100*J21)/(1.84*29.3*R21+8*0.95*5.67E-8*(DK21+273)^3))</f>
        <v>0</v>
      </c>
      <c r="W21">
        <f>($C$7*DL21+$D$7*DM21+$E$7*V21)</f>
        <v>0</v>
      </c>
      <c r="X21">
        <f>0.61365*exp(17.502*W21/(240.97+W21))</f>
        <v>0</v>
      </c>
      <c r="Y21">
        <f>(Z21/AA21*100)</f>
        <v>0</v>
      </c>
      <c r="Z21">
        <f>DD21*(DI21+DJ21)/1000</f>
        <v>0</v>
      </c>
      <c r="AA21">
        <f>0.61365*exp(17.502*DK21/(240.97+DK21))</f>
        <v>0</v>
      </c>
      <c r="AB21">
        <f>(X21-DD21*(DI21+DJ21)/1000)</f>
        <v>0</v>
      </c>
      <c r="AC21">
        <f>(-J21*44100)</f>
        <v>0</v>
      </c>
      <c r="AD21">
        <f>2*29.3*R21*0.92*(DK21-W21)</f>
        <v>0</v>
      </c>
      <c r="AE21">
        <f>2*0.95*5.67E-8*(((DK21+$B$7)+273)^4-(W21+273)^4)</f>
        <v>0</v>
      </c>
      <c r="AF21">
        <f>U21+AE21+AC21+AD21</f>
        <v>0</v>
      </c>
      <c r="AG21">
        <f>DH21*AU21*(DC21-DB21*(1000-AU21*DE21)/(1000-AU21*DD21))/(100*CV21)</f>
        <v>0</v>
      </c>
      <c r="AH21">
        <f>1000*DH21*AU21*(DD21-DE21)/(100*CV21*(1000-AU21*DD21))</f>
        <v>0</v>
      </c>
      <c r="AI21">
        <f>(AJ21 - AK21 - DI21*1E3/(8.314*(DK21+273.15)) * AM21/DH21 * AL21) * DH21/(100*CV21) * (1000 - DE21)/1000</f>
        <v>0</v>
      </c>
      <c r="AJ21">
        <v>384.667409178482</v>
      </c>
      <c r="AK21">
        <v>397.471272727273</v>
      </c>
      <c r="AL21">
        <v>-2.76899130909873</v>
      </c>
      <c r="AM21">
        <v>64.351544685461</v>
      </c>
      <c r="AN21">
        <f>(AP21 - AO21 + DI21*1E3/(8.314*(DK21+273.15)) * AR21/DH21 * AQ21) * DH21/(100*CV21) * 1000/(1000 - AP21)</f>
        <v>0</v>
      </c>
      <c r="AO21">
        <v>9.95315255468979</v>
      </c>
      <c r="AP21">
        <v>10.166627972028</v>
      </c>
      <c r="AQ21">
        <v>-3.34068378226726e-05</v>
      </c>
      <c r="AR21">
        <v>100.18039122701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MAX(0,($B$13+$C$13*DP21)/(1+$D$13*DP21)*DI21/(DK21+273)*$E$13)</f>
        <v>0</v>
      </c>
      <c r="AX21" t="s">
        <v>407</v>
      </c>
      <c r="AY21" t="s">
        <v>407</v>
      </c>
      <c r="AZ21">
        <v>0</v>
      </c>
      <c r="BA21">
        <v>0</v>
      </c>
      <c r="BB21">
        <f>1-AZ21/BA21</f>
        <v>0</v>
      </c>
      <c r="BC21">
        <v>0</v>
      </c>
      <c r="BD21" t="s">
        <v>407</v>
      </c>
      <c r="BE21" t="s">
        <v>407</v>
      </c>
      <c r="BF21">
        <v>0</v>
      </c>
      <c r="BG21">
        <v>0</v>
      </c>
      <c r="BH21">
        <f>1-BF21/BG21</f>
        <v>0</v>
      </c>
      <c r="BI21">
        <v>0.5</v>
      </c>
      <c r="BJ21">
        <f>CS21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407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f>$B$11*DQ21+$C$11*DR21+$F$11*EC21*(1-EF21)</f>
        <v>0</v>
      </c>
      <c r="CS21">
        <f>CR21*CT21</f>
        <v>0</v>
      </c>
      <c r="CT21">
        <f>($B$11*$D$9+$C$11*$D$9+$F$11*((EP21+EH21)/MAX(EP21+EH21+EQ21, 0.1)*$I$9+EQ21/MAX(EP21+EH21+EQ21, 0.1)*$J$9))/($B$11+$C$11+$F$11)</f>
        <v>0</v>
      </c>
      <c r="CU21">
        <f>($B$11*$K$9+$C$11*$K$9+$F$11*((EP21+EH21)/MAX(EP21+EH21+EQ21, 0.1)*$P$9+EQ21/MAX(EP21+EH21+EQ21, 0.1)*$Q$9))/($B$11+$C$11+$F$11)</f>
        <v>0</v>
      </c>
      <c r="CV21">
        <v>1.65</v>
      </c>
      <c r="CW21">
        <v>0.5</v>
      </c>
      <c r="CX21" t="s">
        <v>408</v>
      </c>
      <c r="CY21">
        <v>2</v>
      </c>
      <c r="CZ21" t="b">
        <v>1</v>
      </c>
      <c r="DA21">
        <v>1510789344.31429</v>
      </c>
      <c r="DB21">
        <v>409.547392857143</v>
      </c>
      <c r="DC21">
        <v>397.218214285714</v>
      </c>
      <c r="DD21">
        <v>10.1764142857143</v>
      </c>
      <c r="DE21">
        <v>9.96904178571429</v>
      </c>
      <c r="DF21">
        <v>402.74175</v>
      </c>
      <c r="DG21">
        <v>10.172</v>
      </c>
      <c r="DH21">
        <v>500.07</v>
      </c>
      <c r="DI21">
        <v>89.9478357142857</v>
      </c>
      <c r="DJ21">
        <v>0.100029507142857</v>
      </c>
      <c r="DK21">
        <v>19.1332535714286</v>
      </c>
      <c r="DL21">
        <v>19.9836428571429</v>
      </c>
      <c r="DM21">
        <v>999.9</v>
      </c>
      <c r="DN21">
        <v>0</v>
      </c>
      <c r="DO21">
        <v>0</v>
      </c>
      <c r="DP21">
        <v>10004.5160714286</v>
      </c>
      <c r="DQ21">
        <v>0</v>
      </c>
      <c r="DR21">
        <v>9.9513475</v>
      </c>
      <c r="DS21">
        <v>12.3291539285714</v>
      </c>
      <c r="DT21">
        <v>413.757892857143</v>
      </c>
      <c r="DU21">
        <v>401.218142857143</v>
      </c>
      <c r="DV21">
        <v>0.207377142857143</v>
      </c>
      <c r="DW21">
        <v>397.218214285714</v>
      </c>
      <c r="DX21">
        <v>9.96904178571429</v>
      </c>
      <c r="DY21">
        <v>0.915346928571429</v>
      </c>
      <c r="DZ21">
        <v>0.896693857142857</v>
      </c>
      <c r="EA21">
        <v>5.63431</v>
      </c>
      <c r="EB21">
        <v>5.33776464285714</v>
      </c>
      <c r="EC21">
        <v>2000.02178571429</v>
      </c>
      <c r="ED21">
        <v>0.979999</v>
      </c>
      <c r="EE21">
        <v>0.0200009</v>
      </c>
      <c r="EF21">
        <v>0</v>
      </c>
      <c r="EG21">
        <v>2.24848928571429</v>
      </c>
      <c r="EH21">
        <v>0</v>
      </c>
      <c r="EI21">
        <v>2456.58928571429</v>
      </c>
      <c r="EJ21">
        <v>17300.3321428571</v>
      </c>
      <c r="EK21">
        <v>39.3971428571429</v>
      </c>
      <c r="EL21">
        <v>39.8794285714286</v>
      </c>
      <c r="EM21">
        <v>39.3053928571429</v>
      </c>
      <c r="EN21">
        <v>38.2787857142857</v>
      </c>
      <c r="EO21">
        <v>38.1382857142857</v>
      </c>
      <c r="EP21">
        <v>1960.02178571429</v>
      </c>
      <c r="EQ21">
        <v>40</v>
      </c>
      <c r="ER21">
        <v>0</v>
      </c>
      <c r="ES21">
        <v>1679590105.1</v>
      </c>
      <c r="ET21">
        <v>0</v>
      </c>
      <c r="EU21">
        <v>2.24326</v>
      </c>
      <c r="EV21">
        <v>-0.338107699104171</v>
      </c>
      <c r="EW21">
        <v>-6.23461538293899</v>
      </c>
      <c r="EX21">
        <v>2456.5328</v>
      </c>
      <c r="EY21">
        <v>15</v>
      </c>
      <c r="EZ21">
        <v>0</v>
      </c>
      <c r="FA21" t="s">
        <v>409</v>
      </c>
      <c r="FB21">
        <v>1510787920.6</v>
      </c>
      <c r="FC21">
        <v>1510787921.6</v>
      </c>
      <c r="FD21">
        <v>0</v>
      </c>
      <c r="FE21">
        <v>-0.101</v>
      </c>
      <c r="FF21">
        <v>-0.012</v>
      </c>
      <c r="FG21">
        <v>6.901</v>
      </c>
      <c r="FH21">
        <v>0.516</v>
      </c>
      <c r="FI21">
        <v>420</v>
      </c>
      <c r="FJ21">
        <v>24</v>
      </c>
      <c r="FK21">
        <v>0.32</v>
      </c>
      <c r="FL21">
        <v>0.12</v>
      </c>
      <c r="FM21">
        <v>0.198427243902439</v>
      </c>
      <c r="FN21">
        <v>0.206599421602788</v>
      </c>
      <c r="FO21">
        <v>0.0214151308541761</v>
      </c>
      <c r="FP21">
        <v>1</v>
      </c>
      <c r="FQ21">
        <v>1</v>
      </c>
      <c r="FR21">
        <v>1</v>
      </c>
      <c r="FS21" t="s">
        <v>410</v>
      </c>
      <c r="FT21">
        <v>2.97358</v>
      </c>
      <c r="FU21">
        <v>2.75375</v>
      </c>
      <c r="FV21">
        <v>0.0851843</v>
      </c>
      <c r="FW21">
        <v>0.0830854</v>
      </c>
      <c r="FX21">
        <v>0.0553101</v>
      </c>
      <c r="FY21">
        <v>0.0548868</v>
      </c>
      <c r="FZ21">
        <v>35601.6</v>
      </c>
      <c r="GA21">
        <v>38921.3</v>
      </c>
      <c r="GB21">
        <v>35269.1</v>
      </c>
      <c r="GC21">
        <v>38499.5</v>
      </c>
      <c r="GD21">
        <v>47217.3</v>
      </c>
      <c r="GE21">
        <v>52534.7</v>
      </c>
      <c r="GF21">
        <v>55067.8</v>
      </c>
      <c r="GG21">
        <v>61723.4</v>
      </c>
      <c r="GH21">
        <v>1.99093</v>
      </c>
      <c r="GI21">
        <v>1.80728</v>
      </c>
      <c r="GJ21">
        <v>0.00987202</v>
      </c>
      <c r="GK21">
        <v>0</v>
      </c>
      <c r="GL21">
        <v>19.8303</v>
      </c>
      <c r="GM21">
        <v>999.9</v>
      </c>
      <c r="GN21">
        <v>53.809</v>
      </c>
      <c r="GO21">
        <v>28.752</v>
      </c>
      <c r="GP21">
        <v>23.7174</v>
      </c>
      <c r="GQ21">
        <v>56.3587</v>
      </c>
      <c r="GR21">
        <v>50.3365</v>
      </c>
      <c r="GS21">
        <v>1</v>
      </c>
      <c r="GT21">
        <v>-0.0417988</v>
      </c>
      <c r="GU21">
        <v>6.19862</v>
      </c>
      <c r="GV21">
        <v>20.014</v>
      </c>
      <c r="GW21">
        <v>5.20112</v>
      </c>
      <c r="GX21">
        <v>12.0073</v>
      </c>
      <c r="GY21">
        <v>4.9756</v>
      </c>
      <c r="GZ21">
        <v>3.2929</v>
      </c>
      <c r="HA21">
        <v>9999</v>
      </c>
      <c r="HB21">
        <v>9999</v>
      </c>
      <c r="HC21">
        <v>999.9</v>
      </c>
      <c r="HD21">
        <v>9999</v>
      </c>
      <c r="HE21">
        <v>1.8631</v>
      </c>
      <c r="HF21">
        <v>1.86813</v>
      </c>
      <c r="HG21">
        <v>1.86783</v>
      </c>
      <c r="HH21">
        <v>1.86894</v>
      </c>
      <c r="HI21">
        <v>1.86983</v>
      </c>
      <c r="HJ21">
        <v>1.86586</v>
      </c>
      <c r="HK21">
        <v>1.86701</v>
      </c>
      <c r="HL21">
        <v>1.86834</v>
      </c>
      <c r="HM21">
        <v>5</v>
      </c>
      <c r="HN21">
        <v>0</v>
      </c>
      <c r="HO21">
        <v>0</v>
      </c>
      <c r="HP21">
        <v>0</v>
      </c>
      <c r="HQ21" t="s">
        <v>411</v>
      </c>
      <c r="HR21" t="s">
        <v>412</v>
      </c>
      <c r="HS21" t="s">
        <v>413</v>
      </c>
      <c r="HT21" t="s">
        <v>413</v>
      </c>
      <c r="HU21" t="s">
        <v>413</v>
      </c>
      <c r="HV21" t="s">
        <v>413</v>
      </c>
      <c r="HW21">
        <v>0</v>
      </c>
      <c r="HX21">
        <v>100</v>
      </c>
      <c r="HY21">
        <v>100</v>
      </c>
      <c r="HZ21">
        <v>6.693</v>
      </c>
      <c r="IA21">
        <v>0.0042</v>
      </c>
      <c r="IB21">
        <v>4.09459096810632</v>
      </c>
      <c r="IC21">
        <v>0.00701673648668627</v>
      </c>
      <c r="ID21">
        <v>-7.00304995360485e-07</v>
      </c>
      <c r="IE21">
        <v>-1.86506737496121e-11</v>
      </c>
      <c r="IF21">
        <v>0.00125787624930914</v>
      </c>
      <c r="IG21">
        <v>-0.0224036906934607</v>
      </c>
      <c r="IH21">
        <v>0.00249664406764014</v>
      </c>
      <c r="II21">
        <v>-2.59163740235367e-05</v>
      </c>
      <c r="IJ21">
        <v>-2</v>
      </c>
      <c r="IK21">
        <v>2020</v>
      </c>
      <c r="IL21">
        <v>1</v>
      </c>
      <c r="IM21">
        <v>25</v>
      </c>
      <c r="IN21">
        <v>23.9</v>
      </c>
      <c r="IO21">
        <v>23.8</v>
      </c>
      <c r="IP21">
        <v>0.895996</v>
      </c>
      <c r="IQ21">
        <v>2.60986</v>
      </c>
      <c r="IR21">
        <v>1.54785</v>
      </c>
      <c r="IS21">
        <v>2.30713</v>
      </c>
      <c r="IT21">
        <v>1.34644</v>
      </c>
      <c r="IU21">
        <v>2.34375</v>
      </c>
      <c r="IV21">
        <v>32.9092</v>
      </c>
      <c r="IW21">
        <v>24.1838</v>
      </c>
      <c r="IX21">
        <v>18</v>
      </c>
      <c r="IY21">
        <v>501.425</v>
      </c>
      <c r="IZ21">
        <v>387.365</v>
      </c>
      <c r="JA21">
        <v>12.5195</v>
      </c>
      <c r="JB21">
        <v>26.3798</v>
      </c>
      <c r="JC21">
        <v>30.0012</v>
      </c>
      <c r="JD21">
        <v>26.3183</v>
      </c>
      <c r="JE21">
        <v>26.2638</v>
      </c>
      <c r="JF21">
        <v>17.9695</v>
      </c>
      <c r="JG21">
        <v>57.132</v>
      </c>
      <c r="JH21">
        <v>0</v>
      </c>
      <c r="JI21">
        <v>12.4702</v>
      </c>
      <c r="JJ21">
        <v>352.803</v>
      </c>
      <c r="JK21">
        <v>9.86026</v>
      </c>
      <c r="JL21">
        <v>102.198</v>
      </c>
      <c r="JM21">
        <v>102.758</v>
      </c>
    </row>
    <row r="22" spans="1:273">
      <c r="A22">
        <v>6</v>
      </c>
      <c r="B22">
        <v>1510789357.1</v>
      </c>
      <c r="C22">
        <v>25</v>
      </c>
      <c r="D22" t="s">
        <v>422</v>
      </c>
      <c r="E22" t="s">
        <v>423</v>
      </c>
      <c r="F22">
        <v>5</v>
      </c>
      <c r="G22" t="s">
        <v>405</v>
      </c>
      <c r="H22" t="s">
        <v>406</v>
      </c>
      <c r="I22">
        <v>1510789349.6</v>
      </c>
      <c r="J22">
        <f>(K22)/1000</f>
        <v>0</v>
      </c>
      <c r="K22">
        <f>IF(CZ22, AN22, AH22)</f>
        <v>0</v>
      </c>
      <c r="L22">
        <f>IF(CZ22, AI22, AG22)</f>
        <v>0</v>
      </c>
      <c r="M22">
        <f>DB22 - IF(AU22&gt;1, L22*CV22*100.0/(AW22*DP22), 0)</f>
        <v>0</v>
      </c>
      <c r="N22">
        <f>((T22-J22/2)*M22-L22)/(T22+J22/2)</f>
        <v>0</v>
      </c>
      <c r="O22">
        <f>N22*(DI22+DJ22)/1000.0</f>
        <v>0</v>
      </c>
      <c r="P22">
        <f>(DB22 - IF(AU22&gt;1, L22*CV22*100.0/(AW22*DP22), 0))*(DI22+DJ22)/1000.0</f>
        <v>0</v>
      </c>
      <c r="Q22">
        <f>2.0/((1/S22-1/R22)+SIGN(S22)*SQRT((1/S22-1/R22)*(1/S22-1/R22) + 4*CW22/((CW22+1)*(CW22+1))*(2*1/S22*1/R22-1/R22*1/R22)))</f>
        <v>0</v>
      </c>
      <c r="R22">
        <f>IF(LEFT(CX22,1)&lt;&gt;"0",IF(LEFT(CX22,1)="1",3.0,CY22),$D$5+$E$5*(DP22*DI22/($K$5*1000))+$F$5*(DP22*DI22/($K$5*1000))*MAX(MIN(CV22,$J$5),$I$5)*MAX(MIN(CV22,$J$5),$I$5)+$G$5*MAX(MIN(CV22,$J$5),$I$5)*(DP22*DI22/($K$5*1000))+$H$5*(DP22*DI22/($K$5*1000))*(DP22*DI22/($K$5*1000)))</f>
        <v>0</v>
      </c>
      <c r="S22">
        <f>J22*(1000-(1000*0.61365*exp(17.502*W22/(240.97+W22))/(DI22+DJ22)+DD22)/2)/(1000*0.61365*exp(17.502*W22/(240.97+W22))/(DI22+DJ22)-DD22)</f>
        <v>0</v>
      </c>
      <c r="T22">
        <f>1/((CW22+1)/(Q22/1.6)+1/(R22/1.37)) + CW22/((CW22+1)/(Q22/1.6) + CW22/(R22/1.37))</f>
        <v>0</v>
      </c>
      <c r="U22">
        <f>(CR22*CU22)</f>
        <v>0</v>
      </c>
      <c r="V22">
        <f>(DK22+(U22+2*0.95*5.67E-8*(((DK22+$B$7)+273)^4-(DK22+273)^4)-44100*J22)/(1.84*29.3*R22+8*0.95*5.67E-8*(DK22+273)^3))</f>
        <v>0</v>
      </c>
      <c r="W22">
        <f>($C$7*DL22+$D$7*DM22+$E$7*V22)</f>
        <v>0</v>
      </c>
      <c r="X22">
        <f>0.61365*exp(17.502*W22/(240.97+W22))</f>
        <v>0</v>
      </c>
      <c r="Y22">
        <f>(Z22/AA22*100)</f>
        <v>0</v>
      </c>
      <c r="Z22">
        <f>DD22*(DI22+DJ22)/1000</f>
        <v>0</v>
      </c>
      <c r="AA22">
        <f>0.61365*exp(17.502*DK22/(240.97+DK22))</f>
        <v>0</v>
      </c>
      <c r="AB22">
        <f>(X22-DD22*(DI22+DJ22)/1000)</f>
        <v>0</v>
      </c>
      <c r="AC22">
        <f>(-J22*44100)</f>
        <v>0</v>
      </c>
      <c r="AD22">
        <f>2*29.3*R22*0.92*(DK22-W22)</f>
        <v>0</v>
      </c>
      <c r="AE22">
        <f>2*0.95*5.67E-8*(((DK22+$B$7)+273)^4-(W22+273)^4)</f>
        <v>0</v>
      </c>
      <c r="AF22">
        <f>U22+AE22+AC22+AD22</f>
        <v>0</v>
      </c>
      <c r="AG22">
        <f>DH22*AU22*(DC22-DB22*(1000-AU22*DE22)/(1000-AU22*DD22))/(100*CV22)</f>
        <v>0</v>
      </c>
      <c r="AH22">
        <f>1000*DH22*AU22*(DD22-DE22)/(100*CV22*(1000-AU22*DD22))</f>
        <v>0</v>
      </c>
      <c r="AI22">
        <f>(AJ22 - AK22 - DI22*1E3/(8.314*(DK22+273.15)) * AM22/DH22 * AL22) * DH22/(100*CV22) * (1000 - DE22)/1000</f>
        <v>0</v>
      </c>
      <c r="AJ22">
        <v>367.937672899703</v>
      </c>
      <c r="AK22">
        <v>382.316563636364</v>
      </c>
      <c r="AL22">
        <v>-3.07401906368422</v>
      </c>
      <c r="AM22">
        <v>64.351544685461</v>
      </c>
      <c r="AN22">
        <f>(AP22 - AO22 + DI22*1E3/(8.314*(DK22+273.15)) * AR22/DH22 * AQ22) * DH22/(100*CV22) * 1000/(1000 - AP22)</f>
        <v>0</v>
      </c>
      <c r="AO22">
        <v>9.91845041851795</v>
      </c>
      <c r="AP22">
        <v>10.1467132867133</v>
      </c>
      <c r="AQ22">
        <v>-4.73307935157278e-05</v>
      </c>
      <c r="AR22">
        <v>100.18039122701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MAX(0,($B$13+$C$13*DP22)/(1+$D$13*DP22)*DI22/(DK22+273)*$E$13)</f>
        <v>0</v>
      </c>
      <c r="AX22" t="s">
        <v>407</v>
      </c>
      <c r="AY22" t="s">
        <v>407</v>
      </c>
      <c r="AZ22">
        <v>0</v>
      </c>
      <c r="BA22">
        <v>0</v>
      </c>
      <c r="BB22">
        <f>1-AZ22/BA22</f>
        <v>0</v>
      </c>
      <c r="BC22">
        <v>0</v>
      </c>
      <c r="BD22" t="s">
        <v>407</v>
      </c>
      <c r="BE22" t="s">
        <v>407</v>
      </c>
      <c r="BF22">
        <v>0</v>
      </c>
      <c r="BG22">
        <v>0</v>
      </c>
      <c r="BH22">
        <f>1-BF22/BG22</f>
        <v>0</v>
      </c>
      <c r="BI22">
        <v>0.5</v>
      </c>
      <c r="BJ22">
        <f>CS22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407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f>$B$11*DQ22+$C$11*DR22+$F$11*EC22*(1-EF22)</f>
        <v>0</v>
      </c>
      <c r="CS22">
        <f>CR22*CT22</f>
        <v>0</v>
      </c>
      <c r="CT22">
        <f>($B$11*$D$9+$C$11*$D$9+$F$11*((EP22+EH22)/MAX(EP22+EH22+EQ22, 0.1)*$I$9+EQ22/MAX(EP22+EH22+EQ22, 0.1)*$J$9))/($B$11+$C$11+$F$11)</f>
        <v>0</v>
      </c>
      <c r="CU22">
        <f>($B$11*$K$9+$C$11*$K$9+$F$11*((EP22+EH22)/MAX(EP22+EH22+EQ22, 0.1)*$P$9+EQ22/MAX(EP22+EH22+EQ22, 0.1)*$Q$9))/($B$11+$C$11+$F$11)</f>
        <v>0</v>
      </c>
      <c r="CV22">
        <v>1.65</v>
      </c>
      <c r="CW22">
        <v>0.5</v>
      </c>
      <c r="CX22" t="s">
        <v>408</v>
      </c>
      <c r="CY22">
        <v>2</v>
      </c>
      <c r="CZ22" t="b">
        <v>1</v>
      </c>
      <c r="DA22">
        <v>1510789349.6</v>
      </c>
      <c r="DB22">
        <v>398.114185185185</v>
      </c>
      <c r="DC22">
        <v>380.488407407407</v>
      </c>
      <c r="DD22">
        <v>10.1689888888889</v>
      </c>
      <c r="DE22">
        <v>9.94178962962963</v>
      </c>
      <c r="DF22">
        <v>391.381888888889</v>
      </c>
      <c r="DG22">
        <v>10.1647296296296</v>
      </c>
      <c r="DH22">
        <v>500.066444444445</v>
      </c>
      <c r="DI22">
        <v>89.948262962963</v>
      </c>
      <c r="DJ22">
        <v>0.100022018518519</v>
      </c>
      <c r="DK22">
        <v>19.1375333333333</v>
      </c>
      <c r="DL22">
        <v>19.9926555555556</v>
      </c>
      <c r="DM22">
        <v>999.9</v>
      </c>
      <c r="DN22">
        <v>0</v>
      </c>
      <c r="DO22">
        <v>0</v>
      </c>
      <c r="DP22">
        <v>9998.20296296296</v>
      </c>
      <c r="DQ22">
        <v>0</v>
      </c>
      <c r="DR22">
        <v>9.96911222222222</v>
      </c>
      <c r="DS22">
        <v>17.6257185185185</v>
      </c>
      <c r="DT22">
        <v>402.204222222222</v>
      </c>
      <c r="DU22">
        <v>384.309296296296</v>
      </c>
      <c r="DV22">
        <v>0.22720762962963</v>
      </c>
      <c r="DW22">
        <v>380.488407407407</v>
      </c>
      <c r="DX22">
        <v>9.94178962962963</v>
      </c>
      <c r="DY22">
        <v>0.914683666666667</v>
      </c>
      <c r="DZ22">
        <v>0.894246851851852</v>
      </c>
      <c r="EA22">
        <v>5.62385259259259</v>
      </c>
      <c r="EB22">
        <v>5.29845740740741</v>
      </c>
      <c r="EC22">
        <v>2000.02111111111</v>
      </c>
      <c r="ED22">
        <v>0.979998888888889</v>
      </c>
      <c r="EE22">
        <v>0.0200010148148148</v>
      </c>
      <c r="EF22">
        <v>0</v>
      </c>
      <c r="EG22">
        <v>2.2677</v>
      </c>
      <c r="EH22">
        <v>0</v>
      </c>
      <c r="EI22">
        <v>2456.00518518519</v>
      </c>
      <c r="EJ22">
        <v>17300.3259259259</v>
      </c>
      <c r="EK22">
        <v>39.361</v>
      </c>
      <c r="EL22">
        <v>39.8703333333333</v>
      </c>
      <c r="EM22">
        <v>39.2821481481481</v>
      </c>
      <c r="EN22">
        <v>38.2614814814815</v>
      </c>
      <c r="EO22">
        <v>38.1133333333333</v>
      </c>
      <c r="EP22">
        <v>1960.02111111111</v>
      </c>
      <c r="EQ22">
        <v>40</v>
      </c>
      <c r="ER22">
        <v>0</v>
      </c>
      <c r="ES22">
        <v>1679590109.9</v>
      </c>
      <c r="ET22">
        <v>0</v>
      </c>
      <c r="EU22">
        <v>2.239208</v>
      </c>
      <c r="EV22">
        <v>-0.0911692431261234</v>
      </c>
      <c r="EW22">
        <v>-6.08769230008248</v>
      </c>
      <c r="EX22">
        <v>2455.9628</v>
      </c>
      <c r="EY22">
        <v>15</v>
      </c>
      <c r="EZ22">
        <v>0</v>
      </c>
      <c r="FA22" t="s">
        <v>409</v>
      </c>
      <c r="FB22">
        <v>1510787920.6</v>
      </c>
      <c r="FC22">
        <v>1510787921.6</v>
      </c>
      <c r="FD22">
        <v>0</v>
      </c>
      <c r="FE22">
        <v>-0.101</v>
      </c>
      <c r="FF22">
        <v>-0.012</v>
      </c>
      <c r="FG22">
        <v>6.901</v>
      </c>
      <c r="FH22">
        <v>0.516</v>
      </c>
      <c r="FI22">
        <v>420</v>
      </c>
      <c r="FJ22">
        <v>24</v>
      </c>
      <c r="FK22">
        <v>0.32</v>
      </c>
      <c r="FL22">
        <v>0.12</v>
      </c>
      <c r="FM22">
        <v>0.211782</v>
      </c>
      <c r="FN22">
        <v>0.215490648083624</v>
      </c>
      <c r="FO22">
        <v>0.0222000197253263</v>
      </c>
      <c r="FP22">
        <v>1</v>
      </c>
      <c r="FQ22">
        <v>1</v>
      </c>
      <c r="FR22">
        <v>1</v>
      </c>
      <c r="FS22" t="s">
        <v>410</v>
      </c>
      <c r="FT22">
        <v>2.97342</v>
      </c>
      <c r="FU22">
        <v>2.75376</v>
      </c>
      <c r="FV22">
        <v>0.0825927</v>
      </c>
      <c r="FW22">
        <v>0.0803028</v>
      </c>
      <c r="FX22">
        <v>0.0552254</v>
      </c>
      <c r="FY22">
        <v>0.0547769</v>
      </c>
      <c r="FZ22">
        <v>35701.1</v>
      </c>
      <c r="GA22">
        <v>39038.4</v>
      </c>
      <c r="GB22">
        <v>35267.8</v>
      </c>
      <c r="GC22">
        <v>38498.6</v>
      </c>
      <c r="GD22">
        <v>47220.3</v>
      </c>
      <c r="GE22">
        <v>52539.8</v>
      </c>
      <c r="GF22">
        <v>55066.5</v>
      </c>
      <c r="GG22">
        <v>61722.2</v>
      </c>
      <c r="GH22">
        <v>1.99058</v>
      </c>
      <c r="GI22">
        <v>1.80713</v>
      </c>
      <c r="GJ22">
        <v>0.00996888</v>
      </c>
      <c r="GK22">
        <v>0</v>
      </c>
      <c r="GL22">
        <v>19.8294</v>
      </c>
      <c r="GM22">
        <v>999.9</v>
      </c>
      <c r="GN22">
        <v>53.809</v>
      </c>
      <c r="GO22">
        <v>28.752</v>
      </c>
      <c r="GP22">
        <v>23.7169</v>
      </c>
      <c r="GQ22">
        <v>56.3687</v>
      </c>
      <c r="GR22">
        <v>50.637</v>
      </c>
      <c r="GS22">
        <v>1</v>
      </c>
      <c r="GT22">
        <v>-0.0401474</v>
      </c>
      <c r="GU22">
        <v>6.19105</v>
      </c>
      <c r="GV22">
        <v>20.0138</v>
      </c>
      <c r="GW22">
        <v>5.20142</v>
      </c>
      <c r="GX22">
        <v>12.0047</v>
      </c>
      <c r="GY22">
        <v>4.97585</v>
      </c>
      <c r="GZ22">
        <v>3.293</v>
      </c>
      <c r="HA22">
        <v>9999</v>
      </c>
      <c r="HB22">
        <v>9999</v>
      </c>
      <c r="HC22">
        <v>999.9</v>
      </c>
      <c r="HD22">
        <v>9999</v>
      </c>
      <c r="HE22">
        <v>1.8631</v>
      </c>
      <c r="HF22">
        <v>1.86812</v>
      </c>
      <c r="HG22">
        <v>1.86785</v>
      </c>
      <c r="HH22">
        <v>1.86898</v>
      </c>
      <c r="HI22">
        <v>1.86984</v>
      </c>
      <c r="HJ22">
        <v>1.86586</v>
      </c>
      <c r="HK22">
        <v>1.86702</v>
      </c>
      <c r="HL22">
        <v>1.86835</v>
      </c>
      <c r="HM22">
        <v>5</v>
      </c>
      <c r="HN22">
        <v>0</v>
      </c>
      <c r="HO22">
        <v>0</v>
      </c>
      <c r="HP22">
        <v>0</v>
      </c>
      <c r="HQ22" t="s">
        <v>411</v>
      </c>
      <c r="HR22" t="s">
        <v>412</v>
      </c>
      <c r="HS22" t="s">
        <v>413</v>
      </c>
      <c r="HT22" t="s">
        <v>413</v>
      </c>
      <c r="HU22" t="s">
        <v>413</v>
      </c>
      <c r="HV22" t="s">
        <v>413</v>
      </c>
      <c r="HW22">
        <v>0</v>
      </c>
      <c r="HX22">
        <v>100</v>
      </c>
      <c r="HY22">
        <v>100</v>
      </c>
      <c r="HZ22">
        <v>6.596</v>
      </c>
      <c r="IA22">
        <v>0.0037</v>
      </c>
      <c r="IB22">
        <v>4.09459096810632</v>
      </c>
      <c r="IC22">
        <v>0.00701673648668627</v>
      </c>
      <c r="ID22">
        <v>-7.00304995360485e-07</v>
      </c>
      <c r="IE22">
        <v>-1.86506737496121e-11</v>
      </c>
      <c r="IF22">
        <v>0.00125787624930914</v>
      </c>
      <c r="IG22">
        <v>-0.0224036906934607</v>
      </c>
      <c r="IH22">
        <v>0.00249664406764014</v>
      </c>
      <c r="II22">
        <v>-2.59163740235367e-05</v>
      </c>
      <c r="IJ22">
        <v>-2</v>
      </c>
      <c r="IK22">
        <v>2020</v>
      </c>
      <c r="IL22">
        <v>1</v>
      </c>
      <c r="IM22">
        <v>25</v>
      </c>
      <c r="IN22">
        <v>23.9</v>
      </c>
      <c r="IO22">
        <v>23.9</v>
      </c>
      <c r="IP22">
        <v>0.861816</v>
      </c>
      <c r="IQ22">
        <v>2.60986</v>
      </c>
      <c r="IR22">
        <v>1.54785</v>
      </c>
      <c r="IS22">
        <v>2.30835</v>
      </c>
      <c r="IT22">
        <v>1.34644</v>
      </c>
      <c r="IU22">
        <v>2.36572</v>
      </c>
      <c r="IV22">
        <v>32.9092</v>
      </c>
      <c r="IW22">
        <v>24.1838</v>
      </c>
      <c r="IX22">
        <v>18</v>
      </c>
      <c r="IY22">
        <v>501.257</v>
      </c>
      <c r="IZ22">
        <v>387.33</v>
      </c>
      <c r="JA22">
        <v>12.4946</v>
      </c>
      <c r="JB22">
        <v>26.3888</v>
      </c>
      <c r="JC22">
        <v>30.0014</v>
      </c>
      <c r="JD22">
        <v>26.3252</v>
      </c>
      <c r="JE22">
        <v>26.2704</v>
      </c>
      <c r="JF22">
        <v>17.2906</v>
      </c>
      <c r="JG22">
        <v>57.132</v>
      </c>
      <c r="JH22">
        <v>0</v>
      </c>
      <c r="JI22">
        <v>12.489</v>
      </c>
      <c r="JJ22">
        <v>332.693</v>
      </c>
      <c r="JK22">
        <v>9.8624</v>
      </c>
      <c r="JL22">
        <v>102.196</v>
      </c>
      <c r="JM22">
        <v>102.756</v>
      </c>
    </row>
    <row r="23" spans="1:273">
      <c r="A23">
        <v>7</v>
      </c>
      <c r="B23">
        <v>1510789362.1</v>
      </c>
      <c r="C23">
        <v>30</v>
      </c>
      <c r="D23" t="s">
        <v>424</v>
      </c>
      <c r="E23" t="s">
        <v>425</v>
      </c>
      <c r="F23">
        <v>5</v>
      </c>
      <c r="G23" t="s">
        <v>405</v>
      </c>
      <c r="H23" t="s">
        <v>406</v>
      </c>
      <c r="I23">
        <v>1510789354.31429</v>
      </c>
      <c r="J23">
        <f>(K23)/1000</f>
        <v>0</v>
      </c>
      <c r="K23">
        <f>IF(CZ23, AN23, AH23)</f>
        <v>0</v>
      </c>
      <c r="L23">
        <f>IF(CZ23, AI23, AG23)</f>
        <v>0</v>
      </c>
      <c r="M23">
        <f>DB23 - IF(AU23&gt;1, L23*CV23*100.0/(AW23*DP23), 0)</f>
        <v>0</v>
      </c>
      <c r="N23">
        <f>((T23-J23/2)*M23-L23)/(T23+J23/2)</f>
        <v>0</v>
      </c>
      <c r="O23">
        <f>N23*(DI23+DJ23)/1000.0</f>
        <v>0</v>
      </c>
      <c r="P23">
        <f>(DB23 - IF(AU23&gt;1, L23*CV23*100.0/(AW23*DP23), 0))*(DI23+DJ23)/1000.0</f>
        <v>0</v>
      </c>
      <c r="Q23">
        <f>2.0/((1/S23-1/R23)+SIGN(S23)*SQRT((1/S23-1/R23)*(1/S23-1/R23) + 4*CW23/((CW23+1)*(CW23+1))*(2*1/S23*1/R23-1/R23*1/R23)))</f>
        <v>0</v>
      </c>
      <c r="R23">
        <f>IF(LEFT(CX23,1)&lt;&gt;"0",IF(LEFT(CX23,1)="1",3.0,CY23),$D$5+$E$5*(DP23*DI23/($K$5*1000))+$F$5*(DP23*DI23/($K$5*1000))*MAX(MIN(CV23,$J$5),$I$5)*MAX(MIN(CV23,$J$5),$I$5)+$G$5*MAX(MIN(CV23,$J$5),$I$5)*(DP23*DI23/($K$5*1000))+$H$5*(DP23*DI23/($K$5*1000))*(DP23*DI23/($K$5*1000)))</f>
        <v>0</v>
      </c>
      <c r="S23">
        <f>J23*(1000-(1000*0.61365*exp(17.502*W23/(240.97+W23))/(DI23+DJ23)+DD23)/2)/(1000*0.61365*exp(17.502*W23/(240.97+W23))/(DI23+DJ23)-DD23)</f>
        <v>0</v>
      </c>
      <c r="T23">
        <f>1/((CW23+1)/(Q23/1.6)+1/(R23/1.37)) + CW23/((CW23+1)/(Q23/1.6) + CW23/(R23/1.37))</f>
        <v>0</v>
      </c>
      <c r="U23">
        <f>(CR23*CU23)</f>
        <v>0</v>
      </c>
      <c r="V23">
        <f>(DK23+(U23+2*0.95*5.67E-8*(((DK23+$B$7)+273)^4-(DK23+273)^4)-44100*J23)/(1.84*29.3*R23+8*0.95*5.67E-8*(DK23+273)^3))</f>
        <v>0</v>
      </c>
      <c r="W23">
        <f>($C$7*DL23+$D$7*DM23+$E$7*V23)</f>
        <v>0</v>
      </c>
      <c r="X23">
        <f>0.61365*exp(17.502*W23/(240.97+W23))</f>
        <v>0</v>
      </c>
      <c r="Y23">
        <f>(Z23/AA23*100)</f>
        <v>0</v>
      </c>
      <c r="Z23">
        <f>DD23*(DI23+DJ23)/1000</f>
        <v>0</v>
      </c>
      <c r="AA23">
        <f>0.61365*exp(17.502*DK23/(240.97+DK23))</f>
        <v>0</v>
      </c>
      <c r="AB23">
        <f>(X23-DD23*(DI23+DJ23)/1000)</f>
        <v>0</v>
      </c>
      <c r="AC23">
        <f>(-J23*44100)</f>
        <v>0</v>
      </c>
      <c r="AD23">
        <f>2*29.3*R23*0.92*(DK23-W23)</f>
        <v>0</v>
      </c>
      <c r="AE23">
        <f>2*0.95*5.67E-8*(((DK23+$B$7)+273)^4-(W23+273)^4)</f>
        <v>0</v>
      </c>
      <c r="AF23">
        <f>U23+AE23+AC23+AD23</f>
        <v>0</v>
      </c>
      <c r="AG23">
        <f>DH23*AU23*(DC23-DB23*(1000-AU23*DE23)/(1000-AU23*DD23))/(100*CV23)</f>
        <v>0</v>
      </c>
      <c r="AH23">
        <f>1000*DH23*AU23*(DD23-DE23)/(100*CV23*(1000-AU23*DD23))</f>
        <v>0</v>
      </c>
      <c r="AI23">
        <f>(AJ23 - AK23 - DI23*1E3/(8.314*(DK23+273.15)) * AM23/DH23 * AL23) * DH23/(100*CV23) * (1000 - DE23)/1000</f>
        <v>0</v>
      </c>
      <c r="AJ23">
        <v>352.010938709265</v>
      </c>
      <c r="AK23">
        <v>366.724012121212</v>
      </c>
      <c r="AL23">
        <v>-3.15127785292497</v>
      </c>
      <c r="AM23">
        <v>64.351544685461</v>
      </c>
      <c r="AN23">
        <f>(AP23 - AO23 + DI23*1E3/(8.314*(DK23+273.15)) * AR23/DH23 * AQ23) * DH23/(100*CV23) * 1000/(1000 - AP23)</f>
        <v>0</v>
      </c>
      <c r="AO23">
        <v>9.90787013208928</v>
      </c>
      <c r="AP23">
        <v>10.1266517482518</v>
      </c>
      <c r="AQ23">
        <v>-5.86592696556835e-05</v>
      </c>
      <c r="AR23">
        <v>100.18039122701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MAX(0,($B$13+$C$13*DP23)/(1+$D$13*DP23)*DI23/(DK23+273)*$E$13)</f>
        <v>0</v>
      </c>
      <c r="AX23" t="s">
        <v>407</v>
      </c>
      <c r="AY23" t="s">
        <v>407</v>
      </c>
      <c r="AZ23">
        <v>0</v>
      </c>
      <c r="BA23">
        <v>0</v>
      </c>
      <c r="BB23">
        <f>1-AZ23/BA23</f>
        <v>0</v>
      </c>
      <c r="BC23">
        <v>0</v>
      </c>
      <c r="BD23" t="s">
        <v>407</v>
      </c>
      <c r="BE23" t="s">
        <v>407</v>
      </c>
      <c r="BF23">
        <v>0</v>
      </c>
      <c r="BG23">
        <v>0</v>
      </c>
      <c r="BH23">
        <f>1-BF23/BG23</f>
        <v>0</v>
      </c>
      <c r="BI23">
        <v>0.5</v>
      </c>
      <c r="BJ23">
        <f>CS23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407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f>$B$11*DQ23+$C$11*DR23+$F$11*EC23*(1-EF23)</f>
        <v>0</v>
      </c>
      <c r="CS23">
        <f>CR23*CT23</f>
        <v>0</v>
      </c>
      <c r="CT23">
        <f>($B$11*$D$9+$C$11*$D$9+$F$11*((EP23+EH23)/MAX(EP23+EH23+EQ23, 0.1)*$I$9+EQ23/MAX(EP23+EH23+EQ23, 0.1)*$J$9))/($B$11+$C$11+$F$11)</f>
        <v>0</v>
      </c>
      <c r="CU23">
        <f>($B$11*$K$9+$C$11*$K$9+$F$11*((EP23+EH23)/MAX(EP23+EH23+EQ23, 0.1)*$P$9+EQ23/MAX(EP23+EH23+EQ23, 0.1)*$Q$9))/($B$11+$C$11+$F$11)</f>
        <v>0</v>
      </c>
      <c r="CV23">
        <v>1.65</v>
      </c>
      <c r="CW23">
        <v>0.5</v>
      </c>
      <c r="CX23" t="s">
        <v>408</v>
      </c>
      <c r="CY23">
        <v>2</v>
      </c>
      <c r="CZ23" t="b">
        <v>1</v>
      </c>
      <c r="DA23">
        <v>1510789354.31429</v>
      </c>
      <c r="DB23">
        <v>385.049214285714</v>
      </c>
      <c r="DC23">
        <v>365.139571428571</v>
      </c>
      <c r="DD23">
        <v>10.1543857142857</v>
      </c>
      <c r="DE23">
        <v>9.92479607142857</v>
      </c>
      <c r="DF23">
        <v>378.400964285714</v>
      </c>
      <c r="DG23">
        <v>10.1504107142857</v>
      </c>
      <c r="DH23">
        <v>500.067607142857</v>
      </c>
      <c r="DI23">
        <v>89.9477357142857</v>
      </c>
      <c r="DJ23">
        <v>0.100046978571429</v>
      </c>
      <c r="DK23">
        <v>19.1397142857143</v>
      </c>
      <c r="DL23">
        <v>19.9968642857143</v>
      </c>
      <c r="DM23">
        <v>999.9</v>
      </c>
      <c r="DN23">
        <v>0</v>
      </c>
      <c r="DO23">
        <v>0</v>
      </c>
      <c r="DP23">
        <v>9992.23607142857</v>
      </c>
      <c r="DQ23">
        <v>0</v>
      </c>
      <c r="DR23">
        <v>9.98139</v>
      </c>
      <c r="DS23">
        <v>19.9098071428571</v>
      </c>
      <c r="DT23">
        <v>388.999464285714</v>
      </c>
      <c r="DU23">
        <v>368.799928571429</v>
      </c>
      <c r="DV23">
        <v>0.229594964285714</v>
      </c>
      <c r="DW23">
        <v>365.139571428571</v>
      </c>
      <c r="DX23">
        <v>9.92479607142857</v>
      </c>
      <c r="DY23">
        <v>0.913364464285714</v>
      </c>
      <c r="DZ23">
        <v>0.892712964285715</v>
      </c>
      <c r="EA23">
        <v>5.60303607142857</v>
      </c>
      <c r="EB23">
        <v>5.27377857142857</v>
      </c>
      <c r="EC23">
        <v>2000.02178571429</v>
      </c>
      <c r="ED23">
        <v>0.979998785714286</v>
      </c>
      <c r="EE23">
        <v>0.0200011214285714</v>
      </c>
      <c r="EF23">
        <v>0</v>
      </c>
      <c r="EG23">
        <v>2.23574285714286</v>
      </c>
      <c r="EH23">
        <v>0</v>
      </c>
      <c r="EI23">
        <v>2455.40821428571</v>
      </c>
      <c r="EJ23">
        <v>17300.3321428571</v>
      </c>
      <c r="EK23">
        <v>39.34125</v>
      </c>
      <c r="EL23">
        <v>39.85025</v>
      </c>
      <c r="EM23">
        <v>39.2632857142857</v>
      </c>
      <c r="EN23">
        <v>38.25</v>
      </c>
      <c r="EO23">
        <v>38.0935</v>
      </c>
      <c r="EP23">
        <v>1960.02178571429</v>
      </c>
      <c r="EQ23">
        <v>40</v>
      </c>
      <c r="ER23">
        <v>0</v>
      </c>
      <c r="ES23">
        <v>1679590114.7</v>
      </c>
      <c r="ET23">
        <v>0</v>
      </c>
      <c r="EU23">
        <v>2.210604</v>
      </c>
      <c r="EV23">
        <v>-0.184284618848408</v>
      </c>
      <c r="EW23">
        <v>-8.17692308547797</v>
      </c>
      <c r="EX23">
        <v>2455.3612</v>
      </c>
      <c r="EY23">
        <v>15</v>
      </c>
      <c r="EZ23">
        <v>0</v>
      </c>
      <c r="FA23" t="s">
        <v>409</v>
      </c>
      <c r="FB23">
        <v>1510787920.6</v>
      </c>
      <c r="FC23">
        <v>1510787921.6</v>
      </c>
      <c r="FD23">
        <v>0</v>
      </c>
      <c r="FE23">
        <v>-0.101</v>
      </c>
      <c r="FF23">
        <v>-0.012</v>
      </c>
      <c r="FG23">
        <v>6.901</v>
      </c>
      <c r="FH23">
        <v>0.516</v>
      </c>
      <c r="FI23">
        <v>420</v>
      </c>
      <c r="FJ23">
        <v>24</v>
      </c>
      <c r="FK23">
        <v>0.32</v>
      </c>
      <c r="FL23">
        <v>0.12</v>
      </c>
      <c r="FM23">
        <v>0.224363682926829</v>
      </c>
      <c r="FN23">
        <v>0.104846717770035</v>
      </c>
      <c r="FO23">
        <v>0.0138683192898006</v>
      </c>
      <c r="FP23">
        <v>1</v>
      </c>
      <c r="FQ23">
        <v>1</v>
      </c>
      <c r="FR23">
        <v>1</v>
      </c>
      <c r="FS23" t="s">
        <v>410</v>
      </c>
      <c r="FT23">
        <v>2.97357</v>
      </c>
      <c r="FU23">
        <v>2.75395</v>
      </c>
      <c r="FV23">
        <v>0.0798776</v>
      </c>
      <c r="FW23">
        <v>0.0772453</v>
      </c>
      <c r="FX23">
        <v>0.0551458</v>
      </c>
      <c r="FY23">
        <v>0.0547788</v>
      </c>
      <c r="FZ23">
        <v>35806.2</v>
      </c>
      <c r="GA23">
        <v>39167.1</v>
      </c>
      <c r="GB23">
        <v>35267.4</v>
      </c>
      <c r="GC23">
        <v>38497.7</v>
      </c>
      <c r="GD23">
        <v>47223.4</v>
      </c>
      <c r="GE23">
        <v>52538.4</v>
      </c>
      <c r="GF23">
        <v>55065.5</v>
      </c>
      <c r="GG23">
        <v>61720.9</v>
      </c>
      <c r="GH23">
        <v>1.99048</v>
      </c>
      <c r="GI23">
        <v>1.80683</v>
      </c>
      <c r="GJ23">
        <v>0.0102669</v>
      </c>
      <c r="GK23">
        <v>0</v>
      </c>
      <c r="GL23">
        <v>19.8273</v>
      </c>
      <c r="GM23">
        <v>999.9</v>
      </c>
      <c r="GN23">
        <v>53.809</v>
      </c>
      <c r="GO23">
        <v>28.752</v>
      </c>
      <c r="GP23">
        <v>23.7165</v>
      </c>
      <c r="GQ23">
        <v>56.4687</v>
      </c>
      <c r="GR23">
        <v>50.641</v>
      </c>
      <c r="GS23">
        <v>1</v>
      </c>
      <c r="GT23">
        <v>-0.0391057</v>
      </c>
      <c r="GU23">
        <v>6.1815</v>
      </c>
      <c r="GV23">
        <v>20.0142</v>
      </c>
      <c r="GW23">
        <v>5.20231</v>
      </c>
      <c r="GX23">
        <v>12.0068</v>
      </c>
      <c r="GY23">
        <v>4.9756</v>
      </c>
      <c r="GZ23">
        <v>3.29295</v>
      </c>
      <c r="HA23">
        <v>9999</v>
      </c>
      <c r="HB23">
        <v>9999</v>
      </c>
      <c r="HC23">
        <v>999.9</v>
      </c>
      <c r="HD23">
        <v>9999</v>
      </c>
      <c r="HE23">
        <v>1.8631</v>
      </c>
      <c r="HF23">
        <v>1.86813</v>
      </c>
      <c r="HG23">
        <v>1.86784</v>
      </c>
      <c r="HH23">
        <v>1.86896</v>
      </c>
      <c r="HI23">
        <v>1.86983</v>
      </c>
      <c r="HJ23">
        <v>1.86586</v>
      </c>
      <c r="HK23">
        <v>1.86704</v>
      </c>
      <c r="HL23">
        <v>1.86838</v>
      </c>
      <c r="HM23">
        <v>5</v>
      </c>
      <c r="HN23">
        <v>0</v>
      </c>
      <c r="HO23">
        <v>0</v>
      </c>
      <c r="HP23">
        <v>0</v>
      </c>
      <c r="HQ23" t="s">
        <v>411</v>
      </c>
      <c r="HR23" t="s">
        <v>412</v>
      </c>
      <c r="HS23" t="s">
        <v>413</v>
      </c>
      <c r="HT23" t="s">
        <v>413</v>
      </c>
      <c r="HU23" t="s">
        <v>413</v>
      </c>
      <c r="HV23" t="s">
        <v>413</v>
      </c>
      <c r="HW23">
        <v>0</v>
      </c>
      <c r="HX23">
        <v>100</v>
      </c>
      <c r="HY23">
        <v>100</v>
      </c>
      <c r="HZ23">
        <v>6.495</v>
      </c>
      <c r="IA23">
        <v>0.0034</v>
      </c>
      <c r="IB23">
        <v>4.09459096810632</v>
      </c>
      <c r="IC23">
        <v>0.00701673648668627</v>
      </c>
      <c r="ID23">
        <v>-7.00304995360485e-07</v>
      </c>
      <c r="IE23">
        <v>-1.86506737496121e-11</v>
      </c>
      <c r="IF23">
        <v>0.00125787624930914</v>
      </c>
      <c r="IG23">
        <v>-0.0224036906934607</v>
      </c>
      <c r="IH23">
        <v>0.00249664406764014</v>
      </c>
      <c r="II23">
        <v>-2.59163740235367e-05</v>
      </c>
      <c r="IJ23">
        <v>-2</v>
      </c>
      <c r="IK23">
        <v>2020</v>
      </c>
      <c r="IL23">
        <v>1</v>
      </c>
      <c r="IM23">
        <v>25</v>
      </c>
      <c r="IN23">
        <v>24</v>
      </c>
      <c r="IO23">
        <v>24</v>
      </c>
      <c r="IP23">
        <v>0.830078</v>
      </c>
      <c r="IQ23">
        <v>2.60254</v>
      </c>
      <c r="IR23">
        <v>1.54785</v>
      </c>
      <c r="IS23">
        <v>2.30713</v>
      </c>
      <c r="IT23">
        <v>1.34644</v>
      </c>
      <c r="IU23">
        <v>2.41455</v>
      </c>
      <c r="IV23">
        <v>32.9092</v>
      </c>
      <c r="IW23">
        <v>24.1838</v>
      </c>
      <c r="IX23">
        <v>18</v>
      </c>
      <c r="IY23">
        <v>501.252</v>
      </c>
      <c r="IZ23">
        <v>387.215</v>
      </c>
      <c r="JA23">
        <v>12.4953</v>
      </c>
      <c r="JB23">
        <v>26.3973</v>
      </c>
      <c r="JC23">
        <v>30.0012</v>
      </c>
      <c r="JD23">
        <v>26.3318</v>
      </c>
      <c r="JE23">
        <v>26.277</v>
      </c>
      <c r="JF23">
        <v>16.6508</v>
      </c>
      <c r="JG23">
        <v>57.132</v>
      </c>
      <c r="JH23">
        <v>0</v>
      </c>
      <c r="JI23">
        <v>12.4932</v>
      </c>
      <c r="JJ23">
        <v>319.17</v>
      </c>
      <c r="JK23">
        <v>9.8707</v>
      </c>
      <c r="JL23">
        <v>102.194</v>
      </c>
      <c r="JM23">
        <v>102.753</v>
      </c>
    </row>
    <row r="24" spans="1:273">
      <c r="A24">
        <v>8</v>
      </c>
      <c r="B24">
        <v>1510789367.1</v>
      </c>
      <c r="C24">
        <v>35</v>
      </c>
      <c r="D24" t="s">
        <v>426</v>
      </c>
      <c r="E24" t="s">
        <v>427</v>
      </c>
      <c r="F24">
        <v>5</v>
      </c>
      <c r="G24" t="s">
        <v>405</v>
      </c>
      <c r="H24" t="s">
        <v>406</v>
      </c>
      <c r="I24">
        <v>1510789359.6</v>
      </c>
      <c r="J24">
        <f>(K24)/1000</f>
        <v>0</v>
      </c>
      <c r="K24">
        <f>IF(CZ24, AN24, AH24)</f>
        <v>0</v>
      </c>
      <c r="L24">
        <f>IF(CZ24, AI24, AG24)</f>
        <v>0</v>
      </c>
      <c r="M24">
        <f>DB24 - IF(AU24&gt;1, L24*CV24*100.0/(AW24*DP24), 0)</f>
        <v>0</v>
      </c>
      <c r="N24">
        <f>((T24-J24/2)*M24-L24)/(T24+J24/2)</f>
        <v>0</v>
      </c>
      <c r="O24">
        <f>N24*(DI24+DJ24)/1000.0</f>
        <v>0</v>
      </c>
      <c r="P24">
        <f>(DB24 - IF(AU24&gt;1, L24*CV24*100.0/(AW24*DP24), 0))*(DI24+DJ24)/1000.0</f>
        <v>0</v>
      </c>
      <c r="Q24">
        <f>2.0/((1/S24-1/R24)+SIGN(S24)*SQRT((1/S24-1/R24)*(1/S24-1/R24) + 4*CW24/((CW24+1)*(CW24+1))*(2*1/S24*1/R24-1/R24*1/R24)))</f>
        <v>0</v>
      </c>
      <c r="R24">
        <f>IF(LEFT(CX24,1)&lt;&gt;"0",IF(LEFT(CX24,1)="1",3.0,CY24),$D$5+$E$5*(DP24*DI24/($K$5*1000))+$F$5*(DP24*DI24/($K$5*1000))*MAX(MIN(CV24,$J$5),$I$5)*MAX(MIN(CV24,$J$5),$I$5)+$G$5*MAX(MIN(CV24,$J$5),$I$5)*(DP24*DI24/($K$5*1000))+$H$5*(DP24*DI24/($K$5*1000))*(DP24*DI24/($K$5*1000)))</f>
        <v>0</v>
      </c>
      <c r="S24">
        <f>J24*(1000-(1000*0.61365*exp(17.502*W24/(240.97+W24))/(DI24+DJ24)+DD24)/2)/(1000*0.61365*exp(17.502*W24/(240.97+W24))/(DI24+DJ24)-DD24)</f>
        <v>0</v>
      </c>
      <c r="T24">
        <f>1/((CW24+1)/(Q24/1.6)+1/(R24/1.37)) + CW24/((CW24+1)/(Q24/1.6) + CW24/(R24/1.37))</f>
        <v>0</v>
      </c>
      <c r="U24">
        <f>(CR24*CU24)</f>
        <v>0</v>
      </c>
      <c r="V24">
        <f>(DK24+(U24+2*0.95*5.67E-8*(((DK24+$B$7)+273)^4-(DK24+273)^4)-44100*J24)/(1.84*29.3*R24+8*0.95*5.67E-8*(DK24+273)^3))</f>
        <v>0</v>
      </c>
      <c r="W24">
        <f>($C$7*DL24+$D$7*DM24+$E$7*V24)</f>
        <v>0</v>
      </c>
      <c r="X24">
        <f>0.61365*exp(17.502*W24/(240.97+W24))</f>
        <v>0</v>
      </c>
      <c r="Y24">
        <f>(Z24/AA24*100)</f>
        <v>0</v>
      </c>
      <c r="Z24">
        <f>DD24*(DI24+DJ24)/1000</f>
        <v>0</v>
      </c>
      <c r="AA24">
        <f>0.61365*exp(17.502*DK24/(240.97+DK24))</f>
        <v>0</v>
      </c>
      <c r="AB24">
        <f>(X24-DD24*(DI24+DJ24)/1000)</f>
        <v>0</v>
      </c>
      <c r="AC24">
        <f>(-J24*44100)</f>
        <v>0</v>
      </c>
      <c r="AD24">
        <f>2*29.3*R24*0.92*(DK24-W24)</f>
        <v>0</v>
      </c>
      <c r="AE24">
        <f>2*0.95*5.67E-8*(((DK24+$B$7)+273)^4-(W24+273)^4)</f>
        <v>0</v>
      </c>
      <c r="AF24">
        <f>U24+AE24+AC24+AD24</f>
        <v>0</v>
      </c>
      <c r="AG24">
        <f>DH24*AU24*(DC24-DB24*(1000-AU24*DE24)/(1000-AU24*DD24))/(100*CV24)</f>
        <v>0</v>
      </c>
      <c r="AH24">
        <f>1000*DH24*AU24*(DD24-DE24)/(100*CV24*(1000-AU24*DD24))</f>
        <v>0</v>
      </c>
      <c r="AI24">
        <f>(AJ24 - AK24 - DI24*1E3/(8.314*(DK24+273.15)) * AM24/DH24 * AL24) * DH24/(100*CV24) * (1000 - DE24)/1000</f>
        <v>0</v>
      </c>
      <c r="AJ24">
        <v>334.425921291512</v>
      </c>
      <c r="AK24">
        <v>350.108787878788</v>
      </c>
      <c r="AL24">
        <v>-3.33723698984659</v>
      </c>
      <c r="AM24">
        <v>64.351544685461</v>
      </c>
      <c r="AN24">
        <f>(AP24 - AO24 + DI24*1E3/(8.314*(DK24+273.15)) * AR24/DH24 * AQ24) * DH24/(100*CV24) * 1000/(1000 - AP24)</f>
        <v>0</v>
      </c>
      <c r="AO24">
        <v>9.9072923590044</v>
      </c>
      <c r="AP24">
        <v>10.1192321678322</v>
      </c>
      <c r="AQ24">
        <v>-2.41095789206293e-05</v>
      </c>
      <c r="AR24">
        <v>100.18039122701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MAX(0,($B$13+$C$13*DP24)/(1+$D$13*DP24)*DI24/(DK24+273)*$E$13)</f>
        <v>0</v>
      </c>
      <c r="AX24" t="s">
        <v>407</v>
      </c>
      <c r="AY24" t="s">
        <v>407</v>
      </c>
      <c r="AZ24">
        <v>0</v>
      </c>
      <c r="BA24">
        <v>0</v>
      </c>
      <c r="BB24">
        <f>1-AZ24/BA24</f>
        <v>0</v>
      </c>
      <c r="BC24">
        <v>0</v>
      </c>
      <c r="BD24" t="s">
        <v>407</v>
      </c>
      <c r="BE24" t="s">
        <v>407</v>
      </c>
      <c r="BF24">
        <v>0</v>
      </c>
      <c r="BG24">
        <v>0</v>
      </c>
      <c r="BH24">
        <f>1-BF24/BG24</f>
        <v>0</v>
      </c>
      <c r="BI24">
        <v>0.5</v>
      </c>
      <c r="BJ24">
        <f>CS24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407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f>$B$11*DQ24+$C$11*DR24+$F$11*EC24*(1-EF24)</f>
        <v>0</v>
      </c>
      <c r="CS24">
        <f>CR24*CT24</f>
        <v>0</v>
      </c>
      <c r="CT24">
        <f>($B$11*$D$9+$C$11*$D$9+$F$11*((EP24+EH24)/MAX(EP24+EH24+EQ24, 0.1)*$I$9+EQ24/MAX(EP24+EH24+EQ24, 0.1)*$J$9))/($B$11+$C$11+$F$11)</f>
        <v>0</v>
      </c>
      <c r="CU24">
        <f>($B$11*$K$9+$C$11*$K$9+$F$11*((EP24+EH24)/MAX(EP24+EH24+EQ24, 0.1)*$P$9+EQ24/MAX(EP24+EH24+EQ24, 0.1)*$Q$9))/($B$11+$C$11+$F$11)</f>
        <v>0</v>
      </c>
      <c r="CV24">
        <v>1.65</v>
      </c>
      <c r="CW24">
        <v>0.5</v>
      </c>
      <c r="CX24" t="s">
        <v>408</v>
      </c>
      <c r="CY24">
        <v>2</v>
      </c>
      <c r="CZ24" t="b">
        <v>1</v>
      </c>
      <c r="DA24">
        <v>1510789359.6</v>
      </c>
      <c r="DB24">
        <v>368.991666666667</v>
      </c>
      <c r="DC24">
        <v>347.676703703704</v>
      </c>
      <c r="DD24">
        <v>10.1372296296296</v>
      </c>
      <c r="DE24">
        <v>9.90985</v>
      </c>
      <c r="DF24">
        <v>362.446851851852</v>
      </c>
      <c r="DG24">
        <v>10.1335962962963</v>
      </c>
      <c r="DH24">
        <v>500.065296296296</v>
      </c>
      <c r="DI24">
        <v>89.9484222222222</v>
      </c>
      <c r="DJ24">
        <v>0.0999736</v>
      </c>
      <c r="DK24">
        <v>19.1377703703704</v>
      </c>
      <c r="DL24">
        <v>19.9940444444444</v>
      </c>
      <c r="DM24">
        <v>999.9</v>
      </c>
      <c r="DN24">
        <v>0</v>
      </c>
      <c r="DO24">
        <v>0</v>
      </c>
      <c r="DP24">
        <v>10002.7777777778</v>
      </c>
      <c r="DQ24">
        <v>0</v>
      </c>
      <c r="DR24">
        <v>9.98469</v>
      </c>
      <c r="DS24">
        <v>21.3150518518519</v>
      </c>
      <c r="DT24">
        <v>372.770703703704</v>
      </c>
      <c r="DU24">
        <v>351.156555555556</v>
      </c>
      <c r="DV24">
        <v>0.227384185185185</v>
      </c>
      <c r="DW24">
        <v>347.676703703704</v>
      </c>
      <c r="DX24">
        <v>9.90985</v>
      </c>
      <c r="DY24">
        <v>0.911828111111111</v>
      </c>
      <c r="DZ24">
        <v>0.891375296296296</v>
      </c>
      <c r="EA24">
        <v>5.57877296296296</v>
      </c>
      <c r="EB24">
        <v>5.25224444444444</v>
      </c>
      <c r="EC24">
        <v>2000.01703703704</v>
      </c>
      <c r="ED24">
        <v>0.979998555555556</v>
      </c>
      <c r="EE24">
        <v>0.0200013592592593</v>
      </c>
      <c r="EF24">
        <v>0</v>
      </c>
      <c r="EG24">
        <v>2.29956666666667</v>
      </c>
      <c r="EH24">
        <v>0</v>
      </c>
      <c r="EI24">
        <v>2454.65962962963</v>
      </c>
      <c r="EJ24">
        <v>17300.2851851852</v>
      </c>
      <c r="EK24">
        <v>39.3144074074074</v>
      </c>
      <c r="EL24">
        <v>39.8283333333333</v>
      </c>
      <c r="EM24">
        <v>39.2313333333333</v>
      </c>
      <c r="EN24">
        <v>38.2453333333333</v>
      </c>
      <c r="EO24">
        <v>38.0713333333333</v>
      </c>
      <c r="EP24">
        <v>1960.01703703704</v>
      </c>
      <c r="EQ24">
        <v>40</v>
      </c>
      <c r="ER24">
        <v>0</v>
      </c>
      <c r="ES24">
        <v>1679590120.1</v>
      </c>
      <c r="ET24">
        <v>0</v>
      </c>
      <c r="EU24">
        <v>2.27397307692308</v>
      </c>
      <c r="EV24">
        <v>0.445124786389697</v>
      </c>
      <c r="EW24">
        <v>-8.28102566888473</v>
      </c>
      <c r="EX24">
        <v>2454.64692307692</v>
      </c>
      <c r="EY24">
        <v>15</v>
      </c>
      <c r="EZ24">
        <v>0</v>
      </c>
      <c r="FA24" t="s">
        <v>409</v>
      </c>
      <c r="FB24">
        <v>1510787920.6</v>
      </c>
      <c r="FC24">
        <v>1510787921.6</v>
      </c>
      <c r="FD24">
        <v>0</v>
      </c>
      <c r="FE24">
        <v>-0.101</v>
      </c>
      <c r="FF24">
        <v>-0.012</v>
      </c>
      <c r="FG24">
        <v>6.901</v>
      </c>
      <c r="FH24">
        <v>0.516</v>
      </c>
      <c r="FI24">
        <v>420</v>
      </c>
      <c r="FJ24">
        <v>24</v>
      </c>
      <c r="FK24">
        <v>0.32</v>
      </c>
      <c r="FL24">
        <v>0.12</v>
      </c>
      <c r="FM24">
        <v>0.226651658536585</v>
      </c>
      <c r="FN24">
        <v>-0.0235736027874562</v>
      </c>
      <c r="FO24">
        <v>0.00961605313692594</v>
      </c>
      <c r="FP24">
        <v>1</v>
      </c>
      <c r="FQ24">
        <v>1</v>
      </c>
      <c r="FR24">
        <v>1</v>
      </c>
      <c r="FS24" t="s">
        <v>410</v>
      </c>
      <c r="FT24">
        <v>2.97347</v>
      </c>
      <c r="FU24">
        <v>2.75382</v>
      </c>
      <c r="FV24">
        <v>0.0769468</v>
      </c>
      <c r="FW24">
        <v>0.0742762</v>
      </c>
      <c r="FX24">
        <v>0.0551176</v>
      </c>
      <c r="FY24">
        <v>0.0547778</v>
      </c>
      <c r="FZ24">
        <v>35919.6</v>
      </c>
      <c r="GA24">
        <v>39292</v>
      </c>
      <c r="GB24">
        <v>35266.9</v>
      </c>
      <c r="GC24">
        <v>38496.7</v>
      </c>
      <c r="GD24">
        <v>47224.7</v>
      </c>
      <c r="GE24">
        <v>52537</v>
      </c>
      <c r="GF24">
        <v>55065.5</v>
      </c>
      <c r="GG24">
        <v>61719.2</v>
      </c>
      <c r="GH24">
        <v>1.9902</v>
      </c>
      <c r="GI24">
        <v>1.80667</v>
      </c>
      <c r="GJ24">
        <v>0.0104755</v>
      </c>
      <c r="GK24">
        <v>0</v>
      </c>
      <c r="GL24">
        <v>19.8242</v>
      </c>
      <c r="GM24">
        <v>999.9</v>
      </c>
      <c r="GN24">
        <v>53.809</v>
      </c>
      <c r="GO24">
        <v>28.752</v>
      </c>
      <c r="GP24">
        <v>23.7145</v>
      </c>
      <c r="GQ24">
        <v>56.1487</v>
      </c>
      <c r="GR24">
        <v>50.641</v>
      </c>
      <c r="GS24">
        <v>1</v>
      </c>
      <c r="GT24">
        <v>-0.0385391</v>
      </c>
      <c r="GU24">
        <v>6.17769</v>
      </c>
      <c r="GV24">
        <v>20.0143</v>
      </c>
      <c r="GW24">
        <v>5.20217</v>
      </c>
      <c r="GX24">
        <v>12.0067</v>
      </c>
      <c r="GY24">
        <v>4.97565</v>
      </c>
      <c r="GZ24">
        <v>3.293</v>
      </c>
      <c r="HA24">
        <v>9999</v>
      </c>
      <c r="HB24">
        <v>9999</v>
      </c>
      <c r="HC24">
        <v>999.9</v>
      </c>
      <c r="HD24">
        <v>9999</v>
      </c>
      <c r="HE24">
        <v>1.8631</v>
      </c>
      <c r="HF24">
        <v>1.86813</v>
      </c>
      <c r="HG24">
        <v>1.86784</v>
      </c>
      <c r="HH24">
        <v>1.86898</v>
      </c>
      <c r="HI24">
        <v>1.86983</v>
      </c>
      <c r="HJ24">
        <v>1.86585</v>
      </c>
      <c r="HK24">
        <v>1.86701</v>
      </c>
      <c r="HL24">
        <v>1.86836</v>
      </c>
      <c r="HM24">
        <v>5</v>
      </c>
      <c r="HN24">
        <v>0</v>
      </c>
      <c r="HO24">
        <v>0</v>
      </c>
      <c r="HP24">
        <v>0</v>
      </c>
      <c r="HQ24" t="s">
        <v>411</v>
      </c>
      <c r="HR24" t="s">
        <v>412</v>
      </c>
      <c r="HS24" t="s">
        <v>413</v>
      </c>
      <c r="HT24" t="s">
        <v>413</v>
      </c>
      <c r="HU24" t="s">
        <v>413</v>
      </c>
      <c r="HV24" t="s">
        <v>413</v>
      </c>
      <c r="HW24">
        <v>0</v>
      </c>
      <c r="HX24">
        <v>100</v>
      </c>
      <c r="HY24">
        <v>100</v>
      </c>
      <c r="HZ24">
        <v>6.389</v>
      </c>
      <c r="IA24">
        <v>0.0033</v>
      </c>
      <c r="IB24">
        <v>4.09459096810632</v>
      </c>
      <c r="IC24">
        <v>0.00701673648668627</v>
      </c>
      <c r="ID24">
        <v>-7.00304995360485e-07</v>
      </c>
      <c r="IE24">
        <v>-1.86506737496121e-11</v>
      </c>
      <c r="IF24">
        <v>0.00125787624930914</v>
      </c>
      <c r="IG24">
        <v>-0.0224036906934607</v>
      </c>
      <c r="IH24">
        <v>0.00249664406764014</v>
      </c>
      <c r="II24">
        <v>-2.59163740235367e-05</v>
      </c>
      <c r="IJ24">
        <v>-2</v>
      </c>
      <c r="IK24">
        <v>2020</v>
      </c>
      <c r="IL24">
        <v>1</v>
      </c>
      <c r="IM24">
        <v>25</v>
      </c>
      <c r="IN24">
        <v>24.1</v>
      </c>
      <c r="IO24">
        <v>24.1</v>
      </c>
      <c r="IP24">
        <v>0.795898</v>
      </c>
      <c r="IQ24">
        <v>2.60376</v>
      </c>
      <c r="IR24">
        <v>1.54785</v>
      </c>
      <c r="IS24">
        <v>2.30713</v>
      </c>
      <c r="IT24">
        <v>1.34644</v>
      </c>
      <c r="IU24">
        <v>2.41211</v>
      </c>
      <c r="IV24">
        <v>32.9092</v>
      </c>
      <c r="IW24">
        <v>24.1838</v>
      </c>
      <c r="IX24">
        <v>18</v>
      </c>
      <c r="IY24">
        <v>501.132</v>
      </c>
      <c r="IZ24">
        <v>387.18</v>
      </c>
      <c r="JA24">
        <v>12.4954</v>
      </c>
      <c r="JB24">
        <v>26.4062</v>
      </c>
      <c r="JC24">
        <v>30.0008</v>
      </c>
      <c r="JD24">
        <v>26.3384</v>
      </c>
      <c r="JE24">
        <v>26.2836</v>
      </c>
      <c r="JF24">
        <v>15.9513</v>
      </c>
      <c r="JG24">
        <v>57.132</v>
      </c>
      <c r="JH24">
        <v>0</v>
      </c>
      <c r="JI24">
        <v>12.4955</v>
      </c>
      <c r="JJ24">
        <v>298.901</v>
      </c>
      <c r="JK24">
        <v>9.87341</v>
      </c>
      <c r="JL24">
        <v>102.193</v>
      </c>
      <c r="JM24">
        <v>102.751</v>
      </c>
    </row>
    <row r="25" spans="1:273">
      <c r="A25">
        <v>9</v>
      </c>
      <c r="B25">
        <v>1510789372.1</v>
      </c>
      <c r="C25">
        <v>40</v>
      </c>
      <c r="D25" t="s">
        <v>428</v>
      </c>
      <c r="E25" t="s">
        <v>429</v>
      </c>
      <c r="F25">
        <v>5</v>
      </c>
      <c r="G25" t="s">
        <v>405</v>
      </c>
      <c r="H25" t="s">
        <v>406</v>
      </c>
      <c r="I25">
        <v>1510789364.31429</v>
      </c>
      <c r="J25">
        <f>(K25)/1000</f>
        <v>0</v>
      </c>
      <c r="K25">
        <f>IF(CZ25, AN25, AH25)</f>
        <v>0</v>
      </c>
      <c r="L25">
        <f>IF(CZ25, AI25, AG25)</f>
        <v>0</v>
      </c>
      <c r="M25">
        <f>DB25 - IF(AU25&gt;1, L25*CV25*100.0/(AW25*DP25), 0)</f>
        <v>0</v>
      </c>
      <c r="N25">
        <f>((T25-J25/2)*M25-L25)/(T25+J25/2)</f>
        <v>0</v>
      </c>
      <c r="O25">
        <f>N25*(DI25+DJ25)/1000.0</f>
        <v>0</v>
      </c>
      <c r="P25">
        <f>(DB25 - IF(AU25&gt;1, L25*CV25*100.0/(AW25*DP25), 0))*(DI25+DJ25)/1000.0</f>
        <v>0</v>
      </c>
      <c r="Q25">
        <f>2.0/((1/S25-1/R25)+SIGN(S25)*SQRT((1/S25-1/R25)*(1/S25-1/R25) + 4*CW25/((CW25+1)*(CW25+1))*(2*1/S25*1/R25-1/R25*1/R25)))</f>
        <v>0</v>
      </c>
      <c r="R25">
        <f>IF(LEFT(CX25,1)&lt;&gt;"0",IF(LEFT(CX25,1)="1",3.0,CY25),$D$5+$E$5*(DP25*DI25/($K$5*1000))+$F$5*(DP25*DI25/($K$5*1000))*MAX(MIN(CV25,$J$5),$I$5)*MAX(MIN(CV25,$J$5),$I$5)+$G$5*MAX(MIN(CV25,$J$5),$I$5)*(DP25*DI25/($K$5*1000))+$H$5*(DP25*DI25/($K$5*1000))*(DP25*DI25/($K$5*1000)))</f>
        <v>0</v>
      </c>
      <c r="S25">
        <f>J25*(1000-(1000*0.61365*exp(17.502*W25/(240.97+W25))/(DI25+DJ25)+DD25)/2)/(1000*0.61365*exp(17.502*W25/(240.97+W25))/(DI25+DJ25)-DD25)</f>
        <v>0</v>
      </c>
      <c r="T25">
        <f>1/((CW25+1)/(Q25/1.6)+1/(R25/1.37)) + CW25/((CW25+1)/(Q25/1.6) + CW25/(R25/1.37))</f>
        <v>0</v>
      </c>
      <c r="U25">
        <f>(CR25*CU25)</f>
        <v>0</v>
      </c>
      <c r="V25">
        <f>(DK25+(U25+2*0.95*5.67E-8*(((DK25+$B$7)+273)^4-(DK25+273)^4)-44100*J25)/(1.84*29.3*R25+8*0.95*5.67E-8*(DK25+273)^3))</f>
        <v>0</v>
      </c>
      <c r="W25">
        <f>($C$7*DL25+$D$7*DM25+$E$7*V25)</f>
        <v>0</v>
      </c>
      <c r="X25">
        <f>0.61365*exp(17.502*W25/(240.97+W25))</f>
        <v>0</v>
      </c>
      <c r="Y25">
        <f>(Z25/AA25*100)</f>
        <v>0</v>
      </c>
      <c r="Z25">
        <f>DD25*(DI25+DJ25)/1000</f>
        <v>0</v>
      </c>
      <c r="AA25">
        <f>0.61365*exp(17.502*DK25/(240.97+DK25))</f>
        <v>0</v>
      </c>
      <c r="AB25">
        <f>(X25-DD25*(DI25+DJ25)/1000)</f>
        <v>0</v>
      </c>
      <c r="AC25">
        <f>(-J25*44100)</f>
        <v>0</v>
      </c>
      <c r="AD25">
        <f>2*29.3*R25*0.92*(DK25-W25)</f>
        <v>0</v>
      </c>
      <c r="AE25">
        <f>2*0.95*5.67E-8*(((DK25+$B$7)+273)^4-(W25+273)^4)</f>
        <v>0</v>
      </c>
      <c r="AF25">
        <f>U25+AE25+AC25+AD25</f>
        <v>0</v>
      </c>
      <c r="AG25">
        <f>DH25*AU25*(DC25-DB25*(1000-AU25*DE25)/(1000-AU25*DD25))/(100*CV25)</f>
        <v>0</v>
      </c>
      <c r="AH25">
        <f>1000*DH25*AU25*(DD25-DE25)/(100*CV25*(1000-AU25*DD25))</f>
        <v>0</v>
      </c>
      <c r="AI25">
        <f>(AJ25 - AK25 - DI25*1E3/(8.314*(DK25+273.15)) * AM25/DH25 * AL25) * DH25/(100*CV25) * (1000 - DE25)/1000</f>
        <v>0</v>
      </c>
      <c r="AJ25">
        <v>318.328698229748</v>
      </c>
      <c r="AK25">
        <v>333.724103030303</v>
      </c>
      <c r="AL25">
        <v>-3.2845844503148</v>
      </c>
      <c r="AM25">
        <v>64.351544685461</v>
      </c>
      <c r="AN25">
        <f>(AP25 - AO25 + DI25*1E3/(8.314*(DK25+273.15)) * AR25/DH25 * AQ25) * DH25/(100*CV25) * 1000/(1000 - AP25)</f>
        <v>0</v>
      </c>
      <c r="AO25">
        <v>9.90840739435474</v>
      </c>
      <c r="AP25">
        <v>10.114506993007</v>
      </c>
      <c r="AQ25">
        <v>-1.35969574067295e-05</v>
      </c>
      <c r="AR25">
        <v>100.18039122701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MAX(0,($B$13+$C$13*DP25)/(1+$D$13*DP25)*DI25/(DK25+273)*$E$13)</f>
        <v>0</v>
      </c>
      <c r="AX25" t="s">
        <v>407</v>
      </c>
      <c r="AY25" t="s">
        <v>407</v>
      </c>
      <c r="AZ25">
        <v>0</v>
      </c>
      <c r="BA25">
        <v>0</v>
      </c>
      <c r="BB25">
        <f>1-AZ25/BA25</f>
        <v>0</v>
      </c>
      <c r="BC25">
        <v>0</v>
      </c>
      <c r="BD25" t="s">
        <v>407</v>
      </c>
      <c r="BE25" t="s">
        <v>407</v>
      </c>
      <c r="BF25">
        <v>0</v>
      </c>
      <c r="BG25">
        <v>0</v>
      </c>
      <c r="BH25">
        <f>1-BF25/BG25</f>
        <v>0</v>
      </c>
      <c r="BI25">
        <v>0.5</v>
      </c>
      <c r="BJ25">
        <f>CS25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407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f>$B$11*DQ25+$C$11*DR25+$F$11*EC25*(1-EF25)</f>
        <v>0</v>
      </c>
      <c r="CS25">
        <f>CR25*CT25</f>
        <v>0</v>
      </c>
      <c r="CT25">
        <f>($B$11*$D$9+$C$11*$D$9+$F$11*((EP25+EH25)/MAX(EP25+EH25+EQ25, 0.1)*$I$9+EQ25/MAX(EP25+EH25+EQ25, 0.1)*$J$9))/($B$11+$C$11+$F$11)</f>
        <v>0</v>
      </c>
      <c r="CU25">
        <f>($B$11*$K$9+$C$11*$K$9+$F$11*((EP25+EH25)/MAX(EP25+EH25+EQ25, 0.1)*$P$9+EQ25/MAX(EP25+EH25+EQ25, 0.1)*$Q$9))/($B$11+$C$11+$F$11)</f>
        <v>0</v>
      </c>
      <c r="CV25">
        <v>1.65</v>
      </c>
      <c r="CW25">
        <v>0.5</v>
      </c>
      <c r="CX25" t="s">
        <v>408</v>
      </c>
      <c r="CY25">
        <v>2</v>
      </c>
      <c r="CZ25" t="b">
        <v>1</v>
      </c>
      <c r="DA25">
        <v>1510789364.31429</v>
      </c>
      <c r="DB25">
        <v>354.005821428571</v>
      </c>
      <c r="DC25">
        <v>332.167928571429</v>
      </c>
      <c r="DD25">
        <v>10.1249571428571</v>
      </c>
      <c r="DE25">
        <v>9.90804785714286</v>
      </c>
      <c r="DF25">
        <v>347.557928571429</v>
      </c>
      <c r="DG25">
        <v>10.1215678571429</v>
      </c>
      <c r="DH25">
        <v>500.076392857143</v>
      </c>
      <c r="DI25">
        <v>89.949075</v>
      </c>
      <c r="DJ25">
        <v>0.100031535714286</v>
      </c>
      <c r="DK25">
        <v>19.1344214285714</v>
      </c>
      <c r="DL25">
        <v>19.9959535714286</v>
      </c>
      <c r="DM25">
        <v>999.9</v>
      </c>
      <c r="DN25">
        <v>0</v>
      </c>
      <c r="DO25">
        <v>0</v>
      </c>
      <c r="DP25">
        <v>10001.2278571429</v>
      </c>
      <c r="DQ25">
        <v>0</v>
      </c>
      <c r="DR25">
        <v>9.98469</v>
      </c>
      <c r="DS25">
        <v>21.837975</v>
      </c>
      <c r="DT25">
        <v>357.626964285714</v>
      </c>
      <c r="DU25">
        <v>335.491928571429</v>
      </c>
      <c r="DV25">
        <v>0.216913714285714</v>
      </c>
      <c r="DW25">
        <v>332.167928571429</v>
      </c>
      <c r="DX25">
        <v>9.90804785714286</v>
      </c>
      <c r="DY25">
        <v>0.910730785714286</v>
      </c>
      <c r="DZ25">
        <v>0.891219642857143</v>
      </c>
      <c r="EA25">
        <v>5.56142607142857</v>
      </c>
      <c r="EB25">
        <v>5.249735</v>
      </c>
      <c r="EC25">
        <v>2000.02321428571</v>
      </c>
      <c r="ED25">
        <v>0.979998357142857</v>
      </c>
      <c r="EE25">
        <v>0.0200015642857143</v>
      </c>
      <c r="EF25">
        <v>0</v>
      </c>
      <c r="EG25">
        <v>2.27788571428571</v>
      </c>
      <c r="EH25">
        <v>0</v>
      </c>
      <c r="EI25">
        <v>2453.83857142857</v>
      </c>
      <c r="EJ25">
        <v>17300.3428571429</v>
      </c>
      <c r="EK25">
        <v>39.2898571428571</v>
      </c>
      <c r="EL25">
        <v>39.81425</v>
      </c>
      <c r="EM25">
        <v>39.21175</v>
      </c>
      <c r="EN25">
        <v>38.22525</v>
      </c>
      <c r="EO25">
        <v>38.0531428571429</v>
      </c>
      <c r="EP25">
        <v>1960.02285714286</v>
      </c>
      <c r="EQ25">
        <v>40.0003571428571</v>
      </c>
      <c r="ER25">
        <v>0</v>
      </c>
      <c r="ES25">
        <v>1679590124.9</v>
      </c>
      <c r="ET25">
        <v>0</v>
      </c>
      <c r="EU25">
        <v>2.25705769230769</v>
      </c>
      <c r="EV25">
        <v>0.451784615958909</v>
      </c>
      <c r="EW25">
        <v>-10.7097436090365</v>
      </c>
      <c r="EX25">
        <v>2453.81076923077</v>
      </c>
      <c r="EY25">
        <v>15</v>
      </c>
      <c r="EZ25">
        <v>0</v>
      </c>
      <c r="FA25" t="s">
        <v>409</v>
      </c>
      <c r="FB25">
        <v>1510787920.6</v>
      </c>
      <c r="FC25">
        <v>1510787921.6</v>
      </c>
      <c r="FD25">
        <v>0</v>
      </c>
      <c r="FE25">
        <v>-0.101</v>
      </c>
      <c r="FF25">
        <v>-0.012</v>
      </c>
      <c r="FG25">
        <v>6.901</v>
      </c>
      <c r="FH25">
        <v>0.516</v>
      </c>
      <c r="FI25">
        <v>420</v>
      </c>
      <c r="FJ25">
        <v>24</v>
      </c>
      <c r="FK25">
        <v>0.32</v>
      </c>
      <c r="FL25">
        <v>0.12</v>
      </c>
      <c r="FM25">
        <v>0.223600926829268</v>
      </c>
      <c r="FN25">
        <v>-0.106906871080139</v>
      </c>
      <c r="FO25">
        <v>0.0123194186341098</v>
      </c>
      <c r="FP25">
        <v>1</v>
      </c>
      <c r="FQ25">
        <v>1</v>
      </c>
      <c r="FR25">
        <v>1</v>
      </c>
      <c r="FS25" t="s">
        <v>410</v>
      </c>
      <c r="FT25">
        <v>2.97358</v>
      </c>
      <c r="FU25">
        <v>2.75382</v>
      </c>
      <c r="FV25">
        <v>0.0739831</v>
      </c>
      <c r="FW25">
        <v>0.0710591</v>
      </c>
      <c r="FX25">
        <v>0.0550982</v>
      </c>
      <c r="FY25">
        <v>0.054784</v>
      </c>
      <c r="FZ25">
        <v>36034.1</v>
      </c>
      <c r="GA25">
        <v>39427.9</v>
      </c>
      <c r="GB25">
        <v>35266.2</v>
      </c>
      <c r="GC25">
        <v>38496.2</v>
      </c>
      <c r="GD25">
        <v>47224.8</v>
      </c>
      <c r="GE25">
        <v>52535.8</v>
      </c>
      <c r="GF25">
        <v>55064.5</v>
      </c>
      <c r="GG25">
        <v>61718.4</v>
      </c>
      <c r="GH25">
        <v>1.99015</v>
      </c>
      <c r="GI25">
        <v>1.80632</v>
      </c>
      <c r="GJ25">
        <v>0.0112504</v>
      </c>
      <c r="GK25">
        <v>0</v>
      </c>
      <c r="GL25">
        <v>19.82</v>
      </c>
      <c r="GM25">
        <v>999.9</v>
      </c>
      <c r="GN25">
        <v>53.809</v>
      </c>
      <c r="GO25">
        <v>28.762</v>
      </c>
      <c r="GP25">
        <v>23.7284</v>
      </c>
      <c r="GQ25">
        <v>56.2487</v>
      </c>
      <c r="GR25">
        <v>50.5449</v>
      </c>
      <c r="GS25">
        <v>1</v>
      </c>
      <c r="GT25">
        <v>-0.037876</v>
      </c>
      <c r="GU25">
        <v>6.16279</v>
      </c>
      <c r="GV25">
        <v>20.0149</v>
      </c>
      <c r="GW25">
        <v>5.20246</v>
      </c>
      <c r="GX25">
        <v>12.0068</v>
      </c>
      <c r="GY25">
        <v>4.9757</v>
      </c>
      <c r="GZ25">
        <v>3.293</v>
      </c>
      <c r="HA25">
        <v>9999</v>
      </c>
      <c r="HB25">
        <v>9999</v>
      </c>
      <c r="HC25">
        <v>999.9</v>
      </c>
      <c r="HD25">
        <v>9999</v>
      </c>
      <c r="HE25">
        <v>1.86308</v>
      </c>
      <c r="HF25">
        <v>1.86812</v>
      </c>
      <c r="HG25">
        <v>1.86784</v>
      </c>
      <c r="HH25">
        <v>1.86897</v>
      </c>
      <c r="HI25">
        <v>1.86982</v>
      </c>
      <c r="HJ25">
        <v>1.86585</v>
      </c>
      <c r="HK25">
        <v>1.86698</v>
      </c>
      <c r="HL25">
        <v>1.86835</v>
      </c>
      <c r="HM25">
        <v>5</v>
      </c>
      <c r="HN25">
        <v>0</v>
      </c>
      <c r="HO25">
        <v>0</v>
      </c>
      <c r="HP25">
        <v>0</v>
      </c>
      <c r="HQ25" t="s">
        <v>411</v>
      </c>
      <c r="HR25" t="s">
        <v>412</v>
      </c>
      <c r="HS25" t="s">
        <v>413</v>
      </c>
      <c r="HT25" t="s">
        <v>413</v>
      </c>
      <c r="HU25" t="s">
        <v>413</v>
      </c>
      <c r="HV25" t="s">
        <v>413</v>
      </c>
      <c r="HW25">
        <v>0</v>
      </c>
      <c r="HX25">
        <v>100</v>
      </c>
      <c r="HY25">
        <v>100</v>
      </c>
      <c r="HZ25">
        <v>6.284</v>
      </c>
      <c r="IA25">
        <v>0.0032</v>
      </c>
      <c r="IB25">
        <v>4.09459096810632</v>
      </c>
      <c r="IC25">
        <v>0.00701673648668627</v>
      </c>
      <c r="ID25">
        <v>-7.00304995360485e-07</v>
      </c>
      <c r="IE25">
        <v>-1.86506737496121e-11</v>
      </c>
      <c r="IF25">
        <v>0.00125787624930914</v>
      </c>
      <c r="IG25">
        <v>-0.0224036906934607</v>
      </c>
      <c r="IH25">
        <v>0.00249664406764014</v>
      </c>
      <c r="II25">
        <v>-2.59163740235367e-05</v>
      </c>
      <c r="IJ25">
        <v>-2</v>
      </c>
      <c r="IK25">
        <v>2020</v>
      </c>
      <c r="IL25">
        <v>1</v>
      </c>
      <c r="IM25">
        <v>25</v>
      </c>
      <c r="IN25">
        <v>24.2</v>
      </c>
      <c r="IO25">
        <v>24.2</v>
      </c>
      <c r="IP25">
        <v>0.762939</v>
      </c>
      <c r="IQ25">
        <v>2.61841</v>
      </c>
      <c r="IR25">
        <v>1.54785</v>
      </c>
      <c r="IS25">
        <v>2.30713</v>
      </c>
      <c r="IT25">
        <v>1.34644</v>
      </c>
      <c r="IU25">
        <v>2.39014</v>
      </c>
      <c r="IV25">
        <v>32.9315</v>
      </c>
      <c r="IW25">
        <v>24.1751</v>
      </c>
      <c r="IX25">
        <v>18</v>
      </c>
      <c r="IY25">
        <v>501.16</v>
      </c>
      <c r="IZ25">
        <v>387.038</v>
      </c>
      <c r="JA25">
        <v>12.4965</v>
      </c>
      <c r="JB25">
        <v>26.415</v>
      </c>
      <c r="JC25">
        <v>30.0007</v>
      </c>
      <c r="JD25">
        <v>26.3451</v>
      </c>
      <c r="JE25">
        <v>26.2902</v>
      </c>
      <c r="JF25">
        <v>15.301</v>
      </c>
      <c r="JG25">
        <v>57.132</v>
      </c>
      <c r="JH25">
        <v>0</v>
      </c>
      <c r="JI25">
        <v>12.4996</v>
      </c>
      <c r="JJ25">
        <v>285.425</v>
      </c>
      <c r="JK25">
        <v>9.87341</v>
      </c>
      <c r="JL25">
        <v>102.191</v>
      </c>
      <c r="JM25">
        <v>102.749</v>
      </c>
    </row>
    <row r="26" spans="1:273">
      <c r="A26">
        <v>10</v>
      </c>
      <c r="B26">
        <v>1510789377.1</v>
      </c>
      <c r="C26">
        <v>45</v>
      </c>
      <c r="D26" t="s">
        <v>430</v>
      </c>
      <c r="E26" t="s">
        <v>431</v>
      </c>
      <c r="F26">
        <v>5</v>
      </c>
      <c r="G26" t="s">
        <v>405</v>
      </c>
      <c r="H26" t="s">
        <v>406</v>
      </c>
      <c r="I26">
        <v>1510789369.6</v>
      </c>
      <c r="J26">
        <f>(K26)/1000</f>
        <v>0</v>
      </c>
      <c r="K26">
        <f>IF(CZ26, AN26, AH26)</f>
        <v>0</v>
      </c>
      <c r="L26">
        <f>IF(CZ26, AI26, AG26)</f>
        <v>0</v>
      </c>
      <c r="M26">
        <f>DB26 - IF(AU26&gt;1, L26*CV26*100.0/(AW26*DP26), 0)</f>
        <v>0</v>
      </c>
      <c r="N26">
        <f>((T26-J26/2)*M26-L26)/(T26+J26/2)</f>
        <v>0</v>
      </c>
      <c r="O26">
        <f>N26*(DI26+DJ26)/1000.0</f>
        <v>0</v>
      </c>
      <c r="P26">
        <f>(DB26 - IF(AU26&gt;1, L26*CV26*100.0/(AW26*DP26), 0))*(DI26+DJ26)/1000.0</f>
        <v>0</v>
      </c>
      <c r="Q26">
        <f>2.0/((1/S26-1/R26)+SIGN(S26)*SQRT((1/S26-1/R26)*(1/S26-1/R26) + 4*CW26/((CW26+1)*(CW26+1))*(2*1/S26*1/R26-1/R26*1/R26)))</f>
        <v>0</v>
      </c>
      <c r="R26">
        <f>IF(LEFT(CX26,1)&lt;&gt;"0",IF(LEFT(CX26,1)="1",3.0,CY26),$D$5+$E$5*(DP26*DI26/($K$5*1000))+$F$5*(DP26*DI26/($K$5*1000))*MAX(MIN(CV26,$J$5),$I$5)*MAX(MIN(CV26,$J$5),$I$5)+$G$5*MAX(MIN(CV26,$J$5),$I$5)*(DP26*DI26/($K$5*1000))+$H$5*(DP26*DI26/($K$5*1000))*(DP26*DI26/($K$5*1000)))</f>
        <v>0</v>
      </c>
      <c r="S26">
        <f>J26*(1000-(1000*0.61365*exp(17.502*W26/(240.97+W26))/(DI26+DJ26)+DD26)/2)/(1000*0.61365*exp(17.502*W26/(240.97+W26))/(DI26+DJ26)-DD26)</f>
        <v>0</v>
      </c>
      <c r="T26">
        <f>1/((CW26+1)/(Q26/1.6)+1/(R26/1.37)) + CW26/((CW26+1)/(Q26/1.6) + CW26/(R26/1.37))</f>
        <v>0</v>
      </c>
      <c r="U26">
        <f>(CR26*CU26)</f>
        <v>0</v>
      </c>
      <c r="V26">
        <f>(DK26+(U26+2*0.95*5.67E-8*(((DK26+$B$7)+273)^4-(DK26+273)^4)-44100*J26)/(1.84*29.3*R26+8*0.95*5.67E-8*(DK26+273)^3))</f>
        <v>0</v>
      </c>
      <c r="W26">
        <f>($C$7*DL26+$D$7*DM26+$E$7*V26)</f>
        <v>0</v>
      </c>
      <c r="X26">
        <f>0.61365*exp(17.502*W26/(240.97+W26))</f>
        <v>0</v>
      </c>
      <c r="Y26">
        <f>(Z26/AA26*100)</f>
        <v>0</v>
      </c>
      <c r="Z26">
        <f>DD26*(DI26+DJ26)/1000</f>
        <v>0</v>
      </c>
      <c r="AA26">
        <f>0.61365*exp(17.502*DK26/(240.97+DK26))</f>
        <v>0</v>
      </c>
      <c r="AB26">
        <f>(X26-DD26*(DI26+DJ26)/1000)</f>
        <v>0</v>
      </c>
      <c r="AC26">
        <f>(-J26*44100)</f>
        <v>0</v>
      </c>
      <c r="AD26">
        <f>2*29.3*R26*0.92*(DK26-W26)</f>
        <v>0</v>
      </c>
      <c r="AE26">
        <f>2*0.95*5.67E-8*(((DK26+$B$7)+273)^4-(W26+273)^4)</f>
        <v>0</v>
      </c>
      <c r="AF26">
        <f>U26+AE26+AC26+AD26</f>
        <v>0</v>
      </c>
      <c r="AG26">
        <f>DH26*AU26*(DC26-DB26*(1000-AU26*DE26)/(1000-AU26*DD26))/(100*CV26)</f>
        <v>0</v>
      </c>
      <c r="AH26">
        <f>1000*DH26*AU26*(DD26-DE26)/(100*CV26*(1000-AU26*DD26))</f>
        <v>0</v>
      </c>
      <c r="AI26">
        <f>(AJ26 - AK26 - DI26*1E3/(8.314*(DK26+273.15)) * AM26/DH26 * AL26) * DH26/(100*CV26) * (1000 - DE26)/1000</f>
        <v>0</v>
      </c>
      <c r="AJ26">
        <v>300.545718927416</v>
      </c>
      <c r="AK26">
        <v>316.650866666667</v>
      </c>
      <c r="AL26">
        <v>-3.42338045254502</v>
      </c>
      <c r="AM26">
        <v>64.351544685461</v>
      </c>
      <c r="AN26">
        <f>(AP26 - AO26 + DI26*1E3/(8.314*(DK26+273.15)) * AR26/DH26 * AQ26) * DH26/(100*CV26) * 1000/(1000 - AP26)</f>
        <v>0</v>
      </c>
      <c r="AO26">
        <v>9.91014766092189</v>
      </c>
      <c r="AP26">
        <v>10.1097881118881</v>
      </c>
      <c r="AQ26">
        <v>-9.36943491301882e-06</v>
      </c>
      <c r="AR26">
        <v>100.18039122701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MAX(0,($B$13+$C$13*DP26)/(1+$D$13*DP26)*DI26/(DK26+273)*$E$13)</f>
        <v>0</v>
      </c>
      <c r="AX26" t="s">
        <v>407</v>
      </c>
      <c r="AY26" t="s">
        <v>407</v>
      </c>
      <c r="AZ26">
        <v>0</v>
      </c>
      <c r="BA26">
        <v>0</v>
      </c>
      <c r="BB26">
        <f>1-AZ26/BA26</f>
        <v>0</v>
      </c>
      <c r="BC26">
        <v>0</v>
      </c>
      <c r="BD26" t="s">
        <v>407</v>
      </c>
      <c r="BE26" t="s">
        <v>407</v>
      </c>
      <c r="BF26">
        <v>0</v>
      </c>
      <c r="BG26">
        <v>0</v>
      </c>
      <c r="BH26">
        <f>1-BF26/BG26</f>
        <v>0</v>
      </c>
      <c r="BI26">
        <v>0.5</v>
      </c>
      <c r="BJ26">
        <f>CS26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407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f>$B$11*DQ26+$C$11*DR26+$F$11*EC26*(1-EF26)</f>
        <v>0</v>
      </c>
      <c r="CS26">
        <f>CR26*CT26</f>
        <v>0</v>
      </c>
      <c r="CT26">
        <f>($B$11*$D$9+$C$11*$D$9+$F$11*((EP26+EH26)/MAX(EP26+EH26+EQ26, 0.1)*$I$9+EQ26/MAX(EP26+EH26+EQ26, 0.1)*$J$9))/($B$11+$C$11+$F$11)</f>
        <v>0</v>
      </c>
      <c r="CU26">
        <f>($B$11*$K$9+$C$11*$K$9+$F$11*((EP26+EH26)/MAX(EP26+EH26+EQ26, 0.1)*$P$9+EQ26/MAX(EP26+EH26+EQ26, 0.1)*$Q$9))/($B$11+$C$11+$F$11)</f>
        <v>0</v>
      </c>
      <c r="CV26">
        <v>1.65</v>
      </c>
      <c r="CW26">
        <v>0.5</v>
      </c>
      <c r="CX26" t="s">
        <v>408</v>
      </c>
      <c r="CY26">
        <v>2</v>
      </c>
      <c r="CZ26" t="b">
        <v>1</v>
      </c>
      <c r="DA26">
        <v>1510789369.6</v>
      </c>
      <c r="DB26">
        <v>336.753518518519</v>
      </c>
      <c r="DC26">
        <v>314.310740740741</v>
      </c>
      <c r="DD26">
        <v>10.1167259259259</v>
      </c>
      <c r="DE26">
        <v>9.90885296296296</v>
      </c>
      <c r="DF26">
        <v>330.417592592593</v>
      </c>
      <c r="DG26">
        <v>10.1135074074074</v>
      </c>
      <c r="DH26">
        <v>500.074962962963</v>
      </c>
      <c r="DI26">
        <v>89.9507185185185</v>
      </c>
      <c r="DJ26">
        <v>0.100015862962963</v>
      </c>
      <c r="DK26">
        <v>19.1323518518519</v>
      </c>
      <c r="DL26">
        <v>19.9987555555556</v>
      </c>
      <c r="DM26">
        <v>999.9</v>
      </c>
      <c r="DN26">
        <v>0</v>
      </c>
      <c r="DO26">
        <v>0</v>
      </c>
      <c r="DP26">
        <v>10000.5085185185</v>
      </c>
      <c r="DQ26">
        <v>0</v>
      </c>
      <c r="DR26">
        <v>9.98469</v>
      </c>
      <c r="DS26">
        <v>22.4427592592593</v>
      </c>
      <c r="DT26">
        <v>340.195259259259</v>
      </c>
      <c r="DU26">
        <v>317.456296296296</v>
      </c>
      <c r="DV26">
        <v>0.207883259259259</v>
      </c>
      <c r="DW26">
        <v>314.310740740741</v>
      </c>
      <c r="DX26">
        <v>9.90885296296296</v>
      </c>
      <c r="DY26">
        <v>0.910007592592593</v>
      </c>
      <c r="DZ26">
        <v>0.89130837037037</v>
      </c>
      <c r="EA26">
        <v>5.54998111111111</v>
      </c>
      <c r="EB26">
        <v>5.25116555555555</v>
      </c>
      <c r="EC26">
        <v>2000.02074074074</v>
      </c>
      <c r="ED26">
        <v>0.979998111111111</v>
      </c>
      <c r="EE26">
        <v>0.0200018185185185</v>
      </c>
      <c r="EF26">
        <v>0</v>
      </c>
      <c r="EG26">
        <v>2.3086962962963</v>
      </c>
      <c r="EH26">
        <v>0</v>
      </c>
      <c r="EI26">
        <v>2452.89740740741</v>
      </c>
      <c r="EJ26">
        <v>17300.3185185185</v>
      </c>
      <c r="EK26">
        <v>39.2683703703704</v>
      </c>
      <c r="EL26">
        <v>39.8074074074074</v>
      </c>
      <c r="EM26">
        <v>39.1847407407407</v>
      </c>
      <c r="EN26">
        <v>38.2033333333333</v>
      </c>
      <c r="EO26">
        <v>38.0321481481481</v>
      </c>
      <c r="EP26">
        <v>1960.02037037037</v>
      </c>
      <c r="EQ26">
        <v>40.0003703703704</v>
      </c>
      <c r="ER26">
        <v>0</v>
      </c>
      <c r="ES26">
        <v>1679590129.7</v>
      </c>
      <c r="ET26">
        <v>0</v>
      </c>
      <c r="EU26">
        <v>2.30588461538462</v>
      </c>
      <c r="EV26">
        <v>-0.00352135873595847</v>
      </c>
      <c r="EW26">
        <v>-13.4516239760984</v>
      </c>
      <c r="EX26">
        <v>2452.92076923077</v>
      </c>
      <c r="EY26">
        <v>15</v>
      </c>
      <c r="EZ26">
        <v>0</v>
      </c>
      <c r="FA26" t="s">
        <v>409</v>
      </c>
      <c r="FB26">
        <v>1510787920.6</v>
      </c>
      <c r="FC26">
        <v>1510787921.6</v>
      </c>
      <c r="FD26">
        <v>0</v>
      </c>
      <c r="FE26">
        <v>-0.101</v>
      </c>
      <c r="FF26">
        <v>-0.012</v>
      </c>
      <c r="FG26">
        <v>6.901</v>
      </c>
      <c r="FH26">
        <v>0.516</v>
      </c>
      <c r="FI26">
        <v>420</v>
      </c>
      <c r="FJ26">
        <v>24</v>
      </c>
      <c r="FK26">
        <v>0.32</v>
      </c>
      <c r="FL26">
        <v>0.12</v>
      </c>
      <c r="FM26">
        <v>0.213669390243902</v>
      </c>
      <c r="FN26">
        <v>-0.105047728222996</v>
      </c>
      <c r="FO26">
        <v>0.0107750161448083</v>
      </c>
      <c r="FP26">
        <v>1</v>
      </c>
      <c r="FQ26">
        <v>1</v>
      </c>
      <c r="FR26">
        <v>1</v>
      </c>
      <c r="FS26" t="s">
        <v>410</v>
      </c>
      <c r="FT26">
        <v>2.97363</v>
      </c>
      <c r="FU26">
        <v>2.75375</v>
      </c>
      <c r="FV26">
        <v>0.0708538</v>
      </c>
      <c r="FW26">
        <v>0.0679488</v>
      </c>
      <c r="FX26">
        <v>0.0550821</v>
      </c>
      <c r="FY26">
        <v>0.0547916</v>
      </c>
      <c r="FZ26">
        <v>36155.4</v>
      </c>
      <c r="GA26">
        <v>39558.9</v>
      </c>
      <c r="GB26">
        <v>35265.7</v>
      </c>
      <c r="GC26">
        <v>38495.2</v>
      </c>
      <c r="GD26">
        <v>47225</v>
      </c>
      <c r="GE26">
        <v>52533.9</v>
      </c>
      <c r="GF26">
        <v>55063.8</v>
      </c>
      <c r="GG26">
        <v>61716.8</v>
      </c>
      <c r="GH26">
        <v>1.98997</v>
      </c>
      <c r="GI26">
        <v>1.80613</v>
      </c>
      <c r="GJ26">
        <v>0.0109896</v>
      </c>
      <c r="GK26">
        <v>0</v>
      </c>
      <c r="GL26">
        <v>19.8166</v>
      </c>
      <c r="GM26">
        <v>999.9</v>
      </c>
      <c r="GN26">
        <v>53.809</v>
      </c>
      <c r="GO26">
        <v>28.762</v>
      </c>
      <c r="GP26">
        <v>23.7284</v>
      </c>
      <c r="GQ26">
        <v>56.5287</v>
      </c>
      <c r="GR26">
        <v>50.4006</v>
      </c>
      <c r="GS26">
        <v>1</v>
      </c>
      <c r="GT26">
        <v>-0.0371646</v>
      </c>
      <c r="GU26">
        <v>6.18646</v>
      </c>
      <c r="GV26">
        <v>20.0141</v>
      </c>
      <c r="GW26">
        <v>5.20202</v>
      </c>
      <c r="GX26">
        <v>12.0059</v>
      </c>
      <c r="GY26">
        <v>4.9756</v>
      </c>
      <c r="GZ26">
        <v>3.29295</v>
      </c>
      <c r="HA26">
        <v>9999</v>
      </c>
      <c r="HB26">
        <v>9999</v>
      </c>
      <c r="HC26">
        <v>999.9</v>
      </c>
      <c r="HD26">
        <v>9999</v>
      </c>
      <c r="HE26">
        <v>1.8631</v>
      </c>
      <c r="HF26">
        <v>1.86812</v>
      </c>
      <c r="HG26">
        <v>1.86784</v>
      </c>
      <c r="HH26">
        <v>1.86898</v>
      </c>
      <c r="HI26">
        <v>1.86982</v>
      </c>
      <c r="HJ26">
        <v>1.86584</v>
      </c>
      <c r="HK26">
        <v>1.86699</v>
      </c>
      <c r="HL26">
        <v>1.86836</v>
      </c>
      <c r="HM26">
        <v>5</v>
      </c>
      <c r="HN26">
        <v>0</v>
      </c>
      <c r="HO26">
        <v>0</v>
      </c>
      <c r="HP26">
        <v>0</v>
      </c>
      <c r="HQ26" t="s">
        <v>411</v>
      </c>
      <c r="HR26" t="s">
        <v>412</v>
      </c>
      <c r="HS26" t="s">
        <v>413</v>
      </c>
      <c r="HT26" t="s">
        <v>413</v>
      </c>
      <c r="HU26" t="s">
        <v>413</v>
      </c>
      <c r="HV26" t="s">
        <v>413</v>
      </c>
      <c r="HW26">
        <v>0</v>
      </c>
      <c r="HX26">
        <v>100</v>
      </c>
      <c r="HY26">
        <v>100</v>
      </c>
      <c r="HZ26">
        <v>6.173</v>
      </c>
      <c r="IA26">
        <v>0.0031</v>
      </c>
      <c r="IB26">
        <v>4.09459096810632</v>
      </c>
      <c r="IC26">
        <v>0.00701673648668627</v>
      </c>
      <c r="ID26">
        <v>-7.00304995360485e-07</v>
      </c>
      <c r="IE26">
        <v>-1.86506737496121e-11</v>
      </c>
      <c r="IF26">
        <v>0.00125787624930914</v>
      </c>
      <c r="IG26">
        <v>-0.0224036906934607</v>
      </c>
      <c r="IH26">
        <v>0.00249664406764014</v>
      </c>
      <c r="II26">
        <v>-2.59163740235367e-05</v>
      </c>
      <c r="IJ26">
        <v>-2</v>
      </c>
      <c r="IK26">
        <v>2020</v>
      </c>
      <c r="IL26">
        <v>1</v>
      </c>
      <c r="IM26">
        <v>25</v>
      </c>
      <c r="IN26">
        <v>24.3</v>
      </c>
      <c r="IO26">
        <v>24.3</v>
      </c>
      <c r="IP26">
        <v>0.727539</v>
      </c>
      <c r="IQ26">
        <v>2.61597</v>
      </c>
      <c r="IR26">
        <v>1.54785</v>
      </c>
      <c r="IS26">
        <v>2.30713</v>
      </c>
      <c r="IT26">
        <v>1.34644</v>
      </c>
      <c r="IU26">
        <v>2.41943</v>
      </c>
      <c r="IV26">
        <v>32.9315</v>
      </c>
      <c r="IW26">
        <v>24.1838</v>
      </c>
      <c r="IX26">
        <v>18</v>
      </c>
      <c r="IY26">
        <v>501.11</v>
      </c>
      <c r="IZ26">
        <v>386.976</v>
      </c>
      <c r="JA26">
        <v>12.4982</v>
      </c>
      <c r="JB26">
        <v>26.4233</v>
      </c>
      <c r="JC26">
        <v>30.0008</v>
      </c>
      <c r="JD26">
        <v>26.3523</v>
      </c>
      <c r="JE26">
        <v>26.2968</v>
      </c>
      <c r="JF26">
        <v>14.5939</v>
      </c>
      <c r="JG26">
        <v>57.132</v>
      </c>
      <c r="JH26">
        <v>0</v>
      </c>
      <c r="JI26">
        <v>12.4934</v>
      </c>
      <c r="JJ26">
        <v>265.112</v>
      </c>
      <c r="JK26">
        <v>9.87341</v>
      </c>
      <c r="JL26">
        <v>102.19</v>
      </c>
      <c r="JM26">
        <v>102.747</v>
      </c>
    </row>
    <row r="27" spans="1:273">
      <c r="A27">
        <v>11</v>
      </c>
      <c r="B27">
        <v>1510789382.1</v>
      </c>
      <c r="C27">
        <v>50</v>
      </c>
      <c r="D27" t="s">
        <v>432</v>
      </c>
      <c r="E27" t="s">
        <v>433</v>
      </c>
      <c r="F27">
        <v>5</v>
      </c>
      <c r="G27" t="s">
        <v>405</v>
      </c>
      <c r="H27" t="s">
        <v>406</v>
      </c>
      <c r="I27">
        <v>1510789374.31429</v>
      </c>
      <c r="J27">
        <f>(K27)/1000</f>
        <v>0</v>
      </c>
      <c r="K27">
        <f>IF(CZ27, AN27, AH27)</f>
        <v>0</v>
      </c>
      <c r="L27">
        <f>IF(CZ27, AI27, AG27)</f>
        <v>0</v>
      </c>
      <c r="M27">
        <f>DB27 - IF(AU27&gt;1, L27*CV27*100.0/(AW27*DP27), 0)</f>
        <v>0</v>
      </c>
      <c r="N27">
        <f>((T27-J27/2)*M27-L27)/(T27+J27/2)</f>
        <v>0</v>
      </c>
      <c r="O27">
        <f>N27*(DI27+DJ27)/1000.0</f>
        <v>0</v>
      </c>
      <c r="P27">
        <f>(DB27 - IF(AU27&gt;1, L27*CV27*100.0/(AW27*DP27), 0))*(DI27+DJ27)/1000.0</f>
        <v>0</v>
      </c>
      <c r="Q27">
        <f>2.0/((1/S27-1/R27)+SIGN(S27)*SQRT((1/S27-1/R27)*(1/S27-1/R27) + 4*CW27/((CW27+1)*(CW27+1))*(2*1/S27*1/R27-1/R27*1/R27)))</f>
        <v>0</v>
      </c>
      <c r="R27">
        <f>IF(LEFT(CX27,1)&lt;&gt;"0",IF(LEFT(CX27,1)="1",3.0,CY27),$D$5+$E$5*(DP27*DI27/($K$5*1000))+$F$5*(DP27*DI27/($K$5*1000))*MAX(MIN(CV27,$J$5),$I$5)*MAX(MIN(CV27,$J$5),$I$5)+$G$5*MAX(MIN(CV27,$J$5),$I$5)*(DP27*DI27/($K$5*1000))+$H$5*(DP27*DI27/($K$5*1000))*(DP27*DI27/($K$5*1000)))</f>
        <v>0</v>
      </c>
      <c r="S27">
        <f>J27*(1000-(1000*0.61365*exp(17.502*W27/(240.97+W27))/(DI27+DJ27)+DD27)/2)/(1000*0.61365*exp(17.502*W27/(240.97+W27))/(DI27+DJ27)-DD27)</f>
        <v>0</v>
      </c>
      <c r="T27">
        <f>1/((CW27+1)/(Q27/1.6)+1/(R27/1.37)) + CW27/((CW27+1)/(Q27/1.6) + CW27/(R27/1.37))</f>
        <v>0</v>
      </c>
      <c r="U27">
        <f>(CR27*CU27)</f>
        <v>0</v>
      </c>
      <c r="V27">
        <f>(DK27+(U27+2*0.95*5.67E-8*(((DK27+$B$7)+273)^4-(DK27+273)^4)-44100*J27)/(1.84*29.3*R27+8*0.95*5.67E-8*(DK27+273)^3))</f>
        <v>0</v>
      </c>
      <c r="W27">
        <f>($C$7*DL27+$D$7*DM27+$E$7*V27)</f>
        <v>0</v>
      </c>
      <c r="X27">
        <f>0.61365*exp(17.502*W27/(240.97+W27))</f>
        <v>0</v>
      </c>
      <c r="Y27">
        <f>(Z27/AA27*100)</f>
        <v>0</v>
      </c>
      <c r="Z27">
        <f>DD27*(DI27+DJ27)/1000</f>
        <v>0</v>
      </c>
      <c r="AA27">
        <f>0.61365*exp(17.502*DK27/(240.97+DK27))</f>
        <v>0</v>
      </c>
      <c r="AB27">
        <f>(X27-DD27*(DI27+DJ27)/1000)</f>
        <v>0</v>
      </c>
      <c r="AC27">
        <f>(-J27*44100)</f>
        <v>0</v>
      </c>
      <c r="AD27">
        <f>2*29.3*R27*0.92*(DK27-W27)</f>
        <v>0</v>
      </c>
      <c r="AE27">
        <f>2*0.95*5.67E-8*(((DK27+$B$7)+273)^4-(W27+273)^4)</f>
        <v>0</v>
      </c>
      <c r="AF27">
        <f>U27+AE27+AC27+AD27</f>
        <v>0</v>
      </c>
      <c r="AG27">
        <f>DH27*AU27*(DC27-DB27*(1000-AU27*DE27)/(1000-AU27*DD27))/(100*CV27)</f>
        <v>0</v>
      </c>
      <c r="AH27">
        <f>1000*DH27*AU27*(DD27-DE27)/(100*CV27*(1000-AU27*DD27))</f>
        <v>0</v>
      </c>
      <c r="AI27">
        <f>(AJ27 - AK27 - DI27*1E3/(8.314*(DK27+273.15)) * AM27/DH27 * AL27) * DH27/(100*CV27) * (1000 - DE27)/1000</f>
        <v>0</v>
      </c>
      <c r="AJ27">
        <v>284.523012753803</v>
      </c>
      <c r="AK27">
        <v>300.032696969697</v>
      </c>
      <c r="AL27">
        <v>-3.32023640310937</v>
      </c>
      <c r="AM27">
        <v>64.351544685461</v>
      </c>
      <c r="AN27">
        <f>(AP27 - AO27 + DI27*1E3/(8.314*(DK27+273.15)) * AR27/DH27 * AQ27) * DH27/(100*CV27) * 1000/(1000 - AP27)</f>
        <v>0</v>
      </c>
      <c r="AO27">
        <v>9.91190543144034</v>
      </c>
      <c r="AP27">
        <v>10.1100097902098</v>
      </c>
      <c r="AQ27">
        <v>3.62531681361366e-06</v>
      </c>
      <c r="AR27">
        <v>100.18039122701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MAX(0,($B$13+$C$13*DP27)/(1+$D$13*DP27)*DI27/(DK27+273)*$E$13)</f>
        <v>0</v>
      </c>
      <c r="AX27" t="s">
        <v>407</v>
      </c>
      <c r="AY27" t="s">
        <v>407</v>
      </c>
      <c r="AZ27">
        <v>0</v>
      </c>
      <c r="BA27">
        <v>0</v>
      </c>
      <c r="BB27">
        <f>1-AZ27/BA27</f>
        <v>0</v>
      </c>
      <c r="BC27">
        <v>0</v>
      </c>
      <c r="BD27" t="s">
        <v>407</v>
      </c>
      <c r="BE27" t="s">
        <v>407</v>
      </c>
      <c r="BF27">
        <v>0</v>
      </c>
      <c r="BG27">
        <v>0</v>
      </c>
      <c r="BH27">
        <f>1-BF27/BG27</f>
        <v>0</v>
      </c>
      <c r="BI27">
        <v>0.5</v>
      </c>
      <c r="BJ27">
        <f>CS27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407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f>$B$11*DQ27+$C$11*DR27+$F$11*EC27*(1-EF27)</f>
        <v>0</v>
      </c>
      <c r="CS27">
        <f>CR27*CT27</f>
        <v>0</v>
      </c>
      <c r="CT27">
        <f>($B$11*$D$9+$C$11*$D$9+$F$11*((EP27+EH27)/MAX(EP27+EH27+EQ27, 0.1)*$I$9+EQ27/MAX(EP27+EH27+EQ27, 0.1)*$J$9))/($B$11+$C$11+$F$11)</f>
        <v>0</v>
      </c>
      <c r="CU27">
        <f>($B$11*$K$9+$C$11*$K$9+$F$11*((EP27+EH27)/MAX(EP27+EH27+EQ27, 0.1)*$P$9+EQ27/MAX(EP27+EH27+EQ27, 0.1)*$Q$9))/($B$11+$C$11+$F$11)</f>
        <v>0</v>
      </c>
      <c r="CV27">
        <v>1.65</v>
      </c>
      <c r="CW27">
        <v>0.5</v>
      </c>
      <c r="CX27" t="s">
        <v>408</v>
      </c>
      <c r="CY27">
        <v>2</v>
      </c>
      <c r="CZ27" t="b">
        <v>1</v>
      </c>
      <c r="DA27">
        <v>1510789374.31429</v>
      </c>
      <c r="DB27">
        <v>321.16225</v>
      </c>
      <c r="DC27">
        <v>298.705857142857</v>
      </c>
      <c r="DD27">
        <v>10.1131107142857</v>
      </c>
      <c r="DE27">
        <v>9.91037464285714</v>
      </c>
      <c r="DF27">
        <v>314.928</v>
      </c>
      <c r="DG27">
        <v>10.1099535714286</v>
      </c>
      <c r="DH27">
        <v>500.07725</v>
      </c>
      <c r="DI27">
        <v>89.9521892857143</v>
      </c>
      <c r="DJ27">
        <v>0.100038160714286</v>
      </c>
      <c r="DK27">
        <v>19.1292785714286</v>
      </c>
      <c r="DL27">
        <v>19.997575</v>
      </c>
      <c r="DM27">
        <v>999.9</v>
      </c>
      <c r="DN27">
        <v>0</v>
      </c>
      <c r="DO27">
        <v>0</v>
      </c>
      <c r="DP27">
        <v>9995.33964285714</v>
      </c>
      <c r="DQ27">
        <v>0</v>
      </c>
      <c r="DR27">
        <v>9.98469</v>
      </c>
      <c r="DS27">
        <v>22.456425</v>
      </c>
      <c r="DT27">
        <v>324.443535714286</v>
      </c>
      <c r="DU27">
        <v>301.695678571429</v>
      </c>
      <c r="DV27">
        <v>0.202739678571429</v>
      </c>
      <c r="DW27">
        <v>298.705857142857</v>
      </c>
      <c r="DX27">
        <v>9.91037464285714</v>
      </c>
      <c r="DY27">
        <v>0.909696642857143</v>
      </c>
      <c r="DZ27">
        <v>0.891459821428571</v>
      </c>
      <c r="EA27">
        <v>5.54505678571429</v>
      </c>
      <c r="EB27">
        <v>5.25360714285714</v>
      </c>
      <c r="EC27">
        <v>2000.00392857143</v>
      </c>
      <c r="ED27">
        <v>0.979997821428571</v>
      </c>
      <c r="EE27">
        <v>0.0200021178571429</v>
      </c>
      <c r="EF27">
        <v>0</v>
      </c>
      <c r="EG27">
        <v>2.25692142857143</v>
      </c>
      <c r="EH27">
        <v>0</v>
      </c>
      <c r="EI27">
        <v>2451.96035714286</v>
      </c>
      <c r="EJ27">
        <v>17300.1642857143</v>
      </c>
      <c r="EK27">
        <v>39.2454285714286</v>
      </c>
      <c r="EL27">
        <v>39.7898571428571</v>
      </c>
      <c r="EM27">
        <v>39.1626428571429</v>
      </c>
      <c r="EN27">
        <v>38.187</v>
      </c>
      <c r="EO27">
        <v>38.0132857142857</v>
      </c>
      <c r="EP27">
        <v>1960.00357142857</v>
      </c>
      <c r="EQ27">
        <v>40.0003571428571</v>
      </c>
      <c r="ER27">
        <v>0</v>
      </c>
      <c r="ES27">
        <v>1679590135.1</v>
      </c>
      <c r="ET27">
        <v>0</v>
      </c>
      <c r="EU27">
        <v>2.263768</v>
      </c>
      <c r="EV27">
        <v>0.108230779375881</v>
      </c>
      <c r="EW27">
        <v>-11.3353846601805</v>
      </c>
      <c r="EX27">
        <v>2451.7604</v>
      </c>
      <c r="EY27">
        <v>15</v>
      </c>
      <c r="EZ27">
        <v>0</v>
      </c>
      <c r="FA27" t="s">
        <v>409</v>
      </c>
      <c r="FB27">
        <v>1510787920.6</v>
      </c>
      <c r="FC27">
        <v>1510787921.6</v>
      </c>
      <c r="FD27">
        <v>0</v>
      </c>
      <c r="FE27">
        <v>-0.101</v>
      </c>
      <c r="FF27">
        <v>-0.012</v>
      </c>
      <c r="FG27">
        <v>6.901</v>
      </c>
      <c r="FH27">
        <v>0.516</v>
      </c>
      <c r="FI27">
        <v>420</v>
      </c>
      <c r="FJ27">
        <v>24</v>
      </c>
      <c r="FK27">
        <v>0.32</v>
      </c>
      <c r="FL27">
        <v>0.12</v>
      </c>
      <c r="FM27">
        <v>0.207161048780488</v>
      </c>
      <c r="FN27">
        <v>-0.0718147317073174</v>
      </c>
      <c r="FO27">
        <v>0.00714988999045924</v>
      </c>
      <c r="FP27">
        <v>1</v>
      </c>
      <c r="FQ27">
        <v>1</v>
      </c>
      <c r="FR27">
        <v>1</v>
      </c>
      <c r="FS27" t="s">
        <v>410</v>
      </c>
      <c r="FT27">
        <v>2.97368</v>
      </c>
      <c r="FU27">
        <v>2.75386</v>
      </c>
      <c r="FV27">
        <v>0.067728</v>
      </c>
      <c r="FW27">
        <v>0.0646136</v>
      </c>
      <c r="FX27">
        <v>0.055081</v>
      </c>
      <c r="FY27">
        <v>0.0547961</v>
      </c>
      <c r="FZ27">
        <v>36276.2</v>
      </c>
      <c r="GA27">
        <v>39699.8</v>
      </c>
      <c r="GB27">
        <v>35265</v>
      </c>
      <c r="GC27">
        <v>38494.7</v>
      </c>
      <c r="GD27">
        <v>47224.4</v>
      </c>
      <c r="GE27">
        <v>52532.8</v>
      </c>
      <c r="GF27">
        <v>55063.2</v>
      </c>
      <c r="GG27">
        <v>61715.9</v>
      </c>
      <c r="GH27">
        <v>1.99007</v>
      </c>
      <c r="GI27">
        <v>1.80597</v>
      </c>
      <c r="GJ27">
        <v>0.0102222</v>
      </c>
      <c r="GK27">
        <v>0</v>
      </c>
      <c r="GL27">
        <v>19.8123</v>
      </c>
      <c r="GM27">
        <v>999.9</v>
      </c>
      <c r="GN27">
        <v>53.809</v>
      </c>
      <c r="GO27">
        <v>28.782</v>
      </c>
      <c r="GP27">
        <v>23.7548</v>
      </c>
      <c r="GQ27">
        <v>56.4787</v>
      </c>
      <c r="GR27">
        <v>50.1763</v>
      </c>
      <c r="GS27">
        <v>1</v>
      </c>
      <c r="GT27">
        <v>-0.0363262</v>
      </c>
      <c r="GU27">
        <v>6.18043</v>
      </c>
      <c r="GV27">
        <v>20.0144</v>
      </c>
      <c r="GW27">
        <v>5.20291</v>
      </c>
      <c r="GX27">
        <v>12.0068</v>
      </c>
      <c r="GY27">
        <v>4.9757</v>
      </c>
      <c r="GZ27">
        <v>3.293</v>
      </c>
      <c r="HA27">
        <v>9999</v>
      </c>
      <c r="HB27">
        <v>9999</v>
      </c>
      <c r="HC27">
        <v>999.9</v>
      </c>
      <c r="HD27">
        <v>9999</v>
      </c>
      <c r="HE27">
        <v>1.8631</v>
      </c>
      <c r="HF27">
        <v>1.86812</v>
      </c>
      <c r="HG27">
        <v>1.86784</v>
      </c>
      <c r="HH27">
        <v>1.86896</v>
      </c>
      <c r="HI27">
        <v>1.86983</v>
      </c>
      <c r="HJ27">
        <v>1.86584</v>
      </c>
      <c r="HK27">
        <v>1.86702</v>
      </c>
      <c r="HL27">
        <v>1.86835</v>
      </c>
      <c r="HM27">
        <v>5</v>
      </c>
      <c r="HN27">
        <v>0</v>
      </c>
      <c r="HO27">
        <v>0</v>
      </c>
      <c r="HP27">
        <v>0</v>
      </c>
      <c r="HQ27" t="s">
        <v>411</v>
      </c>
      <c r="HR27" t="s">
        <v>412</v>
      </c>
      <c r="HS27" t="s">
        <v>413</v>
      </c>
      <c r="HT27" t="s">
        <v>413</v>
      </c>
      <c r="HU27" t="s">
        <v>413</v>
      </c>
      <c r="HV27" t="s">
        <v>413</v>
      </c>
      <c r="HW27">
        <v>0</v>
      </c>
      <c r="HX27">
        <v>100</v>
      </c>
      <c r="HY27">
        <v>100</v>
      </c>
      <c r="HZ27">
        <v>6.065</v>
      </c>
      <c r="IA27">
        <v>0.0031</v>
      </c>
      <c r="IB27">
        <v>4.09459096810632</v>
      </c>
      <c r="IC27">
        <v>0.00701673648668627</v>
      </c>
      <c r="ID27">
        <v>-7.00304995360485e-07</v>
      </c>
      <c r="IE27">
        <v>-1.86506737496121e-11</v>
      </c>
      <c r="IF27">
        <v>0.00125787624930914</v>
      </c>
      <c r="IG27">
        <v>-0.0224036906934607</v>
      </c>
      <c r="IH27">
        <v>0.00249664406764014</v>
      </c>
      <c r="II27">
        <v>-2.59163740235367e-05</v>
      </c>
      <c r="IJ27">
        <v>-2</v>
      </c>
      <c r="IK27">
        <v>2020</v>
      </c>
      <c r="IL27">
        <v>1</v>
      </c>
      <c r="IM27">
        <v>25</v>
      </c>
      <c r="IN27">
        <v>24.4</v>
      </c>
      <c r="IO27">
        <v>24.3</v>
      </c>
      <c r="IP27">
        <v>0.69458</v>
      </c>
      <c r="IQ27">
        <v>2.62695</v>
      </c>
      <c r="IR27">
        <v>1.54785</v>
      </c>
      <c r="IS27">
        <v>2.30713</v>
      </c>
      <c r="IT27">
        <v>1.34644</v>
      </c>
      <c r="IU27">
        <v>2.31689</v>
      </c>
      <c r="IV27">
        <v>32.9315</v>
      </c>
      <c r="IW27">
        <v>24.1751</v>
      </c>
      <c r="IX27">
        <v>18</v>
      </c>
      <c r="IY27">
        <v>501.238</v>
      </c>
      <c r="IZ27">
        <v>386.941</v>
      </c>
      <c r="JA27">
        <v>12.4943</v>
      </c>
      <c r="JB27">
        <v>26.4317</v>
      </c>
      <c r="JC27">
        <v>30.0008</v>
      </c>
      <c r="JD27">
        <v>26.359</v>
      </c>
      <c r="JE27">
        <v>26.3034</v>
      </c>
      <c r="JF27">
        <v>13.9325</v>
      </c>
      <c r="JG27">
        <v>57.132</v>
      </c>
      <c r="JH27">
        <v>0</v>
      </c>
      <c r="JI27">
        <v>12.4948</v>
      </c>
      <c r="JJ27">
        <v>251.71</v>
      </c>
      <c r="JK27">
        <v>9.87341</v>
      </c>
      <c r="JL27">
        <v>102.189</v>
      </c>
      <c r="JM27">
        <v>102.745</v>
      </c>
    </row>
    <row r="28" spans="1:273">
      <c r="A28">
        <v>12</v>
      </c>
      <c r="B28">
        <v>1510789387.1</v>
      </c>
      <c r="C28">
        <v>55</v>
      </c>
      <c r="D28" t="s">
        <v>434</v>
      </c>
      <c r="E28" t="s">
        <v>435</v>
      </c>
      <c r="F28">
        <v>5</v>
      </c>
      <c r="G28" t="s">
        <v>405</v>
      </c>
      <c r="H28" t="s">
        <v>406</v>
      </c>
      <c r="I28">
        <v>1510789379.6</v>
      </c>
      <c r="J28">
        <f>(K28)/1000</f>
        <v>0</v>
      </c>
      <c r="K28">
        <f>IF(CZ28, AN28, AH28)</f>
        <v>0</v>
      </c>
      <c r="L28">
        <f>IF(CZ28, AI28, AG28)</f>
        <v>0</v>
      </c>
      <c r="M28">
        <f>DB28 - IF(AU28&gt;1, L28*CV28*100.0/(AW28*DP28), 0)</f>
        <v>0</v>
      </c>
      <c r="N28">
        <f>((T28-J28/2)*M28-L28)/(T28+J28/2)</f>
        <v>0</v>
      </c>
      <c r="O28">
        <f>N28*(DI28+DJ28)/1000.0</f>
        <v>0</v>
      </c>
      <c r="P28">
        <f>(DB28 - IF(AU28&gt;1, L28*CV28*100.0/(AW28*DP28), 0))*(DI28+DJ28)/1000.0</f>
        <v>0</v>
      </c>
      <c r="Q28">
        <f>2.0/((1/S28-1/R28)+SIGN(S28)*SQRT((1/S28-1/R28)*(1/S28-1/R28) + 4*CW28/((CW28+1)*(CW28+1))*(2*1/S28*1/R28-1/R28*1/R28)))</f>
        <v>0</v>
      </c>
      <c r="R28">
        <f>IF(LEFT(CX28,1)&lt;&gt;"0",IF(LEFT(CX28,1)="1",3.0,CY28),$D$5+$E$5*(DP28*DI28/($K$5*1000))+$F$5*(DP28*DI28/($K$5*1000))*MAX(MIN(CV28,$J$5),$I$5)*MAX(MIN(CV28,$J$5),$I$5)+$G$5*MAX(MIN(CV28,$J$5),$I$5)*(DP28*DI28/($K$5*1000))+$H$5*(DP28*DI28/($K$5*1000))*(DP28*DI28/($K$5*1000)))</f>
        <v>0</v>
      </c>
      <c r="S28">
        <f>J28*(1000-(1000*0.61365*exp(17.502*W28/(240.97+W28))/(DI28+DJ28)+DD28)/2)/(1000*0.61365*exp(17.502*W28/(240.97+W28))/(DI28+DJ28)-DD28)</f>
        <v>0</v>
      </c>
      <c r="T28">
        <f>1/((CW28+1)/(Q28/1.6)+1/(R28/1.37)) + CW28/((CW28+1)/(Q28/1.6) + CW28/(R28/1.37))</f>
        <v>0</v>
      </c>
      <c r="U28">
        <f>(CR28*CU28)</f>
        <v>0</v>
      </c>
      <c r="V28">
        <f>(DK28+(U28+2*0.95*5.67E-8*(((DK28+$B$7)+273)^4-(DK28+273)^4)-44100*J28)/(1.84*29.3*R28+8*0.95*5.67E-8*(DK28+273)^3))</f>
        <v>0</v>
      </c>
      <c r="W28">
        <f>($C$7*DL28+$D$7*DM28+$E$7*V28)</f>
        <v>0</v>
      </c>
      <c r="X28">
        <f>0.61365*exp(17.502*W28/(240.97+W28))</f>
        <v>0</v>
      </c>
      <c r="Y28">
        <f>(Z28/AA28*100)</f>
        <v>0</v>
      </c>
      <c r="Z28">
        <f>DD28*(DI28+DJ28)/1000</f>
        <v>0</v>
      </c>
      <c r="AA28">
        <f>0.61365*exp(17.502*DK28/(240.97+DK28))</f>
        <v>0</v>
      </c>
      <c r="AB28">
        <f>(X28-DD28*(DI28+DJ28)/1000)</f>
        <v>0</v>
      </c>
      <c r="AC28">
        <f>(-J28*44100)</f>
        <v>0</v>
      </c>
      <c r="AD28">
        <f>2*29.3*R28*0.92*(DK28-W28)</f>
        <v>0</v>
      </c>
      <c r="AE28">
        <f>2*0.95*5.67E-8*(((DK28+$B$7)+273)^4-(W28+273)^4)</f>
        <v>0</v>
      </c>
      <c r="AF28">
        <f>U28+AE28+AC28+AD28</f>
        <v>0</v>
      </c>
      <c r="AG28">
        <f>DH28*AU28*(DC28-DB28*(1000-AU28*DE28)/(1000-AU28*DD28))/(100*CV28)</f>
        <v>0</v>
      </c>
      <c r="AH28">
        <f>1000*DH28*AU28*(DD28-DE28)/(100*CV28*(1000-AU28*DD28))</f>
        <v>0</v>
      </c>
      <c r="AI28">
        <f>(AJ28 - AK28 - DI28*1E3/(8.314*(DK28+273.15)) * AM28/DH28 * AL28) * DH28/(100*CV28) * (1000 - DE28)/1000</f>
        <v>0</v>
      </c>
      <c r="AJ28">
        <v>266.796572858718</v>
      </c>
      <c r="AK28">
        <v>282.980157575758</v>
      </c>
      <c r="AL28">
        <v>-3.41398337184997</v>
      </c>
      <c r="AM28">
        <v>64.351544685461</v>
      </c>
      <c r="AN28">
        <f>(AP28 - AO28 + DI28*1E3/(8.314*(DK28+273.15)) * AR28/DH28 * AQ28) * DH28/(100*CV28) * 1000/(1000 - AP28)</f>
        <v>0</v>
      </c>
      <c r="AO28">
        <v>9.91185042872659</v>
      </c>
      <c r="AP28">
        <v>10.1081811188811</v>
      </c>
      <c r="AQ28">
        <v>-3.77510299523072e-06</v>
      </c>
      <c r="AR28">
        <v>100.18039122701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MAX(0,($B$13+$C$13*DP28)/(1+$D$13*DP28)*DI28/(DK28+273)*$E$13)</f>
        <v>0</v>
      </c>
      <c r="AX28" t="s">
        <v>407</v>
      </c>
      <c r="AY28" t="s">
        <v>407</v>
      </c>
      <c r="AZ28">
        <v>0</v>
      </c>
      <c r="BA28">
        <v>0</v>
      </c>
      <c r="BB28">
        <f>1-AZ28/BA28</f>
        <v>0</v>
      </c>
      <c r="BC28">
        <v>0</v>
      </c>
      <c r="BD28" t="s">
        <v>407</v>
      </c>
      <c r="BE28" t="s">
        <v>407</v>
      </c>
      <c r="BF28">
        <v>0</v>
      </c>
      <c r="BG28">
        <v>0</v>
      </c>
      <c r="BH28">
        <f>1-BF28/BG28</f>
        <v>0</v>
      </c>
      <c r="BI28">
        <v>0.5</v>
      </c>
      <c r="BJ28">
        <f>CS28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407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f>$B$11*DQ28+$C$11*DR28+$F$11*EC28*(1-EF28)</f>
        <v>0</v>
      </c>
      <c r="CS28">
        <f>CR28*CT28</f>
        <v>0</v>
      </c>
      <c r="CT28">
        <f>($B$11*$D$9+$C$11*$D$9+$F$11*((EP28+EH28)/MAX(EP28+EH28+EQ28, 0.1)*$I$9+EQ28/MAX(EP28+EH28+EQ28, 0.1)*$J$9))/($B$11+$C$11+$F$11)</f>
        <v>0</v>
      </c>
      <c r="CU28">
        <f>($B$11*$K$9+$C$11*$K$9+$F$11*((EP28+EH28)/MAX(EP28+EH28+EQ28, 0.1)*$P$9+EQ28/MAX(EP28+EH28+EQ28, 0.1)*$Q$9))/($B$11+$C$11+$F$11)</f>
        <v>0</v>
      </c>
      <c r="CV28">
        <v>1.65</v>
      </c>
      <c r="CW28">
        <v>0.5</v>
      </c>
      <c r="CX28" t="s">
        <v>408</v>
      </c>
      <c r="CY28">
        <v>2</v>
      </c>
      <c r="CZ28" t="b">
        <v>1</v>
      </c>
      <c r="DA28">
        <v>1510789379.6</v>
      </c>
      <c r="DB28">
        <v>303.560666666667</v>
      </c>
      <c r="DC28">
        <v>280.83062962963</v>
      </c>
      <c r="DD28">
        <v>10.1104518518519</v>
      </c>
      <c r="DE28">
        <v>9.91175222222222</v>
      </c>
      <c r="DF28">
        <v>297.441555555556</v>
      </c>
      <c r="DG28">
        <v>10.1073407407407</v>
      </c>
      <c r="DH28">
        <v>500.06237037037</v>
      </c>
      <c r="DI28">
        <v>89.9535222222222</v>
      </c>
      <c r="DJ28">
        <v>0.099997037037037</v>
      </c>
      <c r="DK28">
        <v>19.1257666666667</v>
      </c>
      <c r="DL28">
        <v>19.9944962962963</v>
      </c>
      <c r="DM28">
        <v>999.9</v>
      </c>
      <c r="DN28">
        <v>0</v>
      </c>
      <c r="DO28">
        <v>0</v>
      </c>
      <c r="DP28">
        <v>9999.41777777778</v>
      </c>
      <c r="DQ28">
        <v>0</v>
      </c>
      <c r="DR28">
        <v>9.98469</v>
      </c>
      <c r="DS28">
        <v>22.7299740740741</v>
      </c>
      <c r="DT28">
        <v>306.661185185185</v>
      </c>
      <c r="DU28">
        <v>283.642074074074</v>
      </c>
      <c r="DV28">
        <v>0.19869862962963</v>
      </c>
      <c r="DW28">
        <v>280.83062962963</v>
      </c>
      <c r="DX28">
        <v>9.91175222222222</v>
      </c>
      <c r="DY28">
        <v>0.909470555555556</v>
      </c>
      <c r="DZ28">
        <v>0.891596962962963</v>
      </c>
      <c r="EA28">
        <v>5.54147703703704</v>
      </c>
      <c r="EB28">
        <v>5.25581888888889</v>
      </c>
      <c r="EC28">
        <v>1999.98185185185</v>
      </c>
      <c r="ED28">
        <v>0.979997444444444</v>
      </c>
      <c r="EE28">
        <v>0.0200025074074074</v>
      </c>
      <c r="EF28">
        <v>0</v>
      </c>
      <c r="EG28">
        <v>2.24625555555556</v>
      </c>
      <c r="EH28">
        <v>0</v>
      </c>
      <c r="EI28">
        <v>2451.00666666667</v>
      </c>
      <c r="EJ28">
        <v>17299.9666666667</v>
      </c>
      <c r="EK28">
        <v>39.2196666666667</v>
      </c>
      <c r="EL28">
        <v>39.7683703703704</v>
      </c>
      <c r="EM28">
        <v>39.1410740740741</v>
      </c>
      <c r="EN28">
        <v>38.1709259259259</v>
      </c>
      <c r="EO28">
        <v>37.9813333333333</v>
      </c>
      <c r="EP28">
        <v>1959.98037037037</v>
      </c>
      <c r="EQ28">
        <v>40.0003703703704</v>
      </c>
      <c r="ER28">
        <v>0</v>
      </c>
      <c r="ES28">
        <v>1679590139.9</v>
      </c>
      <c r="ET28">
        <v>0</v>
      </c>
      <c r="EU28">
        <v>2.25478</v>
      </c>
      <c r="EV28">
        <v>-0.438907688835007</v>
      </c>
      <c r="EW28">
        <v>-9.29000000296298</v>
      </c>
      <c r="EX28">
        <v>2450.9512</v>
      </c>
      <c r="EY28">
        <v>15</v>
      </c>
      <c r="EZ28">
        <v>0</v>
      </c>
      <c r="FA28" t="s">
        <v>409</v>
      </c>
      <c r="FB28">
        <v>1510787920.6</v>
      </c>
      <c r="FC28">
        <v>1510787921.6</v>
      </c>
      <c r="FD28">
        <v>0</v>
      </c>
      <c r="FE28">
        <v>-0.101</v>
      </c>
      <c r="FF28">
        <v>-0.012</v>
      </c>
      <c r="FG28">
        <v>6.901</v>
      </c>
      <c r="FH28">
        <v>0.516</v>
      </c>
      <c r="FI28">
        <v>420</v>
      </c>
      <c r="FJ28">
        <v>24</v>
      </c>
      <c r="FK28">
        <v>0.32</v>
      </c>
      <c r="FL28">
        <v>0.12</v>
      </c>
      <c r="FM28">
        <v>0.201389073170732</v>
      </c>
      <c r="FN28">
        <v>-0.0475118257839718</v>
      </c>
      <c r="FO28">
        <v>0.00486521769191965</v>
      </c>
      <c r="FP28">
        <v>1</v>
      </c>
      <c r="FQ28">
        <v>1</v>
      </c>
      <c r="FR28">
        <v>1</v>
      </c>
      <c r="FS28" t="s">
        <v>410</v>
      </c>
      <c r="FT28">
        <v>2.97359</v>
      </c>
      <c r="FU28">
        <v>2.75389</v>
      </c>
      <c r="FV28">
        <v>0.0644615</v>
      </c>
      <c r="FW28">
        <v>0.061351</v>
      </c>
      <c r="FX28">
        <v>0.0550706</v>
      </c>
      <c r="FY28">
        <v>0.0548042</v>
      </c>
      <c r="FZ28">
        <v>36403.2</v>
      </c>
      <c r="GA28">
        <v>39837.6</v>
      </c>
      <c r="GB28">
        <v>35265</v>
      </c>
      <c r="GC28">
        <v>38494.2</v>
      </c>
      <c r="GD28">
        <v>47224.4</v>
      </c>
      <c r="GE28">
        <v>52531.7</v>
      </c>
      <c r="GF28">
        <v>55062.8</v>
      </c>
      <c r="GG28">
        <v>61715.2</v>
      </c>
      <c r="GH28">
        <v>1.99002</v>
      </c>
      <c r="GI28">
        <v>1.80605</v>
      </c>
      <c r="GJ28">
        <v>0.0109896</v>
      </c>
      <c r="GK28">
        <v>0</v>
      </c>
      <c r="GL28">
        <v>19.8063</v>
      </c>
      <c r="GM28">
        <v>999.9</v>
      </c>
      <c r="GN28">
        <v>53.809</v>
      </c>
      <c r="GO28">
        <v>28.782</v>
      </c>
      <c r="GP28">
        <v>23.7567</v>
      </c>
      <c r="GQ28">
        <v>56.0687</v>
      </c>
      <c r="GR28">
        <v>50.1562</v>
      </c>
      <c r="GS28">
        <v>1</v>
      </c>
      <c r="GT28">
        <v>-0.035846</v>
      </c>
      <c r="GU28">
        <v>6.1333</v>
      </c>
      <c r="GV28">
        <v>20.0159</v>
      </c>
      <c r="GW28">
        <v>5.20276</v>
      </c>
      <c r="GX28">
        <v>12.0059</v>
      </c>
      <c r="GY28">
        <v>4.97565</v>
      </c>
      <c r="GZ28">
        <v>3.29298</v>
      </c>
      <c r="HA28">
        <v>9999</v>
      </c>
      <c r="HB28">
        <v>9999</v>
      </c>
      <c r="HC28">
        <v>999.9</v>
      </c>
      <c r="HD28">
        <v>9999</v>
      </c>
      <c r="HE28">
        <v>1.8631</v>
      </c>
      <c r="HF28">
        <v>1.86809</v>
      </c>
      <c r="HG28">
        <v>1.86783</v>
      </c>
      <c r="HH28">
        <v>1.86894</v>
      </c>
      <c r="HI28">
        <v>1.86982</v>
      </c>
      <c r="HJ28">
        <v>1.86584</v>
      </c>
      <c r="HK28">
        <v>1.86699</v>
      </c>
      <c r="HL28">
        <v>1.86834</v>
      </c>
      <c r="HM28">
        <v>5</v>
      </c>
      <c r="HN28">
        <v>0</v>
      </c>
      <c r="HO28">
        <v>0</v>
      </c>
      <c r="HP28">
        <v>0</v>
      </c>
      <c r="HQ28" t="s">
        <v>411</v>
      </c>
      <c r="HR28" t="s">
        <v>412</v>
      </c>
      <c r="HS28" t="s">
        <v>413</v>
      </c>
      <c r="HT28" t="s">
        <v>413</v>
      </c>
      <c r="HU28" t="s">
        <v>413</v>
      </c>
      <c r="HV28" t="s">
        <v>413</v>
      </c>
      <c r="HW28">
        <v>0</v>
      </c>
      <c r="HX28">
        <v>100</v>
      </c>
      <c r="HY28">
        <v>100</v>
      </c>
      <c r="HZ28">
        <v>5.955</v>
      </c>
      <c r="IA28">
        <v>0.0031</v>
      </c>
      <c r="IB28">
        <v>4.09459096810632</v>
      </c>
      <c r="IC28">
        <v>0.00701673648668627</v>
      </c>
      <c r="ID28">
        <v>-7.00304995360485e-07</v>
      </c>
      <c r="IE28">
        <v>-1.86506737496121e-11</v>
      </c>
      <c r="IF28">
        <v>0.00125787624930914</v>
      </c>
      <c r="IG28">
        <v>-0.0224036906934607</v>
      </c>
      <c r="IH28">
        <v>0.00249664406764014</v>
      </c>
      <c r="II28">
        <v>-2.59163740235367e-05</v>
      </c>
      <c r="IJ28">
        <v>-2</v>
      </c>
      <c r="IK28">
        <v>2020</v>
      </c>
      <c r="IL28">
        <v>1</v>
      </c>
      <c r="IM28">
        <v>25</v>
      </c>
      <c r="IN28">
        <v>24.4</v>
      </c>
      <c r="IO28">
        <v>24.4</v>
      </c>
      <c r="IP28">
        <v>0.65918</v>
      </c>
      <c r="IQ28">
        <v>2.62451</v>
      </c>
      <c r="IR28">
        <v>1.54785</v>
      </c>
      <c r="IS28">
        <v>2.30713</v>
      </c>
      <c r="IT28">
        <v>1.34644</v>
      </c>
      <c r="IU28">
        <v>2.38892</v>
      </c>
      <c r="IV28">
        <v>32.9315</v>
      </c>
      <c r="IW28">
        <v>24.1838</v>
      </c>
      <c r="IX28">
        <v>18</v>
      </c>
      <c r="IY28">
        <v>501.265</v>
      </c>
      <c r="IZ28">
        <v>387.027</v>
      </c>
      <c r="JA28">
        <v>12.4957</v>
      </c>
      <c r="JB28">
        <v>26.4401</v>
      </c>
      <c r="JC28">
        <v>30.0006</v>
      </c>
      <c r="JD28">
        <v>26.3656</v>
      </c>
      <c r="JE28">
        <v>26.3101</v>
      </c>
      <c r="JF28">
        <v>13.2144</v>
      </c>
      <c r="JG28">
        <v>57.132</v>
      </c>
      <c r="JH28">
        <v>0</v>
      </c>
      <c r="JI28">
        <v>12.506</v>
      </c>
      <c r="JJ28">
        <v>231.532</v>
      </c>
      <c r="JK28">
        <v>9.87341</v>
      </c>
      <c r="JL28">
        <v>102.188</v>
      </c>
      <c r="JM28">
        <v>102.744</v>
      </c>
    </row>
    <row r="29" spans="1:273">
      <c r="A29">
        <v>13</v>
      </c>
      <c r="B29">
        <v>1510789392.1</v>
      </c>
      <c r="C29">
        <v>60</v>
      </c>
      <c r="D29" t="s">
        <v>436</v>
      </c>
      <c r="E29" t="s">
        <v>437</v>
      </c>
      <c r="F29">
        <v>5</v>
      </c>
      <c r="G29" t="s">
        <v>405</v>
      </c>
      <c r="H29" t="s">
        <v>406</v>
      </c>
      <c r="I29">
        <v>1510789384.31429</v>
      </c>
      <c r="J29">
        <f>(K29)/1000</f>
        <v>0</v>
      </c>
      <c r="K29">
        <f>IF(CZ29, AN29, AH29)</f>
        <v>0</v>
      </c>
      <c r="L29">
        <f>IF(CZ29, AI29, AG29)</f>
        <v>0</v>
      </c>
      <c r="M29">
        <f>DB29 - IF(AU29&gt;1, L29*CV29*100.0/(AW29*DP29), 0)</f>
        <v>0</v>
      </c>
      <c r="N29">
        <f>((T29-J29/2)*M29-L29)/(T29+J29/2)</f>
        <v>0</v>
      </c>
      <c r="O29">
        <f>N29*(DI29+DJ29)/1000.0</f>
        <v>0</v>
      </c>
      <c r="P29">
        <f>(DB29 - IF(AU29&gt;1, L29*CV29*100.0/(AW29*DP29), 0))*(DI29+DJ29)/1000.0</f>
        <v>0</v>
      </c>
      <c r="Q29">
        <f>2.0/((1/S29-1/R29)+SIGN(S29)*SQRT((1/S29-1/R29)*(1/S29-1/R29) + 4*CW29/((CW29+1)*(CW29+1))*(2*1/S29*1/R29-1/R29*1/R29)))</f>
        <v>0</v>
      </c>
      <c r="R29">
        <f>IF(LEFT(CX29,1)&lt;&gt;"0",IF(LEFT(CX29,1)="1",3.0,CY29),$D$5+$E$5*(DP29*DI29/($K$5*1000))+$F$5*(DP29*DI29/($K$5*1000))*MAX(MIN(CV29,$J$5),$I$5)*MAX(MIN(CV29,$J$5),$I$5)+$G$5*MAX(MIN(CV29,$J$5),$I$5)*(DP29*DI29/($K$5*1000))+$H$5*(DP29*DI29/($K$5*1000))*(DP29*DI29/($K$5*1000)))</f>
        <v>0</v>
      </c>
      <c r="S29">
        <f>J29*(1000-(1000*0.61365*exp(17.502*W29/(240.97+W29))/(DI29+DJ29)+DD29)/2)/(1000*0.61365*exp(17.502*W29/(240.97+W29))/(DI29+DJ29)-DD29)</f>
        <v>0</v>
      </c>
      <c r="T29">
        <f>1/((CW29+1)/(Q29/1.6)+1/(R29/1.37)) + CW29/((CW29+1)/(Q29/1.6) + CW29/(R29/1.37))</f>
        <v>0</v>
      </c>
      <c r="U29">
        <f>(CR29*CU29)</f>
        <v>0</v>
      </c>
      <c r="V29">
        <f>(DK29+(U29+2*0.95*5.67E-8*(((DK29+$B$7)+273)^4-(DK29+273)^4)-44100*J29)/(1.84*29.3*R29+8*0.95*5.67E-8*(DK29+273)^3))</f>
        <v>0</v>
      </c>
      <c r="W29">
        <f>($C$7*DL29+$D$7*DM29+$E$7*V29)</f>
        <v>0</v>
      </c>
      <c r="X29">
        <f>0.61365*exp(17.502*W29/(240.97+W29))</f>
        <v>0</v>
      </c>
      <c r="Y29">
        <f>(Z29/AA29*100)</f>
        <v>0</v>
      </c>
      <c r="Z29">
        <f>DD29*(DI29+DJ29)/1000</f>
        <v>0</v>
      </c>
      <c r="AA29">
        <f>0.61365*exp(17.502*DK29/(240.97+DK29))</f>
        <v>0</v>
      </c>
      <c r="AB29">
        <f>(X29-DD29*(DI29+DJ29)/1000)</f>
        <v>0</v>
      </c>
      <c r="AC29">
        <f>(-J29*44100)</f>
        <v>0</v>
      </c>
      <c r="AD29">
        <f>2*29.3*R29*0.92*(DK29-W29)</f>
        <v>0</v>
      </c>
      <c r="AE29">
        <f>2*0.95*5.67E-8*(((DK29+$B$7)+273)^4-(W29+273)^4)</f>
        <v>0</v>
      </c>
      <c r="AF29">
        <f>U29+AE29+AC29+AD29</f>
        <v>0</v>
      </c>
      <c r="AG29">
        <f>DH29*AU29*(DC29-DB29*(1000-AU29*DE29)/(1000-AU29*DD29))/(100*CV29)</f>
        <v>0</v>
      </c>
      <c r="AH29">
        <f>1000*DH29*AU29*(DD29-DE29)/(100*CV29*(1000-AU29*DD29))</f>
        <v>0</v>
      </c>
      <c r="AI29">
        <f>(AJ29 - AK29 - DI29*1E3/(8.314*(DK29+273.15)) * AM29/DH29 * AL29) * DH29/(100*CV29) * (1000 - DE29)/1000</f>
        <v>0</v>
      </c>
      <c r="AJ29">
        <v>250.805053254466</v>
      </c>
      <c r="AK29">
        <v>266.365987878788</v>
      </c>
      <c r="AL29">
        <v>-3.32190042188499</v>
      </c>
      <c r="AM29">
        <v>64.351544685461</v>
      </c>
      <c r="AN29">
        <f>(AP29 - AO29 + DI29*1E3/(8.314*(DK29+273.15)) * AR29/DH29 * AQ29) * DH29/(100*CV29) * 1000/(1000 - AP29)</f>
        <v>0</v>
      </c>
      <c r="AO29">
        <v>9.91451946385899</v>
      </c>
      <c r="AP29">
        <v>10.109065034965</v>
      </c>
      <c r="AQ29">
        <v>1.29724133204197e-06</v>
      </c>
      <c r="AR29">
        <v>100.18039122701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MAX(0,($B$13+$C$13*DP29)/(1+$D$13*DP29)*DI29/(DK29+273)*$E$13)</f>
        <v>0</v>
      </c>
      <c r="AX29" t="s">
        <v>407</v>
      </c>
      <c r="AY29" t="s">
        <v>407</v>
      </c>
      <c r="AZ29">
        <v>0</v>
      </c>
      <c r="BA29">
        <v>0</v>
      </c>
      <c r="BB29">
        <f>1-AZ29/BA29</f>
        <v>0</v>
      </c>
      <c r="BC29">
        <v>0</v>
      </c>
      <c r="BD29" t="s">
        <v>407</v>
      </c>
      <c r="BE29" t="s">
        <v>407</v>
      </c>
      <c r="BF29">
        <v>0</v>
      </c>
      <c r="BG29">
        <v>0</v>
      </c>
      <c r="BH29">
        <f>1-BF29/BG29</f>
        <v>0</v>
      </c>
      <c r="BI29">
        <v>0.5</v>
      </c>
      <c r="BJ29">
        <f>CS29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407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f>$B$11*DQ29+$C$11*DR29+$F$11*EC29*(1-EF29)</f>
        <v>0</v>
      </c>
      <c r="CS29">
        <f>CR29*CT29</f>
        <v>0</v>
      </c>
      <c r="CT29">
        <f>($B$11*$D$9+$C$11*$D$9+$F$11*((EP29+EH29)/MAX(EP29+EH29+EQ29, 0.1)*$I$9+EQ29/MAX(EP29+EH29+EQ29, 0.1)*$J$9))/($B$11+$C$11+$F$11)</f>
        <v>0</v>
      </c>
      <c r="CU29">
        <f>($B$11*$K$9+$C$11*$K$9+$F$11*((EP29+EH29)/MAX(EP29+EH29+EQ29, 0.1)*$P$9+EQ29/MAX(EP29+EH29+EQ29, 0.1)*$Q$9))/($B$11+$C$11+$F$11)</f>
        <v>0</v>
      </c>
      <c r="CV29">
        <v>1.65</v>
      </c>
      <c r="CW29">
        <v>0.5</v>
      </c>
      <c r="CX29" t="s">
        <v>408</v>
      </c>
      <c r="CY29">
        <v>2</v>
      </c>
      <c r="CZ29" t="b">
        <v>1</v>
      </c>
      <c r="DA29">
        <v>1510789384.31429</v>
      </c>
      <c r="DB29">
        <v>287.852357142857</v>
      </c>
      <c r="DC29">
        <v>265.273857142857</v>
      </c>
      <c r="DD29">
        <v>10.1092607142857</v>
      </c>
      <c r="DE29">
        <v>9.91295964285714</v>
      </c>
      <c r="DF29">
        <v>281.836357142857</v>
      </c>
      <c r="DG29">
        <v>10.1061714285714</v>
      </c>
      <c r="DH29">
        <v>500.068285714286</v>
      </c>
      <c r="DI29">
        <v>89.953075</v>
      </c>
      <c r="DJ29">
        <v>0.100014553571429</v>
      </c>
      <c r="DK29">
        <v>19.1218428571429</v>
      </c>
      <c r="DL29">
        <v>19.9859928571429</v>
      </c>
      <c r="DM29">
        <v>999.9</v>
      </c>
      <c r="DN29">
        <v>0</v>
      </c>
      <c r="DO29">
        <v>0</v>
      </c>
      <c r="DP29">
        <v>9998.94392857143</v>
      </c>
      <c r="DQ29">
        <v>0</v>
      </c>
      <c r="DR29">
        <v>9.98469</v>
      </c>
      <c r="DS29">
        <v>22.5783107142857</v>
      </c>
      <c r="DT29">
        <v>290.791964285714</v>
      </c>
      <c r="DU29">
        <v>267.929964285714</v>
      </c>
      <c r="DV29">
        <v>0.19630475</v>
      </c>
      <c r="DW29">
        <v>265.273857142857</v>
      </c>
      <c r="DX29">
        <v>9.91295964285714</v>
      </c>
      <c r="DY29">
        <v>0.90935925</v>
      </c>
      <c r="DZ29">
        <v>0.891701142857143</v>
      </c>
      <c r="EA29">
        <v>5.53971535714286</v>
      </c>
      <c r="EB29">
        <v>5.25749821428571</v>
      </c>
      <c r="EC29">
        <v>1999.98857142857</v>
      </c>
      <c r="ED29">
        <v>0.979997178571429</v>
      </c>
      <c r="EE29">
        <v>0.0200027821428571</v>
      </c>
      <c r="EF29">
        <v>0</v>
      </c>
      <c r="EG29">
        <v>2.2815</v>
      </c>
      <c r="EH29">
        <v>0</v>
      </c>
      <c r="EI29">
        <v>2450.21392857143</v>
      </c>
      <c r="EJ29">
        <v>17300.0214285714</v>
      </c>
      <c r="EK29">
        <v>39.1960714285714</v>
      </c>
      <c r="EL29">
        <v>39.7544285714286</v>
      </c>
      <c r="EM29">
        <v>39.1205</v>
      </c>
      <c r="EN29">
        <v>38.1670714285714</v>
      </c>
      <c r="EO29">
        <v>37.96175</v>
      </c>
      <c r="EP29">
        <v>1959.98535714286</v>
      </c>
      <c r="EQ29">
        <v>40.0021428571429</v>
      </c>
      <c r="ER29">
        <v>0</v>
      </c>
      <c r="ES29">
        <v>1679590144.7</v>
      </c>
      <c r="ET29">
        <v>0</v>
      </c>
      <c r="EU29">
        <v>2.247096</v>
      </c>
      <c r="EV29">
        <v>0.228115374702673</v>
      </c>
      <c r="EW29">
        <v>-9.92307692704335</v>
      </c>
      <c r="EX29">
        <v>2450.1804</v>
      </c>
      <c r="EY29">
        <v>15</v>
      </c>
      <c r="EZ29">
        <v>0</v>
      </c>
      <c r="FA29" t="s">
        <v>409</v>
      </c>
      <c r="FB29">
        <v>1510787920.6</v>
      </c>
      <c r="FC29">
        <v>1510787921.6</v>
      </c>
      <c r="FD29">
        <v>0</v>
      </c>
      <c r="FE29">
        <v>-0.101</v>
      </c>
      <c r="FF29">
        <v>-0.012</v>
      </c>
      <c r="FG29">
        <v>6.901</v>
      </c>
      <c r="FH29">
        <v>0.516</v>
      </c>
      <c r="FI29">
        <v>420</v>
      </c>
      <c r="FJ29">
        <v>24</v>
      </c>
      <c r="FK29">
        <v>0.32</v>
      </c>
      <c r="FL29">
        <v>0.12</v>
      </c>
      <c r="FM29">
        <v>0.198410634146341</v>
      </c>
      <c r="FN29">
        <v>-0.0353217073170732</v>
      </c>
      <c r="FO29">
        <v>0.0036538037964872</v>
      </c>
      <c r="FP29">
        <v>1</v>
      </c>
      <c r="FQ29">
        <v>1</v>
      </c>
      <c r="FR29">
        <v>1</v>
      </c>
      <c r="FS29" t="s">
        <v>410</v>
      </c>
      <c r="FT29">
        <v>2.97361</v>
      </c>
      <c r="FU29">
        <v>2.75382</v>
      </c>
      <c r="FV29">
        <v>0.0611918</v>
      </c>
      <c r="FW29">
        <v>0.0578859</v>
      </c>
      <c r="FX29">
        <v>0.0550699</v>
      </c>
      <c r="FY29">
        <v>0.0548003</v>
      </c>
      <c r="FZ29">
        <v>36529.3</v>
      </c>
      <c r="GA29">
        <v>39984.1</v>
      </c>
      <c r="GB29">
        <v>35264</v>
      </c>
      <c r="GC29">
        <v>38493.7</v>
      </c>
      <c r="GD29">
        <v>47223.5</v>
      </c>
      <c r="GE29">
        <v>52531.2</v>
      </c>
      <c r="GF29">
        <v>55061.8</v>
      </c>
      <c r="GG29">
        <v>61714.4</v>
      </c>
      <c r="GH29">
        <v>1.98997</v>
      </c>
      <c r="GI29">
        <v>1.8056</v>
      </c>
      <c r="GJ29">
        <v>0.0108555</v>
      </c>
      <c r="GK29">
        <v>0</v>
      </c>
      <c r="GL29">
        <v>19.7999</v>
      </c>
      <c r="GM29">
        <v>999.9</v>
      </c>
      <c r="GN29">
        <v>53.809</v>
      </c>
      <c r="GO29">
        <v>28.762</v>
      </c>
      <c r="GP29">
        <v>23.7279</v>
      </c>
      <c r="GQ29">
        <v>56.3787</v>
      </c>
      <c r="GR29">
        <v>50.0441</v>
      </c>
      <c r="GS29">
        <v>1</v>
      </c>
      <c r="GT29">
        <v>-0.0352414</v>
      </c>
      <c r="GU29">
        <v>6.10381</v>
      </c>
      <c r="GV29">
        <v>20.0172</v>
      </c>
      <c r="GW29">
        <v>5.20306</v>
      </c>
      <c r="GX29">
        <v>12.0068</v>
      </c>
      <c r="GY29">
        <v>4.9758</v>
      </c>
      <c r="GZ29">
        <v>3.29303</v>
      </c>
      <c r="HA29">
        <v>9999</v>
      </c>
      <c r="HB29">
        <v>9999</v>
      </c>
      <c r="HC29">
        <v>999.9</v>
      </c>
      <c r="HD29">
        <v>9999</v>
      </c>
      <c r="HE29">
        <v>1.8631</v>
      </c>
      <c r="HF29">
        <v>1.86811</v>
      </c>
      <c r="HG29">
        <v>1.86784</v>
      </c>
      <c r="HH29">
        <v>1.86896</v>
      </c>
      <c r="HI29">
        <v>1.86984</v>
      </c>
      <c r="HJ29">
        <v>1.86586</v>
      </c>
      <c r="HK29">
        <v>1.86701</v>
      </c>
      <c r="HL29">
        <v>1.86832</v>
      </c>
      <c r="HM29">
        <v>5</v>
      </c>
      <c r="HN29">
        <v>0</v>
      </c>
      <c r="HO29">
        <v>0</v>
      </c>
      <c r="HP29">
        <v>0</v>
      </c>
      <c r="HQ29" t="s">
        <v>411</v>
      </c>
      <c r="HR29" t="s">
        <v>412</v>
      </c>
      <c r="HS29" t="s">
        <v>413</v>
      </c>
      <c r="HT29" t="s">
        <v>413</v>
      </c>
      <c r="HU29" t="s">
        <v>413</v>
      </c>
      <c r="HV29" t="s">
        <v>413</v>
      </c>
      <c r="HW29">
        <v>0</v>
      </c>
      <c r="HX29">
        <v>100</v>
      </c>
      <c r="HY29">
        <v>100</v>
      </c>
      <c r="HZ29">
        <v>5.846</v>
      </c>
      <c r="IA29">
        <v>0.003</v>
      </c>
      <c r="IB29">
        <v>4.09459096810632</v>
      </c>
      <c r="IC29">
        <v>0.00701673648668627</v>
      </c>
      <c r="ID29">
        <v>-7.00304995360485e-07</v>
      </c>
      <c r="IE29">
        <v>-1.86506737496121e-11</v>
      </c>
      <c r="IF29">
        <v>0.00125787624930914</v>
      </c>
      <c r="IG29">
        <v>-0.0224036906934607</v>
      </c>
      <c r="IH29">
        <v>0.00249664406764014</v>
      </c>
      <c r="II29">
        <v>-2.59163740235367e-05</v>
      </c>
      <c r="IJ29">
        <v>-2</v>
      </c>
      <c r="IK29">
        <v>2020</v>
      </c>
      <c r="IL29">
        <v>1</v>
      </c>
      <c r="IM29">
        <v>25</v>
      </c>
      <c r="IN29">
        <v>24.5</v>
      </c>
      <c r="IO29">
        <v>24.5</v>
      </c>
      <c r="IP29">
        <v>0.627441</v>
      </c>
      <c r="IQ29">
        <v>2.62451</v>
      </c>
      <c r="IR29">
        <v>1.54785</v>
      </c>
      <c r="IS29">
        <v>2.30713</v>
      </c>
      <c r="IT29">
        <v>1.34644</v>
      </c>
      <c r="IU29">
        <v>2.38892</v>
      </c>
      <c r="IV29">
        <v>32.9315</v>
      </c>
      <c r="IW29">
        <v>24.1751</v>
      </c>
      <c r="IX29">
        <v>18</v>
      </c>
      <c r="IY29">
        <v>501.297</v>
      </c>
      <c r="IZ29">
        <v>386.831</v>
      </c>
      <c r="JA29">
        <v>12.5062</v>
      </c>
      <c r="JB29">
        <v>26.4484</v>
      </c>
      <c r="JC29">
        <v>30.0007</v>
      </c>
      <c r="JD29">
        <v>26.3726</v>
      </c>
      <c r="JE29">
        <v>26.3167</v>
      </c>
      <c r="JF29">
        <v>12.5896</v>
      </c>
      <c r="JG29">
        <v>57.132</v>
      </c>
      <c r="JH29">
        <v>0</v>
      </c>
      <c r="JI29">
        <v>12.5153</v>
      </c>
      <c r="JJ29">
        <v>217.979</v>
      </c>
      <c r="JK29">
        <v>9.87341</v>
      </c>
      <c r="JL29">
        <v>102.186</v>
      </c>
      <c r="JM29">
        <v>102.743</v>
      </c>
    </row>
    <row r="30" spans="1:273">
      <c r="A30">
        <v>14</v>
      </c>
      <c r="B30">
        <v>1510789397.1</v>
      </c>
      <c r="C30">
        <v>65</v>
      </c>
      <c r="D30" t="s">
        <v>438</v>
      </c>
      <c r="E30" t="s">
        <v>439</v>
      </c>
      <c r="F30">
        <v>5</v>
      </c>
      <c r="G30" t="s">
        <v>405</v>
      </c>
      <c r="H30" t="s">
        <v>406</v>
      </c>
      <c r="I30">
        <v>1510789389.6</v>
      </c>
      <c r="J30">
        <f>(K30)/1000</f>
        <v>0</v>
      </c>
      <c r="K30">
        <f>IF(CZ30, AN30, AH30)</f>
        <v>0</v>
      </c>
      <c r="L30">
        <f>IF(CZ30, AI30, AG30)</f>
        <v>0</v>
      </c>
      <c r="M30">
        <f>DB30 - IF(AU30&gt;1, L30*CV30*100.0/(AW30*DP30), 0)</f>
        <v>0</v>
      </c>
      <c r="N30">
        <f>((T30-J30/2)*M30-L30)/(T30+J30/2)</f>
        <v>0</v>
      </c>
      <c r="O30">
        <f>N30*(DI30+DJ30)/1000.0</f>
        <v>0</v>
      </c>
      <c r="P30">
        <f>(DB30 - IF(AU30&gt;1, L30*CV30*100.0/(AW30*DP30), 0))*(DI30+DJ30)/1000.0</f>
        <v>0</v>
      </c>
      <c r="Q30">
        <f>2.0/((1/S30-1/R30)+SIGN(S30)*SQRT((1/S30-1/R30)*(1/S30-1/R30) + 4*CW30/((CW30+1)*(CW30+1))*(2*1/S30*1/R30-1/R30*1/R30)))</f>
        <v>0</v>
      </c>
      <c r="R30">
        <f>IF(LEFT(CX30,1)&lt;&gt;"0",IF(LEFT(CX30,1)="1",3.0,CY30),$D$5+$E$5*(DP30*DI30/($K$5*1000))+$F$5*(DP30*DI30/($K$5*1000))*MAX(MIN(CV30,$J$5),$I$5)*MAX(MIN(CV30,$J$5),$I$5)+$G$5*MAX(MIN(CV30,$J$5),$I$5)*(DP30*DI30/($K$5*1000))+$H$5*(DP30*DI30/($K$5*1000))*(DP30*DI30/($K$5*1000)))</f>
        <v>0</v>
      </c>
      <c r="S30">
        <f>J30*(1000-(1000*0.61365*exp(17.502*W30/(240.97+W30))/(DI30+DJ30)+DD30)/2)/(1000*0.61365*exp(17.502*W30/(240.97+W30))/(DI30+DJ30)-DD30)</f>
        <v>0</v>
      </c>
      <c r="T30">
        <f>1/((CW30+1)/(Q30/1.6)+1/(R30/1.37)) + CW30/((CW30+1)/(Q30/1.6) + CW30/(R30/1.37))</f>
        <v>0</v>
      </c>
      <c r="U30">
        <f>(CR30*CU30)</f>
        <v>0</v>
      </c>
      <c r="V30">
        <f>(DK30+(U30+2*0.95*5.67E-8*(((DK30+$B$7)+273)^4-(DK30+273)^4)-44100*J30)/(1.84*29.3*R30+8*0.95*5.67E-8*(DK30+273)^3))</f>
        <v>0</v>
      </c>
      <c r="W30">
        <f>($C$7*DL30+$D$7*DM30+$E$7*V30)</f>
        <v>0</v>
      </c>
      <c r="X30">
        <f>0.61365*exp(17.502*W30/(240.97+W30))</f>
        <v>0</v>
      </c>
      <c r="Y30">
        <f>(Z30/AA30*100)</f>
        <v>0</v>
      </c>
      <c r="Z30">
        <f>DD30*(DI30+DJ30)/1000</f>
        <v>0</v>
      </c>
      <c r="AA30">
        <f>0.61365*exp(17.502*DK30/(240.97+DK30))</f>
        <v>0</v>
      </c>
      <c r="AB30">
        <f>(X30-DD30*(DI30+DJ30)/1000)</f>
        <v>0</v>
      </c>
      <c r="AC30">
        <f>(-J30*44100)</f>
        <v>0</v>
      </c>
      <c r="AD30">
        <f>2*29.3*R30*0.92*(DK30-W30)</f>
        <v>0</v>
      </c>
      <c r="AE30">
        <f>2*0.95*5.67E-8*(((DK30+$B$7)+273)^4-(W30+273)^4)</f>
        <v>0</v>
      </c>
      <c r="AF30">
        <f>U30+AE30+AC30+AD30</f>
        <v>0</v>
      </c>
      <c r="AG30">
        <f>DH30*AU30*(DC30-DB30*(1000-AU30*DE30)/(1000-AU30*DD30))/(100*CV30)</f>
        <v>0</v>
      </c>
      <c r="AH30">
        <f>1000*DH30*AU30*(DD30-DE30)/(100*CV30*(1000-AU30*DD30))</f>
        <v>0</v>
      </c>
      <c r="AI30">
        <f>(AJ30 - AK30 - DI30*1E3/(8.314*(DK30+273.15)) * AM30/DH30 * AL30) * DH30/(100*CV30) * (1000 - DE30)/1000</f>
        <v>0</v>
      </c>
      <c r="AJ30">
        <v>233.531305052859</v>
      </c>
      <c r="AK30">
        <v>249.474</v>
      </c>
      <c r="AL30">
        <v>-3.37012465604704</v>
      </c>
      <c r="AM30">
        <v>64.351544685461</v>
      </c>
      <c r="AN30">
        <f>(AP30 - AO30 + DI30*1E3/(8.314*(DK30+273.15)) * AR30/DH30 * AQ30) * DH30/(100*CV30) * 1000/(1000 - AP30)</f>
        <v>0</v>
      </c>
      <c r="AO30">
        <v>9.91451745938664</v>
      </c>
      <c r="AP30">
        <v>10.1113944055944</v>
      </c>
      <c r="AQ30">
        <v>2.33944183014895e-08</v>
      </c>
      <c r="AR30">
        <v>100.18039122701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MAX(0,($B$13+$C$13*DP30)/(1+$D$13*DP30)*DI30/(DK30+273)*$E$13)</f>
        <v>0</v>
      </c>
      <c r="AX30" t="s">
        <v>407</v>
      </c>
      <c r="AY30" t="s">
        <v>407</v>
      </c>
      <c r="AZ30">
        <v>0</v>
      </c>
      <c r="BA30">
        <v>0</v>
      </c>
      <c r="BB30">
        <f>1-AZ30/BA30</f>
        <v>0</v>
      </c>
      <c r="BC30">
        <v>0</v>
      </c>
      <c r="BD30" t="s">
        <v>407</v>
      </c>
      <c r="BE30" t="s">
        <v>407</v>
      </c>
      <c r="BF30">
        <v>0</v>
      </c>
      <c r="BG30">
        <v>0</v>
      </c>
      <c r="BH30">
        <f>1-BF30/BG30</f>
        <v>0</v>
      </c>
      <c r="BI30">
        <v>0.5</v>
      </c>
      <c r="BJ30">
        <f>CS30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407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f>$B$11*DQ30+$C$11*DR30+$F$11*EC30*(1-EF30)</f>
        <v>0</v>
      </c>
      <c r="CS30">
        <f>CR30*CT30</f>
        <v>0</v>
      </c>
      <c r="CT30">
        <f>($B$11*$D$9+$C$11*$D$9+$F$11*((EP30+EH30)/MAX(EP30+EH30+EQ30, 0.1)*$I$9+EQ30/MAX(EP30+EH30+EQ30, 0.1)*$J$9))/($B$11+$C$11+$F$11)</f>
        <v>0</v>
      </c>
      <c r="CU30">
        <f>($B$11*$K$9+$C$11*$K$9+$F$11*((EP30+EH30)/MAX(EP30+EH30+EQ30, 0.1)*$P$9+EQ30/MAX(EP30+EH30+EQ30, 0.1)*$Q$9))/($B$11+$C$11+$F$11)</f>
        <v>0</v>
      </c>
      <c r="CV30">
        <v>1.65</v>
      </c>
      <c r="CW30">
        <v>0.5</v>
      </c>
      <c r="CX30" t="s">
        <v>408</v>
      </c>
      <c r="CY30">
        <v>2</v>
      </c>
      <c r="CZ30" t="b">
        <v>1</v>
      </c>
      <c r="DA30">
        <v>1510789389.6</v>
      </c>
      <c r="DB30">
        <v>270.251037037037</v>
      </c>
      <c r="DC30">
        <v>247.569592592593</v>
      </c>
      <c r="DD30">
        <v>10.1090407407407</v>
      </c>
      <c r="DE30">
        <v>9.91399185185185</v>
      </c>
      <c r="DF30">
        <v>264.350925925926</v>
      </c>
      <c r="DG30">
        <v>10.1059555555556</v>
      </c>
      <c r="DH30">
        <v>500.058851851852</v>
      </c>
      <c r="DI30">
        <v>89.9516518518518</v>
      </c>
      <c r="DJ30">
        <v>0.099959237037037</v>
      </c>
      <c r="DK30">
        <v>19.1211333333333</v>
      </c>
      <c r="DL30">
        <v>19.9869925925926</v>
      </c>
      <c r="DM30">
        <v>999.9</v>
      </c>
      <c r="DN30">
        <v>0</v>
      </c>
      <c r="DO30">
        <v>0</v>
      </c>
      <c r="DP30">
        <v>10003.1396296296</v>
      </c>
      <c r="DQ30">
        <v>0</v>
      </c>
      <c r="DR30">
        <v>9.98469</v>
      </c>
      <c r="DS30">
        <v>22.6812888888889</v>
      </c>
      <c r="DT30">
        <v>273.010814814815</v>
      </c>
      <c r="DU30">
        <v>250.048666666667</v>
      </c>
      <c r="DV30">
        <v>0.195054259259259</v>
      </c>
      <c r="DW30">
        <v>247.569592592593</v>
      </c>
      <c r="DX30">
        <v>9.91399185185185</v>
      </c>
      <c r="DY30">
        <v>0.909325222222222</v>
      </c>
      <c r="DZ30">
        <v>0.891779814814815</v>
      </c>
      <c r="EA30">
        <v>5.53917666666667</v>
      </c>
      <c r="EB30">
        <v>5.25876851851852</v>
      </c>
      <c r="EC30">
        <v>1999.99851851852</v>
      </c>
      <c r="ED30">
        <v>0.979997</v>
      </c>
      <c r="EE30">
        <v>0.0200029666666667</v>
      </c>
      <c r="EF30">
        <v>0</v>
      </c>
      <c r="EG30">
        <v>2.26891111111111</v>
      </c>
      <c r="EH30">
        <v>0</v>
      </c>
      <c r="EI30">
        <v>2449.33333333333</v>
      </c>
      <c r="EJ30">
        <v>17300.1148148148</v>
      </c>
      <c r="EK30">
        <v>39.1617407407407</v>
      </c>
      <c r="EL30">
        <v>39.75</v>
      </c>
      <c r="EM30">
        <v>39.0993333333333</v>
      </c>
      <c r="EN30">
        <v>38.1571481481481</v>
      </c>
      <c r="EO30">
        <v>37.9393333333333</v>
      </c>
      <c r="EP30">
        <v>1959.99185185185</v>
      </c>
      <c r="EQ30">
        <v>40.0055555555556</v>
      </c>
      <c r="ER30">
        <v>0</v>
      </c>
      <c r="ES30">
        <v>1679590150.1</v>
      </c>
      <c r="ET30">
        <v>0</v>
      </c>
      <c r="EU30">
        <v>2.25782307692308</v>
      </c>
      <c r="EV30">
        <v>0.200635893682309</v>
      </c>
      <c r="EW30">
        <v>-11.8984615513884</v>
      </c>
      <c r="EX30">
        <v>2449.28115384615</v>
      </c>
      <c r="EY30">
        <v>15</v>
      </c>
      <c r="EZ30">
        <v>0</v>
      </c>
      <c r="FA30" t="s">
        <v>409</v>
      </c>
      <c r="FB30">
        <v>1510787920.6</v>
      </c>
      <c r="FC30">
        <v>1510787921.6</v>
      </c>
      <c r="FD30">
        <v>0</v>
      </c>
      <c r="FE30">
        <v>-0.101</v>
      </c>
      <c r="FF30">
        <v>-0.012</v>
      </c>
      <c r="FG30">
        <v>6.901</v>
      </c>
      <c r="FH30">
        <v>0.516</v>
      </c>
      <c r="FI30">
        <v>420</v>
      </c>
      <c r="FJ30">
        <v>24</v>
      </c>
      <c r="FK30">
        <v>0.32</v>
      </c>
      <c r="FL30">
        <v>0.12</v>
      </c>
      <c r="FM30">
        <v>0.195913170731707</v>
      </c>
      <c r="FN30">
        <v>-0.0156204459930309</v>
      </c>
      <c r="FO30">
        <v>0.00186408302053209</v>
      </c>
      <c r="FP30">
        <v>1</v>
      </c>
      <c r="FQ30">
        <v>1</v>
      </c>
      <c r="FR30">
        <v>1</v>
      </c>
      <c r="FS30" t="s">
        <v>410</v>
      </c>
      <c r="FT30">
        <v>2.97358</v>
      </c>
      <c r="FU30">
        <v>2.75395</v>
      </c>
      <c r="FV30">
        <v>0.0578141</v>
      </c>
      <c r="FW30">
        <v>0.0545674</v>
      </c>
      <c r="FX30">
        <v>0.0550812</v>
      </c>
      <c r="FY30">
        <v>0.054809</v>
      </c>
      <c r="FZ30">
        <v>36660.5</v>
      </c>
      <c r="GA30">
        <v>40123.9</v>
      </c>
      <c r="GB30">
        <v>35263.9</v>
      </c>
      <c r="GC30">
        <v>38492.8</v>
      </c>
      <c r="GD30">
        <v>47222.7</v>
      </c>
      <c r="GE30">
        <v>52529.6</v>
      </c>
      <c r="GF30">
        <v>55061.6</v>
      </c>
      <c r="GG30">
        <v>61713.3</v>
      </c>
      <c r="GH30">
        <v>1.98965</v>
      </c>
      <c r="GI30">
        <v>1.8055</v>
      </c>
      <c r="GJ30">
        <v>0.0120103</v>
      </c>
      <c r="GK30">
        <v>0</v>
      </c>
      <c r="GL30">
        <v>19.7937</v>
      </c>
      <c r="GM30">
        <v>999.9</v>
      </c>
      <c r="GN30">
        <v>53.809</v>
      </c>
      <c r="GO30">
        <v>28.782</v>
      </c>
      <c r="GP30">
        <v>23.7574</v>
      </c>
      <c r="GQ30">
        <v>56.2087</v>
      </c>
      <c r="GR30">
        <v>50.0801</v>
      </c>
      <c r="GS30">
        <v>1</v>
      </c>
      <c r="GT30">
        <v>-0.0348679</v>
      </c>
      <c r="GU30">
        <v>6.07828</v>
      </c>
      <c r="GV30">
        <v>20.0181</v>
      </c>
      <c r="GW30">
        <v>5.20276</v>
      </c>
      <c r="GX30">
        <v>12.0044</v>
      </c>
      <c r="GY30">
        <v>4.97575</v>
      </c>
      <c r="GZ30">
        <v>3.293</v>
      </c>
      <c r="HA30">
        <v>9999</v>
      </c>
      <c r="HB30">
        <v>9999</v>
      </c>
      <c r="HC30">
        <v>999.9</v>
      </c>
      <c r="HD30">
        <v>9999</v>
      </c>
      <c r="HE30">
        <v>1.86309</v>
      </c>
      <c r="HF30">
        <v>1.8681</v>
      </c>
      <c r="HG30">
        <v>1.86783</v>
      </c>
      <c r="HH30">
        <v>1.86894</v>
      </c>
      <c r="HI30">
        <v>1.86983</v>
      </c>
      <c r="HJ30">
        <v>1.86585</v>
      </c>
      <c r="HK30">
        <v>1.86704</v>
      </c>
      <c r="HL30">
        <v>1.86832</v>
      </c>
      <c r="HM30">
        <v>5</v>
      </c>
      <c r="HN30">
        <v>0</v>
      </c>
      <c r="HO30">
        <v>0</v>
      </c>
      <c r="HP30">
        <v>0</v>
      </c>
      <c r="HQ30" t="s">
        <v>411</v>
      </c>
      <c r="HR30" t="s">
        <v>412</v>
      </c>
      <c r="HS30" t="s">
        <v>413</v>
      </c>
      <c r="HT30" t="s">
        <v>413</v>
      </c>
      <c r="HU30" t="s">
        <v>413</v>
      </c>
      <c r="HV30" t="s">
        <v>413</v>
      </c>
      <c r="HW30">
        <v>0</v>
      </c>
      <c r="HX30">
        <v>100</v>
      </c>
      <c r="HY30">
        <v>100</v>
      </c>
      <c r="HZ30">
        <v>5.735</v>
      </c>
      <c r="IA30">
        <v>0.0031</v>
      </c>
      <c r="IB30">
        <v>4.09459096810632</v>
      </c>
      <c r="IC30">
        <v>0.00701673648668627</v>
      </c>
      <c r="ID30">
        <v>-7.00304995360485e-07</v>
      </c>
      <c r="IE30">
        <v>-1.86506737496121e-11</v>
      </c>
      <c r="IF30">
        <v>0.00125787624930914</v>
      </c>
      <c r="IG30">
        <v>-0.0224036906934607</v>
      </c>
      <c r="IH30">
        <v>0.00249664406764014</v>
      </c>
      <c r="II30">
        <v>-2.59163740235367e-05</v>
      </c>
      <c r="IJ30">
        <v>-2</v>
      </c>
      <c r="IK30">
        <v>2020</v>
      </c>
      <c r="IL30">
        <v>1</v>
      </c>
      <c r="IM30">
        <v>25</v>
      </c>
      <c r="IN30">
        <v>24.6</v>
      </c>
      <c r="IO30">
        <v>24.6</v>
      </c>
      <c r="IP30">
        <v>0.593262</v>
      </c>
      <c r="IQ30">
        <v>2.63428</v>
      </c>
      <c r="IR30">
        <v>1.54785</v>
      </c>
      <c r="IS30">
        <v>2.30713</v>
      </c>
      <c r="IT30">
        <v>1.34644</v>
      </c>
      <c r="IU30">
        <v>2.34863</v>
      </c>
      <c r="IV30">
        <v>32.9315</v>
      </c>
      <c r="IW30">
        <v>24.1751</v>
      </c>
      <c r="IX30">
        <v>18</v>
      </c>
      <c r="IY30">
        <v>501.149</v>
      </c>
      <c r="IZ30">
        <v>386.823</v>
      </c>
      <c r="JA30">
        <v>12.5179</v>
      </c>
      <c r="JB30">
        <v>26.4568</v>
      </c>
      <c r="JC30">
        <v>30.0005</v>
      </c>
      <c r="JD30">
        <v>26.3798</v>
      </c>
      <c r="JE30">
        <v>26.3233</v>
      </c>
      <c r="JF30">
        <v>11.8907</v>
      </c>
      <c r="JG30">
        <v>57.132</v>
      </c>
      <c r="JH30">
        <v>0</v>
      </c>
      <c r="JI30">
        <v>12.5274</v>
      </c>
      <c r="JJ30">
        <v>197.894</v>
      </c>
      <c r="JK30">
        <v>9.87341</v>
      </c>
      <c r="JL30">
        <v>102.186</v>
      </c>
      <c r="JM30">
        <v>102.74</v>
      </c>
    </row>
    <row r="31" spans="1:273">
      <c r="A31">
        <v>15</v>
      </c>
      <c r="B31">
        <v>1510789402.1</v>
      </c>
      <c r="C31">
        <v>70</v>
      </c>
      <c r="D31" t="s">
        <v>440</v>
      </c>
      <c r="E31" t="s">
        <v>441</v>
      </c>
      <c r="F31">
        <v>5</v>
      </c>
      <c r="G31" t="s">
        <v>405</v>
      </c>
      <c r="H31" t="s">
        <v>406</v>
      </c>
      <c r="I31">
        <v>1510789394.31429</v>
      </c>
      <c r="J31">
        <f>(K31)/1000</f>
        <v>0</v>
      </c>
      <c r="K31">
        <f>IF(CZ31, AN31, AH31)</f>
        <v>0</v>
      </c>
      <c r="L31">
        <f>IF(CZ31, AI31, AG31)</f>
        <v>0</v>
      </c>
      <c r="M31">
        <f>DB31 - IF(AU31&gt;1, L31*CV31*100.0/(AW31*DP31), 0)</f>
        <v>0</v>
      </c>
      <c r="N31">
        <f>((T31-J31/2)*M31-L31)/(T31+J31/2)</f>
        <v>0</v>
      </c>
      <c r="O31">
        <f>N31*(DI31+DJ31)/1000.0</f>
        <v>0</v>
      </c>
      <c r="P31">
        <f>(DB31 - IF(AU31&gt;1, L31*CV31*100.0/(AW31*DP31), 0))*(DI31+DJ31)/1000.0</f>
        <v>0</v>
      </c>
      <c r="Q31">
        <f>2.0/((1/S31-1/R31)+SIGN(S31)*SQRT((1/S31-1/R31)*(1/S31-1/R31) + 4*CW31/((CW31+1)*(CW31+1))*(2*1/S31*1/R31-1/R31*1/R31)))</f>
        <v>0</v>
      </c>
      <c r="R31">
        <f>IF(LEFT(CX31,1)&lt;&gt;"0",IF(LEFT(CX31,1)="1",3.0,CY31),$D$5+$E$5*(DP31*DI31/($K$5*1000))+$F$5*(DP31*DI31/($K$5*1000))*MAX(MIN(CV31,$J$5),$I$5)*MAX(MIN(CV31,$J$5),$I$5)+$G$5*MAX(MIN(CV31,$J$5),$I$5)*(DP31*DI31/($K$5*1000))+$H$5*(DP31*DI31/($K$5*1000))*(DP31*DI31/($K$5*1000)))</f>
        <v>0</v>
      </c>
      <c r="S31">
        <f>J31*(1000-(1000*0.61365*exp(17.502*W31/(240.97+W31))/(DI31+DJ31)+DD31)/2)/(1000*0.61365*exp(17.502*W31/(240.97+W31))/(DI31+DJ31)-DD31)</f>
        <v>0</v>
      </c>
      <c r="T31">
        <f>1/((CW31+1)/(Q31/1.6)+1/(R31/1.37)) + CW31/((CW31+1)/(Q31/1.6) + CW31/(R31/1.37))</f>
        <v>0</v>
      </c>
      <c r="U31">
        <f>(CR31*CU31)</f>
        <v>0</v>
      </c>
      <c r="V31">
        <f>(DK31+(U31+2*0.95*5.67E-8*(((DK31+$B$7)+273)^4-(DK31+273)^4)-44100*J31)/(1.84*29.3*R31+8*0.95*5.67E-8*(DK31+273)^3))</f>
        <v>0</v>
      </c>
      <c r="W31">
        <f>($C$7*DL31+$D$7*DM31+$E$7*V31)</f>
        <v>0</v>
      </c>
      <c r="X31">
        <f>0.61365*exp(17.502*W31/(240.97+W31))</f>
        <v>0</v>
      </c>
      <c r="Y31">
        <f>(Z31/AA31*100)</f>
        <v>0</v>
      </c>
      <c r="Z31">
        <f>DD31*(DI31+DJ31)/1000</f>
        <v>0</v>
      </c>
      <c r="AA31">
        <f>0.61365*exp(17.502*DK31/(240.97+DK31))</f>
        <v>0</v>
      </c>
      <c r="AB31">
        <f>(X31-DD31*(DI31+DJ31)/1000)</f>
        <v>0</v>
      </c>
      <c r="AC31">
        <f>(-J31*44100)</f>
        <v>0</v>
      </c>
      <c r="AD31">
        <f>2*29.3*R31*0.92*(DK31-W31)</f>
        <v>0</v>
      </c>
      <c r="AE31">
        <f>2*0.95*5.67E-8*(((DK31+$B$7)+273)^4-(W31+273)^4)</f>
        <v>0</v>
      </c>
      <c r="AF31">
        <f>U31+AE31+AC31+AD31</f>
        <v>0</v>
      </c>
      <c r="AG31">
        <f>DH31*AU31*(DC31-DB31*(1000-AU31*DE31)/(1000-AU31*DD31))/(100*CV31)</f>
        <v>0</v>
      </c>
      <c r="AH31">
        <f>1000*DH31*AU31*(DD31-DE31)/(100*CV31*(1000-AU31*DD31))</f>
        <v>0</v>
      </c>
      <c r="AI31">
        <f>(AJ31 - AK31 - DI31*1E3/(8.314*(DK31+273.15)) * AM31/DH31 * AL31) * DH31/(100*CV31) * (1000 - DE31)/1000</f>
        <v>0</v>
      </c>
      <c r="AJ31">
        <v>217.859447264653</v>
      </c>
      <c r="AK31">
        <v>233.173509090909</v>
      </c>
      <c r="AL31">
        <v>-3.24663099717041</v>
      </c>
      <c r="AM31">
        <v>64.351544685461</v>
      </c>
      <c r="AN31">
        <f>(AP31 - AO31 + DI31*1E3/(8.314*(DK31+273.15)) * AR31/DH31 * AQ31) * DH31/(100*CV31) * 1000/(1000 - AP31)</f>
        <v>0</v>
      </c>
      <c r="AO31">
        <v>9.91640185582731</v>
      </c>
      <c r="AP31">
        <v>10.1127531468532</v>
      </c>
      <c r="AQ31">
        <v>1.80228923941228e-06</v>
      </c>
      <c r="AR31">
        <v>100.18039122701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MAX(0,($B$13+$C$13*DP31)/(1+$D$13*DP31)*DI31/(DK31+273)*$E$13)</f>
        <v>0</v>
      </c>
      <c r="AX31" t="s">
        <v>407</v>
      </c>
      <c r="AY31" t="s">
        <v>407</v>
      </c>
      <c r="AZ31">
        <v>0</v>
      </c>
      <c r="BA31">
        <v>0</v>
      </c>
      <c r="BB31">
        <f>1-AZ31/BA31</f>
        <v>0</v>
      </c>
      <c r="BC31">
        <v>0</v>
      </c>
      <c r="BD31" t="s">
        <v>407</v>
      </c>
      <c r="BE31" t="s">
        <v>407</v>
      </c>
      <c r="BF31">
        <v>0</v>
      </c>
      <c r="BG31">
        <v>0</v>
      </c>
      <c r="BH31">
        <f>1-BF31/BG31</f>
        <v>0</v>
      </c>
      <c r="BI31">
        <v>0.5</v>
      </c>
      <c r="BJ31">
        <f>CS31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407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f>$B$11*DQ31+$C$11*DR31+$F$11*EC31*(1-EF31)</f>
        <v>0</v>
      </c>
      <c r="CS31">
        <f>CR31*CT31</f>
        <v>0</v>
      </c>
      <c r="CT31">
        <f>($B$11*$D$9+$C$11*$D$9+$F$11*((EP31+EH31)/MAX(EP31+EH31+EQ31, 0.1)*$I$9+EQ31/MAX(EP31+EH31+EQ31, 0.1)*$J$9))/($B$11+$C$11+$F$11)</f>
        <v>0</v>
      </c>
      <c r="CU31">
        <f>($B$11*$K$9+$C$11*$K$9+$F$11*((EP31+EH31)/MAX(EP31+EH31+EQ31, 0.1)*$P$9+EQ31/MAX(EP31+EH31+EQ31, 0.1)*$Q$9))/($B$11+$C$11+$F$11)</f>
        <v>0</v>
      </c>
      <c r="CV31">
        <v>1.65</v>
      </c>
      <c r="CW31">
        <v>0.5</v>
      </c>
      <c r="CX31" t="s">
        <v>408</v>
      </c>
      <c r="CY31">
        <v>2</v>
      </c>
      <c r="CZ31" t="b">
        <v>1</v>
      </c>
      <c r="DA31">
        <v>1510789394.31429</v>
      </c>
      <c r="DB31">
        <v>254.649571428571</v>
      </c>
      <c r="DC31">
        <v>232.264714285714</v>
      </c>
      <c r="DD31">
        <v>10.11</v>
      </c>
      <c r="DE31">
        <v>9.91521535714286</v>
      </c>
      <c r="DF31">
        <v>248.852607142857</v>
      </c>
      <c r="DG31">
        <v>10.1068857142857</v>
      </c>
      <c r="DH31">
        <v>500.065178571429</v>
      </c>
      <c r="DI31">
        <v>89.9517785714286</v>
      </c>
      <c r="DJ31">
        <v>0.0999919964285714</v>
      </c>
      <c r="DK31">
        <v>19.1217178571429</v>
      </c>
      <c r="DL31">
        <v>19.9864321428571</v>
      </c>
      <c r="DM31">
        <v>999.9</v>
      </c>
      <c r="DN31">
        <v>0</v>
      </c>
      <c r="DO31">
        <v>0</v>
      </c>
      <c r="DP31">
        <v>10005.9782142857</v>
      </c>
      <c r="DQ31">
        <v>0</v>
      </c>
      <c r="DR31">
        <v>9.98469</v>
      </c>
      <c r="DS31">
        <v>22.3848107142857</v>
      </c>
      <c r="DT31">
        <v>257.250321428571</v>
      </c>
      <c r="DU31">
        <v>234.590642857143</v>
      </c>
      <c r="DV31">
        <v>0.194785642857143</v>
      </c>
      <c r="DW31">
        <v>232.264714285714</v>
      </c>
      <c r="DX31">
        <v>9.91521535714286</v>
      </c>
      <c r="DY31">
        <v>0.9094125</v>
      </c>
      <c r="DZ31">
        <v>0.891891071428571</v>
      </c>
      <c r="EA31">
        <v>5.54055678571429</v>
      </c>
      <c r="EB31">
        <v>5.2605625</v>
      </c>
      <c r="EC31">
        <v>2000.01392857143</v>
      </c>
      <c r="ED31">
        <v>0.979997178571429</v>
      </c>
      <c r="EE31">
        <v>0.0200027821428571</v>
      </c>
      <c r="EF31">
        <v>0</v>
      </c>
      <c r="EG31">
        <v>2.26766071428571</v>
      </c>
      <c r="EH31">
        <v>0</v>
      </c>
      <c r="EI31">
        <v>2448.32357142857</v>
      </c>
      <c r="EJ31">
        <v>17300.2535714286</v>
      </c>
      <c r="EK31">
        <v>39.1427142857143</v>
      </c>
      <c r="EL31">
        <v>39.7455</v>
      </c>
      <c r="EM31">
        <v>39.08</v>
      </c>
      <c r="EN31">
        <v>38.1537857142857</v>
      </c>
      <c r="EO31">
        <v>37.9325714285714</v>
      </c>
      <c r="EP31">
        <v>1960.00607142857</v>
      </c>
      <c r="EQ31">
        <v>40.0078571428571</v>
      </c>
      <c r="ER31">
        <v>0</v>
      </c>
      <c r="ES31">
        <v>1679590154.9</v>
      </c>
      <c r="ET31">
        <v>0</v>
      </c>
      <c r="EU31">
        <v>2.26479615384615</v>
      </c>
      <c r="EV31">
        <v>-0.639928208061458</v>
      </c>
      <c r="EW31">
        <v>-13.3377778066428</v>
      </c>
      <c r="EX31">
        <v>2448.27115384615</v>
      </c>
      <c r="EY31">
        <v>15</v>
      </c>
      <c r="EZ31">
        <v>0</v>
      </c>
      <c r="FA31" t="s">
        <v>409</v>
      </c>
      <c r="FB31">
        <v>1510787920.6</v>
      </c>
      <c r="FC31">
        <v>1510787921.6</v>
      </c>
      <c r="FD31">
        <v>0</v>
      </c>
      <c r="FE31">
        <v>-0.101</v>
      </c>
      <c r="FF31">
        <v>-0.012</v>
      </c>
      <c r="FG31">
        <v>6.901</v>
      </c>
      <c r="FH31">
        <v>0.516</v>
      </c>
      <c r="FI31">
        <v>420</v>
      </c>
      <c r="FJ31">
        <v>24</v>
      </c>
      <c r="FK31">
        <v>0.32</v>
      </c>
      <c r="FL31">
        <v>0.12</v>
      </c>
      <c r="FM31">
        <v>0.195303853658537</v>
      </c>
      <c r="FN31">
        <v>-0.00578782578397181</v>
      </c>
      <c r="FO31">
        <v>0.00134571983749338</v>
      </c>
      <c r="FP31">
        <v>1</v>
      </c>
      <c r="FQ31">
        <v>1</v>
      </c>
      <c r="FR31">
        <v>1</v>
      </c>
      <c r="FS31" t="s">
        <v>410</v>
      </c>
      <c r="FT31">
        <v>2.97363</v>
      </c>
      <c r="FU31">
        <v>2.75394</v>
      </c>
      <c r="FV31">
        <v>0.0544725</v>
      </c>
      <c r="FW31">
        <v>0.0510244</v>
      </c>
      <c r="FX31">
        <v>0.0550893</v>
      </c>
      <c r="FY31">
        <v>0.0548141</v>
      </c>
      <c r="FZ31">
        <v>36790</v>
      </c>
      <c r="GA31">
        <v>40273.5</v>
      </c>
      <c r="GB31">
        <v>35263.5</v>
      </c>
      <c r="GC31">
        <v>38492.2</v>
      </c>
      <c r="GD31">
        <v>47221.6</v>
      </c>
      <c r="GE31">
        <v>52528.4</v>
      </c>
      <c r="GF31">
        <v>55060.9</v>
      </c>
      <c r="GG31">
        <v>61712.3</v>
      </c>
      <c r="GH31">
        <v>1.98983</v>
      </c>
      <c r="GI31">
        <v>1.80527</v>
      </c>
      <c r="GJ31">
        <v>0.0116304</v>
      </c>
      <c r="GK31">
        <v>0</v>
      </c>
      <c r="GL31">
        <v>19.7886</v>
      </c>
      <c r="GM31">
        <v>999.9</v>
      </c>
      <c r="GN31">
        <v>53.809</v>
      </c>
      <c r="GO31">
        <v>28.762</v>
      </c>
      <c r="GP31">
        <v>23.7302</v>
      </c>
      <c r="GQ31">
        <v>56.3687</v>
      </c>
      <c r="GR31">
        <v>50.0761</v>
      </c>
      <c r="GS31">
        <v>1</v>
      </c>
      <c r="GT31">
        <v>-0.0343496</v>
      </c>
      <c r="GU31">
        <v>6.08547</v>
      </c>
      <c r="GV31">
        <v>20.0181</v>
      </c>
      <c r="GW31">
        <v>5.20261</v>
      </c>
      <c r="GX31">
        <v>12.0047</v>
      </c>
      <c r="GY31">
        <v>4.9756</v>
      </c>
      <c r="GZ31">
        <v>3.29295</v>
      </c>
      <c r="HA31">
        <v>9999</v>
      </c>
      <c r="HB31">
        <v>9999</v>
      </c>
      <c r="HC31">
        <v>999.9</v>
      </c>
      <c r="HD31">
        <v>9999</v>
      </c>
      <c r="HE31">
        <v>1.86309</v>
      </c>
      <c r="HF31">
        <v>1.86813</v>
      </c>
      <c r="HG31">
        <v>1.86784</v>
      </c>
      <c r="HH31">
        <v>1.86895</v>
      </c>
      <c r="HI31">
        <v>1.86982</v>
      </c>
      <c r="HJ31">
        <v>1.86584</v>
      </c>
      <c r="HK31">
        <v>1.86702</v>
      </c>
      <c r="HL31">
        <v>1.86836</v>
      </c>
      <c r="HM31">
        <v>5</v>
      </c>
      <c r="HN31">
        <v>0</v>
      </c>
      <c r="HO31">
        <v>0</v>
      </c>
      <c r="HP31">
        <v>0</v>
      </c>
      <c r="HQ31" t="s">
        <v>411</v>
      </c>
      <c r="HR31" t="s">
        <v>412</v>
      </c>
      <c r="HS31" t="s">
        <v>413</v>
      </c>
      <c r="HT31" t="s">
        <v>413</v>
      </c>
      <c r="HU31" t="s">
        <v>413</v>
      </c>
      <c r="HV31" t="s">
        <v>413</v>
      </c>
      <c r="HW31">
        <v>0</v>
      </c>
      <c r="HX31">
        <v>100</v>
      </c>
      <c r="HY31">
        <v>100</v>
      </c>
      <c r="HZ31">
        <v>5.628</v>
      </c>
      <c r="IA31">
        <v>0.0032</v>
      </c>
      <c r="IB31">
        <v>4.09459096810632</v>
      </c>
      <c r="IC31">
        <v>0.00701673648668627</v>
      </c>
      <c r="ID31">
        <v>-7.00304995360485e-07</v>
      </c>
      <c r="IE31">
        <v>-1.86506737496121e-11</v>
      </c>
      <c r="IF31">
        <v>0.00125787624930914</v>
      </c>
      <c r="IG31">
        <v>-0.0224036906934607</v>
      </c>
      <c r="IH31">
        <v>0.00249664406764014</v>
      </c>
      <c r="II31">
        <v>-2.59163740235367e-05</v>
      </c>
      <c r="IJ31">
        <v>-2</v>
      </c>
      <c r="IK31">
        <v>2020</v>
      </c>
      <c r="IL31">
        <v>1</v>
      </c>
      <c r="IM31">
        <v>25</v>
      </c>
      <c r="IN31">
        <v>24.7</v>
      </c>
      <c r="IO31">
        <v>24.7</v>
      </c>
      <c r="IP31">
        <v>0.559082</v>
      </c>
      <c r="IQ31">
        <v>2.63184</v>
      </c>
      <c r="IR31">
        <v>1.54785</v>
      </c>
      <c r="IS31">
        <v>2.30713</v>
      </c>
      <c r="IT31">
        <v>1.34644</v>
      </c>
      <c r="IU31">
        <v>2.32544</v>
      </c>
      <c r="IV31">
        <v>32.9537</v>
      </c>
      <c r="IW31">
        <v>24.1751</v>
      </c>
      <c r="IX31">
        <v>18</v>
      </c>
      <c r="IY31">
        <v>501.325</v>
      </c>
      <c r="IZ31">
        <v>386.752</v>
      </c>
      <c r="JA31">
        <v>12.5293</v>
      </c>
      <c r="JB31">
        <v>26.4652</v>
      </c>
      <c r="JC31">
        <v>30.0006</v>
      </c>
      <c r="JD31">
        <v>26.3865</v>
      </c>
      <c r="JE31">
        <v>26.3303</v>
      </c>
      <c r="JF31">
        <v>11.2211</v>
      </c>
      <c r="JG31">
        <v>57.132</v>
      </c>
      <c r="JH31">
        <v>0</v>
      </c>
      <c r="JI31">
        <v>12.5317</v>
      </c>
      <c r="JJ31">
        <v>184.417</v>
      </c>
      <c r="JK31">
        <v>9.87341</v>
      </c>
      <c r="JL31">
        <v>102.184</v>
      </c>
      <c r="JM31">
        <v>102.739</v>
      </c>
    </row>
    <row r="32" spans="1:273">
      <c r="A32">
        <v>16</v>
      </c>
      <c r="B32">
        <v>1510789407.1</v>
      </c>
      <c r="C32">
        <v>75</v>
      </c>
      <c r="D32" t="s">
        <v>442</v>
      </c>
      <c r="E32" t="s">
        <v>443</v>
      </c>
      <c r="F32">
        <v>5</v>
      </c>
      <c r="G32" t="s">
        <v>405</v>
      </c>
      <c r="H32" t="s">
        <v>406</v>
      </c>
      <c r="I32">
        <v>1510789399.6</v>
      </c>
      <c r="J32">
        <f>(K32)/1000</f>
        <v>0</v>
      </c>
      <c r="K32">
        <f>IF(CZ32, AN32, AH32)</f>
        <v>0</v>
      </c>
      <c r="L32">
        <f>IF(CZ32, AI32, AG32)</f>
        <v>0</v>
      </c>
      <c r="M32">
        <f>DB32 - IF(AU32&gt;1, L32*CV32*100.0/(AW32*DP32), 0)</f>
        <v>0</v>
      </c>
      <c r="N32">
        <f>((T32-J32/2)*M32-L32)/(T32+J32/2)</f>
        <v>0</v>
      </c>
      <c r="O32">
        <f>N32*(DI32+DJ32)/1000.0</f>
        <v>0</v>
      </c>
      <c r="P32">
        <f>(DB32 - IF(AU32&gt;1, L32*CV32*100.0/(AW32*DP32), 0))*(DI32+DJ32)/1000.0</f>
        <v>0</v>
      </c>
      <c r="Q32">
        <f>2.0/((1/S32-1/R32)+SIGN(S32)*SQRT((1/S32-1/R32)*(1/S32-1/R32) + 4*CW32/((CW32+1)*(CW32+1))*(2*1/S32*1/R32-1/R32*1/R32)))</f>
        <v>0</v>
      </c>
      <c r="R32">
        <f>IF(LEFT(CX32,1)&lt;&gt;"0",IF(LEFT(CX32,1)="1",3.0,CY32),$D$5+$E$5*(DP32*DI32/($K$5*1000))+$F$5*(DP32*DI32/($K$5*1000))*MAX(MIN(CV32,$J$5),$I$5)*MAX(MIN(CV32,$J$5),$I$5)+$G$5*MAX(MIN(CV32,$J$5),$I$5)*(DP32*DI32/($K$5*1000))+$H$5*(DP32*DI32/($K$5*1000))*(DP32*DI32/($K$5*1000)))</f>
        <v>0</v>
      </c>
      <c r="S32">
        <f>J32*(1000-(1000*0.61365*exp(17.502*W32/(240.97+W32))/(DI32+DJ32)+DD32)/2)/(1000*0.61365*exp(17.502*W32/(240.97+W32))/(DI32+DJ32)-DD32)</f>
        <v>0</v>
      </c>
      <c r="T32">
        <f>1/((CW32+1)/(Q32/1.6)+1/(R32/1.37)) + CW32/((CW32+1)/(Q32/1.6) + CW32/(R32/1.37))</f>
        <v>0</v>
      </c>
      <c r="U32">
        <f>(CR32*CU32)</f>
        <v>0</v>
      </c>
      <c r="V32">
        <f>(DK32+(U32+2*0.95*5.67E-8*(((DK32+$B$7)+273)^4-(DK32+273)^4)-44100*J32)/(1.84*29.3*R32+8*0.95*5.67E-8*(DK32+273)^3))</f>
        <v>0</v>
      </c>
      <c r="W32">
        <f>($C$7*DL32+$D$7*DM32+$E$7*V32)</f>
        <v>0</v>
      </c>
      <c r="X32">
        <f>0.61365*exp(17.502*W32/(240.97+W32))</f>
        <v>0</v>
      </c>
      <c r="Y32">
        <f>(Z32/AA32*100)</f>
        <v>0</v>
      </c>
      <c r="Z32">
        <f>DD32*(DI32+DJ32)/1000</f>
        <v>0</v>
      </c>
      <c r="AA32">
        <f>0.61365*exp(17.502*DK32/(240.97+DK32))</f>
        <v>0</v>
      </c>
      <c r="AB32">
        <f>(X32-DD32*(DI32+DJ32)/1000)</f>
        <v>0</v>
      </c>
      <c r="AC32">
        <f>(-J32*44100)</f>
        <v>0</v>
      </c>
      <c r="AD32">
        <f>2*29.3*R32*0.92*(DK32-W32)</f>
        <v>0</v>
      </c>
      <c r="AE32">
        <f>2*0.95*5.67E-8*(((DK32+$B$7)+273)^4-(W32+273)^4)</f>
        <v>0</v>
      </c>
      <c r="AF32">
        <f>U32+AE32+AC32+AD32</f>
        <v>0</v>
      </c>
      <c r="AG32">
        <f>DH32*AU32*(DC32-DB32*(1000-AU32*DE32)/(1000-AU32*DD32))/(100*CV32)</f>
        <v>0</v>
      </c>
      <c r="AH32">
        <f>1000*DH32*AU32*(DD32-DE32)/(100*CV32*(1000-AU32*DD32))</f>
        <v>0</v>
      </c>
      <c r="AI32">
        <f>(AJ32 - AK32 - DI32*1E3/(8.314*(DK32+273.15)) * AM32/DH32 * AL32) * DH32/(100*CV32) * (1000 - DE32)/1000</f>
        <v>0</v>
      </c>
      <c r="AJ32">
        <v>200.745938832884</v>
      </c>
      <c r="AK32">
        <v>216.52016969697</v>
      </c>
      <c r="AL32">
        <v>-3.3335448269582</v>
      </c>
      <c r="AM32">
        <v>64.351544685461</v>
      </c>
      <c r="AN32">
        <f>(AP32 - AO32 + DI32*1E3/(8.314*(DK32+273.15)) * AR32/DH32 * AQ32) * DH32/(100*CV32) * 1000/(1000 - AP32)</f>
        <v>0</v>
      </c>
      <c r="AO32">
        <v>9.91796201725594</v>
      </c>
      <c r="AP32">
        <v>10.115986013986</v>
      </c>
      <c r="AQ32">
        <v>5.28044461048387e-06</v>
      </c>
      <c r="AR32">
        <v>100.18039122701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MAX(0,($B$13+$C$13*DP32)/(1+$D$13*DP32)*DI32/(DK32+273)*$E$13)</f>
        <v>0</v>
      </c>
      <c r="AX32" t="s">
        <v>407</v>
      </c>
      <c r="AY32" t="s">
        <v>407</v>
      </c>
      <c r="AZ32">
        <v>0</v>
      </c>
      <c r="BA32">
        <v>0</v>
      </c>
      <c r="BB32">
        <f>1-AZ32/BA32</f>
        <v>0</v>
      </c>
      <c r="BC32">
        <v>0</v>
      </c>
      <c r="BD32" t="s">
        <v>407</v>
      </c>
      <c r="BE32" t="s">
        <v>407</v>
      </c>
      <c r="BF32">
        <v>0</v>
      </c>
      <c r="BG32">
        <v>0</v>
      </c>
      <c r="BH32">
        <f>1-BF32/BG32</f>
        <v>0</v>
      </c>
      <c r="BI32">
        <v>0.5</v>
      </c>
      <c r="BJ32">
        <f>CS32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407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f>$B$11*DQ32+$C$11*DR32+$F$11*EC32*(1-EF32)</f>
        <v>0</v>
      </c>
      <c r="CS32">
        <f>CR32*CT32</f>
        <v>0</v>
      </c>
      <c r="CT32">
        <f>($B$11*$D$9+$C$11*$D$9+$F$11*((EP32+EH32)/MAX(EP32+EH32+EQ32, 0.1)*$I$9+EQ32/MAX(EP32+EH32+EQ32, 0.1)*$J$9))/($B$11+$C$11+$F$11)</f>
        <v>0</v>
      </c>
      <c r="CU32">
        <f>($B$11*$K$9+$C$11*$K$9+$F$11*((EP32+EH32)/MAX(EP32+EH32+EQ32, 0.1)*$P$9+EQ32/MAX(EP32+EH32+EQ32, 0.1)*$Q$9))/($B$11+$C$11+$F$11)</f>
        <v>0</v>
      </c>
      <c r="CV32">
        <v>1.65</v>
      </c>
      <c r="CW32">
        <v>0.5</v>
      </c>
      <c r="CX32" t="s">
        <v>408</v>
      </c>
      <c r="CY32">
        <v>2</v>
      </c>
      <c r="CZ32" t="b">
        <v>1</v>
      </c>
      <c r="DA32">
        <v>1510789399.6</v>
      </c>
      <c r="DB32">
        <v>237.262407407407</v>
      </c>
      <c r="DC32">
        <v>214.877666666667</v>
      </c>
      <c r="DD32">
        <v>10.1120481481481</v>
      </c>
      <c r="DE32">
        <v>9.91637703703704</v>
      </c>
      <c r="DF32">
        <v>231.580814814815</v>
      </c>
      <c r="DG32">
        <v>10.1088925925926</v>
      </c>
      <c r="DH32">
        <v>500.063851851852</v>
      </c>
      <c r="DI32">
        <v>89.9517259259259</v>
      </c>
      <c r="DJ32">
        <v>0.0999961222222222</v>
      </c>
      <c r="DK32">
        <v>19.1212333333333</v>
      </c>
      <c r="DL32">
        <v>19.9880333333333</v>
      </c>
      <c r="DM32">
        <v>999.9</v>
      </c>
      <c r="DN32">
        <v>0</v>
      </c>
      <c r="DO32">
        <v>0</v>
      </c>
      <c r="DP32">
        <v>10006.987037037</v>
      </c>
      <c r="DQ32">
        <v>0</v>
      </c>
      <c r="DR32">
        <v>9.98469</v>
      </c>
      <c r="DS32">
        <v>22.3848259259259</v>
      </c>
      <c r="DT32">
        <v>239.686185185185</v>
      </c>
      <c r="DU32">
        <v>217.02962962963</v>
      </c>
      <c r="DV32">
        <v>0.195664814814815</v>
      </c>
      <c r="DW32">
        <v>214.877666666667</v>
      </c>
      <c r="DX32">
        <v>9.91637703703704</v>
      </c>
      <c r="DY32">
        <v>0.909595555555555</v>
      </c>
      <c r="DZ32">
        <v>0.891995</v>
      </c>
      <c r="EA32">
        <v>5.54345555555556</v>
      </c>
      <c r="EB32">
        <v>5.26223814814815</v>
      </c>
      <c r="EC32">
        <v>1999.99407407407</v>
      </c>
      <c r="ED32">
        <v>0.979997111111111</v>
      </c>
      <c r="EE32">
        <v>0.0200028518518519</v>
      </c>
      <c r="EF32">
        <v>0</v>
      </c>
      <c r="EG32">
        <v>2.26372222222222</v>
      </c>
      <c r="EH32">
        <v>0</v>
      </c>
      <c r="EI32">
        <v>2447.22111111111</v>
      </c>
      <c r="EJ32">
        <v>17300.0888888889</v>
      </c>
      <c r="EK32">
        <v>39.125</v>
      </c>
      <c r="EL32">
        <v>39.7243333333333</v>
      </c>
      <c r="EM32">
        <v>39.062</v>
      </c>
      <c r="EN32">
        <v>38.1433703703704</v>
      </c>
      <c r="EO32">
        <v>37.914037037037</v>
      </c>
      <c r="EP32">
        <v>1959.98444444444</v>
      </c>
      <c r="EQ32">
        <v>40.0096296296296</v>
      </c>
      <c r="ER32">
        <v>0</v>
      </c>
      <c r="ES32">
        <v>1679590159.7</v>
      </c>
      <c r="ET32">
        <v>0</v>
      </c>
      <c r="EU32">
        <v>2.26434615384615</v>
      </c>
      <c r="EV32">
        <v>-0.267234191110154</v>
      </c>
      <c r="EW32">
        <v>-12.4793162695348</v>
      </c>
      <c r="EX32">
        <v>2447.28153846154</v>
      </c>
      <c r="EY32">
        <v>15</v>
      </c>
      <c r="EZ32">
        <v>0</v>
      </c>
      <c r="FA32" t="s">
        <v>409</v>
      </c>
      <c r="FB32">
        <v>1510787920.6</v>
      </c>
      <c r="FC32">
        <v>1510787921.6</v>
      </c>
      <c r="FD32">
        <v>0</v>
      </c>
      <c r="FE32">
        <v>-0.101</v>
      </c>
      <c r="FF32">
        <v>-0.012</v>
      </c>
      <c r="FG32">
        <v>6.901</v>
      </c>
      <c r="FH32">
        <v>0.516</v>
      </c>
      <c r="FI32">
        <v>420</v>
      </c>
      <c r="FJ32">
        <v>24</v>
      </c>
      <c r="FK32">
        <v>0.32</v>
      </c>
      <c r="FL32">
        <v>0.12</v>
      </c>
      <c r="FM32">
        <v>0.195017487804878</v>
      </c>
      <c r="FN32">
        <v>0.00812698954703838</v>
      </c>
      <c r="FO32">
        <v>0.000968394475204901</v>
      </c>
      <c r="FP32">
        <v>1</v>
      </c>
      <c r="FQ32">
        <v>1</v>
      </c>
      <c r="FR32">
        <v>1</v>
      </c>
      <c r="FS32" t="s">
        <v>410</v>
      </c>
      <c r="FT32">
        <v>2.97354</v>
      </c>
      <c r="FU32">
        <v>2.75392</v>
      </c>
      <c r="FV32">
        <v>0.0509724</v>
      </c>
      <c r="FW32">
        <v>0.0475158</v>
      </c>
      <c r="FX32">
        <v>0.0550951</v>
      </c>
      <c r="FY32">
        <v>0.0548063</v>
      </c>
      <c r="FZ32">
        <v>36925.6</v>
      </c>
      <c r="GA32">
        <v>40422</v>
      </c>
      <c r="GB32">
        <v>35263</v>
      </c>
      <c r="GC32">
        <v>38491.9</v>
      </c>
      <c r="GD32">
        <v>47221</v>
      </c>
      <c r="GE32">
        <v>52527.9</v>
      </c>
      <c r="GF32">
        <v>55060.6</v>
      </c>
      <c r="GG32">
        <v>61711.4</v>
      </c>
      <c r="GH32">
        <v>1.98953</v>
      </c>
      <c r="GI32">
        <v>1.80515</v>
      </c>
      <c r="GJ32">
        <v>0.0127405</v>
      </c>
      <c r="GK32">
        <v>0</v>
      </c>
      <c r="GL32">
        <v>19.7852</v>
      </c>
      <c r="GM32">
        <v>999.9</v>
      </c>
      <c r="GN32">
        <v>53.809</v>
      </c>
      <c r="GO32">
        <v>28.782</v>
      </c>
      <c r="GP32">
        <v>23.7554</v>
      </c>
      <c r="GQ32">
        <v>56.3787</v>
      </c>
      <c r="GR32">
        <v>50.1683</v>
      </c>
      <c r="GS32">
        <v>1</v>
      </c>
      <c r="GT32">
        <v>-0.0336204</v>
      </c>
      <c r="GU32">
        <v>6.06439</v>
      </c>
      <c r="GV32">
        <v>20.019</v>
      </c>
      <c r="GW32">
        <v>5.20276</v>
      </c>
      <c r="GX32">
        <v>12.0044</v>
      </c>
      <c r="GY32">
        <v>4.9755</v>
      </c>
      <c r="GZ32">
        <v>3.29295</v>
      </c>
      <c r="HA32">
        <v>9999</v>
      </c>
      <c r="HB32">
        <v>9999</v>
      </c>
      <c r="HC32">
        <v>999.9</v>
      </c>
      <c r="HD32">
        <v>9999</v>
      </c>
      <c r="HE32">
        <v>1.8631</v>
      </c>
      <c r="HF32">
        <v>1.8681</v>
      </c>
      <c r="HG32">
        <v>1.86783</v>
      </c>
      <c r="HH32">
        <v>1.86898</v>
      </c>
      <c r="HI32">
        <v>1.86982</v>
      </c>
      <c r="HJ32">
        <v>1.86585</v>
      </c>
      <c r="HK32">
        <v>1.86703</v>
      </c>
      <c r="HL32">
        <v>1.86835</v>
      </c>
      <c r="HM32">
        <v>5</v>
      </c>
      <c r="HN32">
        <v>0</v>
      </c>
      <c r="HO32">
        <v>0</v>
      </c>
      <c r="HP32">
        <v>0</v>
      </c>
      <c r="HQ32" t="s">
        <v>411</v>
      </c>
      <c r="HR32" t="s">
        <v>412</v>
      </c>
      <c r="HS32" t="s">
        <v>413</v>
      </c>
      <c r="HT32" t="s">
        <v>413</v>
      </c>
      <c r="HU32" t="s">
        <v>413</v>
      </c>
      <c r="HV32" t="s">
        <v>413</v>
      </c>
      <c r="HW32">
        <v>0</v>
      </c>
      <c r="HX32">
        <v>100</v>
      </c>
      <c r="HY32">
        <v>100</v>
      </c>
      <c r="HZ32">
        <v>5.518</v>
      </c>
      <c r="IA32">
        <v>0.0032</v>
      </c>
      <c r="IB32">
        <v>4.09459096810632</v>
      </c>
      <c r="IC32">
        <v>0.00701673648668627</v>
      </c>
      <c r="ID32">
        <v>-7.00304995360485e-07</v>
      </c>
      <c r="IE32">
        <v>-1.86506737496121e-11</v>
      </c>
      <c r="IF32">
        <v>0.00125787624930914</v>
      </c>
      <c r="IG32">
        <v>-0.0224036906934607</v>
      </c>
      <c r="IH32">
        <v>0.00249664406764014</v>
      </c>
      <c r="II32">
        <v>-2.59163740235367e-05</v>
      </c>
      <c r="IJ32">
        <v>-2</v>
      </c>
      <c r="IK32">
        <v>2020</v>
      </c>
      <c r="IL32">
        <v>1</v>
      </c>
      <c r="IM32">
        <v>25</v>
      </c>
      <c r="IN32">
        <v>24.8</v>
      </c>
      <c r="IO32">
        <v>24.8</v>
      </c>
      <c r="IP32">
        <v>0.528564</v>
      </c>
      <c r="IQ32">
        <v>2.63794</v>
      </c>
      <c r="IR32">
        <v>1.54785</v>
      </c>
      <c r="IS32">
        <v>2.30713</v>
      </c>
      <c r="IT32">
        <v>1.34644</v>
      </c>
      <c r="IU32">
        <v>2.2937</v>
      </c>
      <c r="IV32">
        <v>32.9537</v>
      </c>
      <c r="IW32">
        <v>24.1751</v>
      </c>
      <c r="IX32">
        <v>18</v>
      </c>
      <c r="IY32">
        <v>501.193</v>
      </c>
      <c r="IZ32">
        <v>386.727</v>
      </c>
      <c r="JA32">
        <v>12.537</v>
      </c>
      <c r="JB32">
        <v>26.473</v>
      </c>
      <c r="JC32">
        <v>30.0007</v>
      </c>
      <c r="JD32">
        <v>26.3937</v>
      </c>
      <c r="JE32">
        <v>26.3365</v>
      </c>
      <c r="JF32">
        <v>10.4837</v>
      </c>
      <c r="JG32">
        <v>57.132</v>
      </c>
      <c r="JH32">
        <v>0</v>
      </c>
      <c r="JI32">
        <v>12.5444</v>
      </c>
      <c r="JJ32">
        <v>164.275</v>
      </c>
      <c r="JK32">
        <v>9.87335</v>
      </c>
      <c r="JL32">
        <v>102.183</v>
      </c>
      <c r="JM32">
        <v>102.738</v>
      </c>
    </row>
    <row r="33" spans="1:273">
      <c r="A33">
        <v>17</v>
      </c>
      <c r="B33">
        <v>1510789412.1</v>
      </c>
      <c r="C33">
        <v>80</v>
      </c>
      <c r="D33" t="s">
        <v>444</v>
      </c>
      <c r="E33" t="s">
        <v>445</v>
      </c>
      <c r="F33">
        <v>5</v>
      </c>
      <c r="G33" t="s">
        <v>405</v>
      </c>
      <c r="H33" t="s">
        <v>406</v>
      </c>
      <c r="I33">
        <v>1510789404.31429</v>
      </c>
      <c r="J33">
        <f>(K33)/1000</f>
        <v>0</v>
      </c>
      <c r="K33">
        <f>IF(CZ33, AN33, AH33)</f>
        <v>0</v>
      </c>
      <c r="L33">
        <f>IF(CZ33, AI33, AG33)</f>
        <v>0</v>
      </c>
      <c r="M33">
        <f>DB33 - IF(AU33&gt;1, L33*CV33*100.0/(AW33*DP33), 0)</f>
        <v>0</v>
      </c>
      <c r="N33">
        <f>((T33-J33/2)*M33-L33)/(T33+J33/2)</f>
        <v>0</v>
      </c>
      <c r="O33">
        <f>N33*(DI33+DJ33)/1000.0</f>
        <v>0</v>
      </c>
      <c r="P33">
        <f>(DB33 - IF(AU33&gt;1, L33*CV33*100.0/(AW33*DP33), 0))*(DI33+DJ33)/1000.0</f>
        <v>0</v>
      </c>
      <c r="Q33">
        <f>2.0/((1/S33-1/R33)+SIGN(S33)*SQRT((1/S33-1/R33)*(1/S33-1/R33) + 4*CW33/((CW33+1)*(CW33+1))*(2*1/S33*1/R33-1/R33*1/R33)))</f>
        <v>0</v>
      </c>
      <c r="R33">
        <f>IF(LEFT(CX33,1)&lt;&gt;"0",IF(LEFT(CX33,1)="1",3.0,CY33),$D$5+$E$5*(DP33*DI33/($K$5*1000))+$F$5*(DP33*DI33/($K$5*1000))*MAX(MIN(CV33,$J$5),$I$5)*MAX(MIN(CV33,$J$5),$I$5)+$G$5*MAX(MIN(CV33,$J$5),$I$5)*(DP33*DI33/($K$5*1000))+$H$5*(DP33*DI33/($K$5*1000))*(DP33*DI33/($K$5*1000)))</f>
        <v>0</v>
      </c>
      <c r="S33">
        <f>J33*(1000-(1000*0.61365*exp(17.502*W33/(240.97+W33))/(DI33+DJ33)+DD33)/2)/(1000*0.61365*exp(17.502*W33/(240.97+W33))/(DI33+DJ33)-DD33)</f>
        <v>0</v>
      </c>
      <c r="T33">
        <f>1/((CW33+1)/(Q33/1.6)+1/(R33/1.37)) + CW33/((CW33+1)/(Q33/1.6) + CW33/(R33/1.37))</f>
        <v>0</v>
      </c>
      <c r="U33">
        <f>(CR33*CU33)</f>
        <v>0</v>
      </c>
      <c r="V33">
        <f>(DK33+(U33+2*0.95*5.67E-8*(((DK33+$B$7)+273)^4-(DK33+273)^4)-44100*J33)/(1.84*29.3*R33+8*0.95*5.67E-8*(DK33+273)^3))</f>
        <v>0</v>
      </c>
      <c r="W33">
        <f>($C$7*DL33+$D$7*DM33+$E$7*V33)</f>
        <v>0</v>
      </c>
      <c r="X33">
        <f>0.61365*exp(17.502*W33/(240.97+W33))</f>
        <v>0</v>
      </c>
      <c r="Y33">
        <f>(Z33/AA33*100)</f>
        <v>0</v>
      </c>
      <c r="Z33">
        <f>DD33*(DI33+DJ33)/1000</f>
        <v>0</v>
      </c>
      <c r="AA33">
        <f>0.61365*exp(17.502*DK33/(240.97+DK33))</f>
        <v>0</v>
      </c>
      <c r="AB33">
        <f>(X33-DD33*(DI33+DJ33)/1000)</f>
        <v>0</v>
      </c>
      <c r="AC33">
        <f>(-J33*44100)</f>
        <v>0</v>
      </c>
      <c r="AD33">
        <f>2*29.3*R33*0.92*(DK33-W33)</f>
        <v>0</v>
      </c>
      <c r="AE33">
        <f>2*0.95*5.67E-8*(((DK33+$B$7)+273)^4-(W33+273)^4)</f>
        <v>0</v>
      </c>
      <c r="AF33">
        <f>U33+AE33+AC33+AD33</f>
        <v>0</v>
      </c>
      <c r="AG33">
        <f>DH33*AU33*(DC33-DB33*(1000-AU33*DE33)/(1000-AU33*DD33))/(100*CV33)</f>
        <v>0</v>
      </c>
      <c r="AH33">
        <f>1000*DH33*AU33*(DD33-DE33)/(100*CV33*(1000-AU33*DD33))</f>
        <v>0</v>
      </c>
      <c r="AI33">
        <f>(AJ33 - AK33 - DI33*1E3/(8.314*(DK33+273.15)) * AM33/DH33 * AL33) * DH33/(100*CV33) * (1000 - DE33)/1000</f>
        <v>0</v>
      </c>
      <c r="AJ33">
        <v>184.429407695443</v>
      </c>
      <c r="AK33">
        <v>200.124824242424</v>
      </c>
      <c r="AL33">
        <v>-3.29046182589318</v>
      </c>
      <c r="AM33">
        <v>64.351544685461</v>
      </c>
      <c r="AN33">
        <f>(AP33 - AO33 + DI33*1E3/(8.314*(DK33+273.15)) * AR33/DH33 * AQ33) * DH33/(100*CV33) * 1000/(1000 - AP33)</f>
        <v>0</v>
      </c>
      <c r="AO33">
        <v>9.91721175108215</v>
      </c>
      <c r="AP33">
        <v>10.1149503496504</v>
      </c>
      <c r="AQ33">
        <v>2.23953712192359e-07</v>
      </c>
      <c r="AR33">
        <v>100.18039122701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MAX(0,($B$13+$C$13*DP33)/(1+$D$13*DP33)*DI33/(DK33+273)*$E$13)</f>
        <v>0</v>
      </c>
      <c r="AX33" t="s">
        <v>407</v>
      </c>
      <c r="AY33" t="s">
        <v>407</v>
      </c>
      <c r="AZ33">
        <v>0</v>
      </c>
      <c r="BA33">
        <v>0</v>
      </c>
      <c r="BB33">
        <f>1-AZ33/BA33</f>
        <v>0</v>
      </c>
      <c r="BC33">
        <v>0</v>
      </c>
      <c r="BD33" t="s">
        <v>407</v>
      </c>
      <c r="BE33" t="s">
        <v>407</v>
      </c>
      <c r="BF33">
        <v>0</v>
      </c>
      <c r="BG33">
        <v>0</v>
      </c>
      <c r="BH33">
        <f>1-BF33/BG33</f>
        <v>0</v>
      </c>
      <c r="BI33">
        <v>0.5</v>
      </c>
      <c r="BJ33">
        <f>CS33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407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f>$B$11*DQ33+$C$11*DR33+$F$11*EC33*(1-EF33)</f>
        <v>0</v>
      </c>
      <c r="CS33">
        <f>CR33*CT33</f>
        <v>0</v>
      </c>
      <c r="CT33">
        <f>($B$11*$D$9+$C$11*$D$9+$F$11*((EP33+EH33)/MAX(EP33+EH33+EQ33, 0.1)*$I$9+EQ33/MAX(EP33+EH33+EQ33, 0.1)*$J$9))/($B$11+$C$11+$F$11)</f>
        <v>0</v>
      </c>
      <c r="CU33">
        <f>($B$11*$K$9+$C$11*$K$9+$F$11*((EP33+EH33)/MAX(EP33+EH33+EQ33, 0.1)*$P$9+EQ33/MAX(EP33+EH33+EQ33, 0.1)*$Q$9))/($B$11+$C$11+$F$11)</f>
        <v>0</v>
      </c>
      <c r="CV33">
        <v>1.65</v>
      </c>
      <c r="CW33">
        <v>0.5</v>
      </c>
      <c r="CX33" t="s">
        <v>408</v>
      </c>
      <c r="CY33">
        <v>2</v>
      </c>
      <c r="CZ33" t="b">
        <v>1</v>
      </c>
      <c r="DA33">
        <v>1510789404.31429</v>
      </c>
      <c r="DB33">
        <v>221.860142857143</v>
      </c>
      <c r="DC33">
        <v>199.551428571429</v>
      </c>
      <c r="DD33">
        <v>10.1139178571429</v>
      </c>
      <c r="DE33">
        <v>9.91717178571429</v>
      </c>
      <c r="DF33">
        <v>216.281035714286</v>
      </c>
      <c r="DG33">
        <v>10.1107214285714</v>
      </c>
      <c r="DH33">
        <v>500.068107142857</v>
      </c>
      <c r="DI33">
        <v>89.9511357142857</v>
      </c>
      <c r="DJ33">
        <v>0.100018042857143</v>
      </c>
      <c r="DK33">
        <v>19.1197571428571</v>
      </c>
      <c r="DL33">
        <v>19.9916678571429</v>
      </c>
      <c r="DM33">
        <v>999.9</v>
      </c>
      <c r="DN33">
        <v>0</v>
      </c>
      <c r="DO33">
        <v>0</v>
      </c>
      <c r="DP33">
        <v>10008.9289285714</v>
      </c>
      <c r="DQ33">
        <v>0</v>
      </c>
      <c r="DR33">
        <v>9.98469</v>
      </c>
      <c r="DS33">
        <v>22.3087857142857</v>
      </c>
      <c r="DT33">
        <v>224.126928571429</v>
      </c>
      <c r="DU33">
        <v>201.550035714286</v>
      </c>
      <c r="DV33">
        <v>0.196736464285714</v>
      </c>
      <c r="DW33">
        <v>199.551428571429</v>
      </c>
      <c r="DX33">
        <v>9.91717178571429</v>
      </c>
      <c r="DY33">
        <v>0.909757464285714</v>
      </c>
      <c r="DZ33">
        <v>0.89206075</v>
      </c>
      <c r="EA33">
        <v>5.54602178571429</v>
      </c>
      <c r="EB33">
        <v>5.26329642857143</v>
      </c>
      <c r="EC33">
        <v>1999.99785714286</v>
      </c>
      <c r="ED33">
        <v>0.979996964285714</v>
      </c>
      <c r="EE33">
        <v>0.0200030035714286</v>
      </c>
      <c r="EF33">
        <v>0</v>
      </c>
      <c r="EG33">
        <v>2.24190714285714</v>
      </c>
      <c r="EH33">
        <v>0</v>
      </c>
      <c r="EI33">
        <v>2446.30892857143</v>
      </c>
      <c r="EJ33">
        <v>17300.1214285714</v>
      </c>
      <c r="EK33">
        <v>39.1115</v>
      </c>
      <c r="EL33">
        <v>39.705</v>
      </c>
      <c r="EM33">
        <v>39.0420714285714</v>
      </c>
      <c r="EN33">
        <v>38.1338571428571</v>
      </c>
      <c r="EO33">
        <v>37.8949285714286</v>
      </c>
      <c r="EP33">
        <v>1959.98821428571</v>
      </c>
      <c r="EQ33">
        <v>40.0096428571429</v>
      </c>
      <c r="ER33">
        <v>0</v>
      </c>
      <c r="ES33">
        <v>1679590165.1</v>
      </c>
      <c r="ET33">
        <v>0</v>
      </c>
      <c r="EU33">
        <v>2.254392</v>
      </c>
      <c r="EV33">
        <v>0.338684612215741</v>
      </c>
      <c r="EW33">
        <v>-10.3630769393384</v>
      </c>
      <c r="EX33">
        <v>2446.1876</v>
      </c>
      <c r="EY33">
        <v>15</v>
      </c>
      <c r="EZ33">
        <v>0</v>
      </c>
      <c r="FA33" t="s">
        <v>409</v>
      </c>
      <c r="FB33">
        <v>1510787920.6</v>
      </c>
      <c r="FC33">
        <v>1510787921.6</v>
      </c>
      <c r="FD33">
        <v>0</v>
      </c>
      <c r="FE33">
        <v>-0.101</v>
      </c>
      <c r="FF33">
        <v>-0.012</v>
      </c>
      <c r="FG33">
        <v>6.901</v>
      </c>
      <c r="FH33">
        <v>0.516</v>
      </c>
      <c r="FI33">
        <v>420</v>
      </c>
      <c r="FJ33">
        <v>24</v>
      </c>
      <c r="FK33">
        <v>0.32</v>
      </c>
      <c r="FL33">
        <v>0.12</v>
      </c>
      <c r="FM33">
        <v>0.196086463414634</v>
      </c>
      <c r="FN33">
        <v>0.0138085087108022</v>
      </c>
      <c r="FO33">
        <v>0.00154111109897801</v>
      </c>
      <c r="FP33">
        <v>1</v>
      </c>
      <c r="FQ33">
        <v>1</v>
      </c>
      <c r="FR33">
        <v>1</v>
      </c>
      <c r="FS33" t="s">
        <v>410</v>
      </c>
      <c r="FT33">
        <v>2.97349</v>
      </c>
      <c r="FU33">
        <v>2.75373</v>
      </c>
      <c r="FV33">
        <v>0.0474444</v>
      </c>
      <c r="FW33">
        <v>0.0436979</v>
      </c>
      <c r="FX33">
        <v>0.0550905</v>
      </c>
      <c r="FY33">
        <v>0.0548137</v>
      </c>
      <c r="FZ33">
        <v>37062.5</v>
      </c>
      <c r="GA33">
        <v>40583.5</v>
      </c>
      <c r="GB33">
        <v>35262.7</v>
      </c>
      <c r="GC33">
        <v>38491.5</v>
      </c>
      <c r="GD33">
        <v>47220.2</v>
      </c>
      <c r="GE33">
        <v>52526.8</v>
      </c>
      <c r="GF33">
        <v>55059.6</v>
      </c>
      <c r="GG33">
        <v>61710.7</v>
      </c>
      <c r="GH33">
        <v>1.98935</v>
      </c>
      <c r="GI33">
        <v>1.80488</v>
      </c>
      <c r="GJ33">
        <v>0.0124425</v>
      </c>
      <c r="GK33">
        <v>0</v>
      </c>
      <c r="GL33">
        <v>19.7809</v>
      </c>
      <c r="GM33">
        <v>999.9</v>
      </c>
      <c r="GN33">
        <v>53.809</v>
      </c>
      <c r="GO33">
        <v>28.792</v>
      </c>
      <c r="GP33">
        <v>23.7703</v>
      </c>
      <c r="GQ33">
        <v>56.1787</v>
      </c>
      <c r="GR33">
        <v>50.2965</v>
      </c>
      <c r="GS33">
        <v>1</v>
      </c>
      <c r="GT33">
        <v>-0.0328659</v>
      </c>
      <c r="GU33">
        <v>6.08414</v>
      </c>
      <c r="GV33">
        <v>20.018</v>
      </c>
      <c r="GW33">
        <v>5.20276</v>
      </c>
      <c r="GX33">
        <v>12.0053</v>
      </c>
      <c r="GY33">
        <v>4.97565</v>
      </c>
      <c r="GZ33">
        <v>3.29293</v>
      </c>
      <c r="HA33">
        <v>9999</v>
      </c>
      <c r="HB33">
        <v>9999</v>
      </c>
      <c r="HC33">
        <v>999.9</v>
      </c>
      <c r="HD33">
        <v>9999</v>
      </c>
      <c r="HE33">
        <v>1.8631</v>
      </c>
      <c r="HF33">
        <v>1.86812</v>
      </c>
      <c r="HG33">
        <v>1.86784</v>
      </c>
      <c r="HH33">
        <v>1.86894</v>
      </c>
      <c r="HI33">
        <v>1.86984</v>
      </c>
      <c r="HJ33">
        <v>1.86587</v>
      </c>
      <c r="HK33">
        <v>1.86699</v>
      </c>
      <c r="HL33">
        <v>1.86834</v>
      </c>
      <c r="HM33">
        <v>5</v>
      </c>
      <c r="HN33">
        <v>0</v>
      </c>
      <c r="HO33">
        <v>0</v>
      </c>
      <c r="HP33">
        <v>0</v>
      </c>
      <c r="HQ33" t="s">
        <v>411</v>
      </c>
      <c r="HR33" t="s">
        <v>412</v>
      </c>
      <c r="HS33" t="s">
        <v>413</v>
      </c>
      <c r="HT33" t="s">
        <v>413</v>
      </c>
      <c r="HU33" t="s">
        <v>413</v>
      </c>
      <c r="HV33" t="s">
        <v>413</v>
      </c>
      <c r="HW33">
        <v>0</v>
      </c>
      <c r="HX33">
        <v>100</v>
      </c>
      <c r="HY33">
        <v>100</v>
      </c>
      <c r="HZ33">
        <v>5.409</v>
      </c>
      <c r="IA33">
        <v>0.0032</v>
      </c>
      <c r="IB33">
        <v>4.09459096810632</v>
      </c>
      <c r="IC33">
        <v>0.00701673648668627</v>
      </c>
      <c r="ID33">
        <v>-7.00304995360485e-07</v>
      </c>
      <c r="IE33">
        <v>-1.86506737496121e-11</v>
      </c>
      <c r="IF33">
        <v>0.00125787624930914</v>
      </c>
      <c r="IG33">
        <v>-0.0224036906934607</v>
      </c>
      <c r="IH33">
        <v>0.00249664406764014</v>
      </c>
      <c r="II33">
        <v>-2.59163740235367e-05</v>
      </c>
      <c r="IJ33">
        <v>-2</v>
      </c>
      <c r="IK33">
        <v>2020</v>
      </c>
      <c r="IL33">
        <v>1</v>
      </c>
      <c r="IM33">
        <v>25</v>
      </c>
      <c r="IN33">
        <v>24.9</v>
      </c>
      <c r="IO33">
        <v>24.8</v>
      </c>
      <c r="IP33">
        <v>0.487061</v>
      </c>
      <c r="IQ33">
        <v>2.63672</v>
      </c>
      <c r="IR33">
        <v>1.54785</v>
      </c>
      <c r="IS33">
        <v>2.30713</v>
      </c>
      <c r="IT33">
        <v>1.34644</v>
      </c>
      <c r="IU33">
        <v>2.26807</v>
      </c>
      <c r="IV33">
        <v>32.9537</v>
      </c>
      <c r="IW33">
        <v>24.1751</v>
      </c>
      <c r="IX33">
        <v>18</v>
      </c>
      <c r="IY33">
        <v>501.139</v>
      </c>
      <c r="IZ33">
        <v>386.628</v>
      </c>
      <c r="JA33">
        <v>12.5473</v>
      </c>
      <c r="JB33">
        <v>26.4809</v>
      </c>
      <c r="JC33">
        <v>30.0008</v>
      </c>
      <c r="JD33">
        <v>26.4004</v>
      </c>
      <c r="JE33">
        <v>26.3436</v>
      </c>
      <c r="JF33">
        <v>9.78937</v>
      </c>
      <c r="JG33">
        <v>57.132</v>
      </c>
      <c r="JH33">
        <v>0</v>
      </c>
      <c r="JI33">
        <v>12.5462</v>
      </c>
      <c r="JJ33">
        <v>150.673</v>
      </c>
      <c r="JK33">
        <v>9.87335</v>
      </c>
      <c r="JL33">
        <v>102.182</v>
      </c>
      <c r="JM33">
        <v>102.736</v>
      </c>
    </row>
    <row r="34" spans="1:273">
      <c r="A34">
        <v>18</v>
      </c>
      <c r="B34">
        <v>1510789417.1</v>
      </c>
      <c r="C34">
        <v>85</v>
      </c>
      <c r="D34" t="s">
        <v>446</v>
      </c>
      <c r="E34" t="s">
        <v>447</v>
      </c>
      <c r="F34">
        <v>5</v>
      </c>
      <c r="G34" t="s">
        <v>405</v>
      </c>
      <c r="H34" t="s">
        <v>406</v>
      </c>
      <c r="I34">
        <v>1510789409.6</v>
      </c>
      <c r="J34">
        <f>(K34)/1000</f>
        <v>0</v>
      </c>
      <c r="K34">
        <f>IF(CZ34, AN34, AH34)</f>
        <v>0</v>
      </c>
      <c r="L34">
        <f>IF(CZ34, AI34, AG34)</f>
        <v>0</v>
      </c>
      <c r="M34">
        <f>DB34 - IF(AU34&gt;1, L34*CV34*100.0/(AW34*DP34), 0)</f>
        <v>0</v>
      </c>
      <c r="N34">
        <f>((T34-J34/2)*M34-L34)/(T34+J34/2)</f>
        <v>0</v>
      </c>
      <c r="O34">
        <f>N34*(DI34+DJ34)/1000.0</f>
        <v>0</v>
      </c>
      <c r="P34">
        <f>(DB34 - IF(AU34&gt;1, L34*CV34*100.0/(AW34*DP34), 0))*(DI34+DJ34)/1000.0</f>
        <v>0</v>
      </c>
      <c r="Q34">
        <f>2.0/((1/S34-1/R34)+SIGN(S34)*SQRT((1/S34-1/R34)*(1/S34-1/R34) + 4*CW34/((CW34+1)*(CW34+1))*(2*1/S34*1/R34-1/R34*1/R34)))</f>
        <v>0</v>
      </c>
      <c r="R34">
        <f>IF(LEFT(CX34,1)&lt;&gt;"0",IF(LEFT(CX34,1)="1",3.0,CY34),$D$5+$E$5*(DP34*DI34/($K$5*1000))+$F$5*(DP34*DI34/($K$5*1000))*MAX(MIN(CV34,$J$5),$I$5)*MAX(MIN(CV34,$J$5),$I$5)+$G$5*MAX(MIN(CV34,$J$5),$I$5)*(DP34*DI34/($K$5*1000))+$H$5*(DP34*DI34/($K$5*1000))*(DP34*DI34/($K$5*1000)))</f>
        <v>0</v>
      </c>
      <c r="S34">
        <f>J34*(1000-(1000*0.61365*exp(17.502*W34/(240.97+W34))/(DI34+DJ34)+DD34)/2)/(1000*0.61365*exp(17.502*W34/(240.97+W34))/(DI34+DJ34)-DD34)</f>
        <v>0</v>
      </c>
      <c r="T34">
        <f>1/((CW34+1)/(Q34/1.6)+1/(R34/1.37)) + CW34/((CW34+1)/(Q34/1.6) + CW34/(R34/1.37))</f>
        <v>0</v>
      </c>
      <c r="U34">
        <f>(CR34*CU34)</f>
        <v>0</v>
      </c>
      <c r="V34">
        <f>(DK34+(U34+2*0.95*5.67E-8*(((DK34+$B$7)+273)^4-(DK34+273)^4)-44100*J34)/(1.84*29.3*R34+8*0.95*5.67E-8*(DK34+273)^3))</f>
        <v>0</v>
      </c>
      <c r="W34">
        <f>($C$7*DL34+$D$7*DM34+$E$7*V34)</f>
        <v>0</v>
      </c>
      <c r="X34">
        <f>0.61365*exp(17.502*W34/(240.97+W34))</f>
        <v>0</v>
      </c>
      <c r="Y34">
        <f>(Z34/AA34*100)</f>
        <v>0</v>
      </c>
      <c r="Z34">
        <f>DD34*(DI34+DJ34)/1000</f>
        <v>0</v>
      </c>
      <c r="AA34">
        <f>0.61365*exp(17.502*DK34/(240.97+DK34))</f>
        <v>0</v>
      </c>
      <c r="AB34">
        <f>(X34-DD34*(DI34+DJ34)/1000)</f>
        <v>0</v>
      </c>
      <c r="AC34">
        <f>(-J34*44100)</f>
        <v>0</v>
      </c>
      <c r="AD34">
        <f>2*29.3*R34*0.92*(DK34-W34)</f>
        <v>0</v>
      </c>
      <c r="AE34">
        <f>2*0.95*5.67E-8*(((DK34+$B$7)+273)^4-(W34+273)^4)</f>
        <v>0</v>
      </c>
      <c r="AF34">
        <f>U34+AE34+AC34+AD34</f>
        <v>0</v>
      </c>
      <c r="AG34">
        <f>DH34*AU34*(DC34-DB34*(1000-AU34*DE34)/(1000-AU34*DD34))/(100*CV34)</f>
        <v>0</v>
      </c>
      <c r="AH34">
        <f>1000*DH34*AU34*(DD34-DE34)/(100*CV34*(1000-AU34*DD34))</f>
        <v>0</v>
      </c>
      <c r="AI34">
        <f>(AJ34 - AK34 - DI34*1E3/(8.314*(DK34+273.15)) * AM34/DH34 * AL34) * DH34/(100*CV34) * (1000 - DE34)/1000</f>
        <v>0</v>
      </c>
      <c r="AJ34">
        <v>167.06336596919</v>
      </c>
      <c r="AK34">
        <v>183.172466666667</v>
      </c>
      <c r="AL34">
        <v>-3.39571974183563</v>
      </c>
      <c r="AM34">
        <v>64.351544685461</v>
      </c>
      <c r="AN34">
        <f>(AP34 - AO34 + DI34*1E3/(8.314*(DK34+273.15)) * AR34/DH34 * AQ34) * DH34/(100*CV34) * 1000/(1000 - AP34)</f>
        <v>0</v>
      </c>
      <c r="AO34">
        <v>9.9188619025331</v>
      </c>
      <c r="AP34">
        <v>10.1165454545455</v>
      </c>
      <c r="AQ34">
        <v>-1.41991328511118e-07</v>
      </c>
      <c r="AR34">
        <v>100.18039122701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MAX(0,($B$13+$C$13*DP34)/(1+$D$13*DP34)*DI34/(DK34+273)*$E$13)</f>
        <v>0</v>
      </c>
      <c r="AX34" t="s">
        <v>407</v>
      </c>
      <c r="AY34" t="s">
        <v>407</v>
      </c>
      <c r="AZ34">
        <v>0</v>
      </c>
      <c r="BA34">
        <v>0</v>
      </c>
      <c r="BB34">
        <f>1-AZ34/BA34</f>
        <v>0</v>
      </c>
      <c r="BC34">
        <v>0</v>
      </c>
      <c r="BD34" t="s">
        <v>407</v>
      </c>
      <c r="BE34" t="s">
        <v>407</v>
      </c>
      <c r="BF34">
        <v>0</v>
      </c>
      <c r="BG34">
        <v>0</v>
      </c>
      <c r="BH34">
        <f>1-BF34/BG34</f>
        <v>0</v>
      </c>
      <c r="BI34">
        <v>0.5</v>
      </c>
      <c r="BJ34">
        <f>CS34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407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f>$B$11*DQ34+$C$11*DR34+$F$11*EC34*(1-EF34)</f>
        <v>0</v>
      </c>
      <c r="CS34">
        <f>CR34*CT34</f>
        <v>0</v>
      </c>
      <c r="CT34">
        <f>($B$11*$D$9+$C$11*$D$9+$F$11*((EP34+EH34)/MAX(EP34+EH34+EQ34, 0.1)*$I$9+EQ34/MAX(EP34+EH34+EQ34, 0.1)*$J$9))/($B$11+$C$11+$F$11)</f>
        <v>0</v>
      </c>
      <c r="CU34">
        <f>($B$11*$K$9+$C$11*$K$9+$F$11*((EP34+EH34)/MAX(EP34+EH34+EQ34, 0.1)*$P$9+EQ34/MAX(EP34+EH34+EQ34, 0.1)*$Q$9))/($B$11+$C$11+$F$11)</f>
        <v>0</v>
      </c>
      <c r="CV34">
        <v>1.65</v>
      </c>
      <c r="CW34">
        <v>0.5</v>
      </c>
      <c r="CX34" t="s">
        <v>408</v>
      </c>
      <c r="CY34">
        <v>2</v>
      </c>
      <c r="CZ34" t="b">
        <v>1</v>
      </c>
      <c r="DA34">
        <v>1510789409.6</v>
      </c>
      <c r="DB34">
        <v>204.530888888889</v>
      </c>
      <c r="DC34">
        <v>181.914074074074</v>
      </c>
      <c r="DD34">
        <v>10.1151444444444</v>
      </c>
      <c r="DE34">
        <v>9.91809037037037</v>
      </c>
      <c r="DF34">
        <v>199.067444444444</v>
      </c>
      <c r="DG34">
        <v>10.1119407407407</v>
      </c>
      <c r="DH34">
        <v>500.07062962963</v>
      </c>
      <c r="DI34">
        <v>89.9493777777778</v>
      </c>
      <c r="DJ34">
        <v>0.100011918518519</v>
      </c>
      <c r="DK34">
        <v>19.1175481481481</v>
      </c>
      <c r="DL34">
        <v>19.9877555555556</v>
      </c>
      <c r="DM34">
        <v>999.9</v>
      </c>
      <c r="DN34">
        <v>0</v>
      </c>
      <c r="DO34">
        <v>0</v>
      </c>
      <c r="DP34">
        <v>9998.58740740741</v>
      </c>
      <c r="DQ34">
        <v>0</v>
      </c>
      <c r="DR34">
        <v>9.98469</v>
      </c>
      <c r="DS34">
        <v>22.616837037037</v>
      </c>
      <c r="DT34">
        <v>206.620777777778</v>
      </c>
      <c r="DU34">
        <v>183.736333333333</v>
      </c>
      <c r="DV34">
        <v>0.197050333333333</v>
      </c>
      <c r="DW34">
        <v>181.914074074074</v>
      </c>
      <c r="DX34">
        <v>9.91809037037037</v>
      </c>
      <c r="DY34">
        <v>0.909850444444445</v>
      </c>
      <c r="DZ34">
        <v>0.892126037037037</v>
      </c>
      <c r="EA34">
        <v>5.54749666666667</v>
      </c>
      <c r="EB34">
        <v>5.26434740740741</v>
      </c>
      <c r="EC34">
        <v>2000.0162962963</v>
      </c>
      <c r="ED34">
        <v>0.979996666666667</v>
      </c>
      <c r="EE34">
        <v>0.0200033111111111</v>
      </c>
      <c r="EF34">
        <v>0</v>
      </c>
      <c r="EG34">
        <v>2.29201111111111</v>
      </c>
      <c r="EH34">
        <v>0</v>
      </c>
      <c r="EI34">
        <v>2445.39851851852</v>
      </c>
      <c r="EJ34">
        <v>17300.2851851852</v>
      </c>
      <c r="EK34">
        <v>39.0923333333333</v>
      </c>
      <c r="EL34">
        <v>39.687</v>
      </c>
      <c r="EM34">
        <v>39.0206666666667</v>
      </c>
      <c r="EN34">
        <v>38.1295925925926</v>
      </c>
      <c r="EO34">
        <v>37.867962962963</v>
      </c>
      <c r="EP34">
        <v>1960.0062962963</v>
      </c>
      <c r="EQ34">
        <v>40.01</v>
      </c>
      <c r="ER34">
        <v>0</v>
      </c>
      <c r="ES34">
        <v>1679590169.9</v>
      </c>
      <c r="ET34">
        <v>0</v>
      </c>
      <c r="EU34">
        <v>2.302572</v>
      </c>
      <c r="EV34">
        <v>0.554207691435311</v>
      </c>
      <c r="EW34">
        <v>-10.8346153643272</v>
      </c>
      <c r="EX34">
        <v>2445.348</v>
      </c>
      <c r="EY34">
        <v>15</v>
      </c>
      <c r="EZ34">
        <v>0</v>
      </c>
      <c r="FA34" t="s">
        <v>409</v>
      </c>
      <c r="FB34">
        <v>1510787920.6</v>
      </c>
      <c r="FC34">
        <v>1510787921.6</v>
      </c>
      <c r="FD34">
        <v>0</v>
      </c>
      <c r="FE34">
        <v>-0.101</v>
      </c>
      <c r="FF34">
        <v>-0.012</v>
      </c>
      <c r="FG34">
        <v>6.901</v>
      </c>
      <c r="FH34">
        <v>0.516</v>
      </c>
      <c r="FI34">
        <v>420</v>
      </c>
      <c r="FJ34">
        <v>24</v>
      </c>
      <c r="FK34">
        <v>0.32</v>
      </c>
      <c r="FL34">
        <v>0.12</v>
      </c>
      <c r="FM34">
        <v>0.196533317073171</v>
      </c>
      <c r="FN34">
        <v>0.00658781184668992</v>
      </c>
      <c r="FO34">
        <v>0.00127633414538831</v>
      </c>
      <c r="FP34">
        <v>1</v>
      </c>
      <c r="FQ34">
        <v>1</v>
      </c>
      <c r="FR34">
        <v>1</v>
      </c>
      <c r="FS34" t="s">
        <v>410</v>
      </c>
      <c r="FT34">
        <v>2.97353</v>
      </c>
      <c r="FU34">
        <v>2.75375</v>
      </c>
      <c r="FV34">
        <v>0.0437195</v>
      </c>
      <c r="FW34">
        <v>0.0398768</v>
      </c>
      <c r="FX34">
        <v>0.0550986</v>
      </c>
      <c r="FY34">
        <v>0.0548153</v>
      </c>
      <c r="FZ34">
        <v>37206.8</v>
      </c>
      <c r="GA34">
        <v>40744.4</v>
      </c>
      <c r="GB34">
        <v>35262.3</v>
      </c>
      <c r="GC34">
        <v>38490.4</v>
      </c>
      <c r="GD34">
        <v>47219.5</v>
      </c>
      <c r="GE34">
        <v>52525.2</v>
      </c>
      <c r="GF34">
        <v>55059.4</v>
      </c>
      <c r="GG34">
        <v>61709</v>
      </c>
      <c r="GH34">
        <v>1.98945</v>
      </c>
      <c r="GI34">
        <v>1.80455</v>
      </c>
      <c r="GJ34">
        <v>0.011567</v>
      </c>
      <c r="GK34">
        <v>0</v>
      </c>
      <c r="GL34">
        <v>19.7765</v>
      </c>
      <c r="GM34">
        <v>999.9</v>
      </c>
      <c r="GN34">
        <v>53.809</v>
      </c>
      <c r="GO34">
        <v>28.792</v>
      </c>
      <c r="GP34">
        <v>23.7709</v>
      </c>
      <c r="GQ34">
        <v>56.3387</v>
      </c>
      <c r="GR34">
        <v>50.3165</v>
      </c>
      <c r="GS34">
        <v>1</v>
      </c>
      <c r="GT34">
        <v>-0.0320376</v>
      </c>
      <c r="GU34">
        <v>6.07862</v>
      </c>
      <c r="GV34">
        <v>20.0181</v>
      </c>
      <c r="GW34">
        <v>5.20231</v>
      </c>
      <c r="GX34">
        <v>12.0058</v>
      </c>
      <c r="GY34">
        <v>4.97555</v>
      </c>
      <c r="GZ34">
        <v>3.29298</v>
      </c>
      <c r="HA34">
        <v>9999</v>
      </c>
      <c r="HB34">
        <v>9999</v>
      </c>
      <c r="HC34">
        <v>999.9</v>
      </c>
      <c r="HD34">
        <v>9999</v>
      </c>
      <c r="HE34">
        <v>1.8631</v>
      </c>
      <c r="HF34">
        <v>1.86811</v>
      </c>
      <c r="HG34">
        <v>1.86786</v>
      </c>
      <c r="HH34">
        <v>1.86894</v>
      </c>
      <c r="HI34">
        <v>1.86984</v>
      </c>
      <c r="HJ34">
        <v>1.86584</v>
      </c>
      <c r="HK34">
        <v>1.86702</v>
      </c>
      <c r="HL34">
        <v>1.86834</v>
      </c>
      <c r="HM34">
        <v>5</v>
      </c>
      <c r="HN34">
        <v>0</v>
      </c>
      <c r="HO34">
        <v>0</v>
      </c>
      <c r="HP34">
        <v>0</v>
      </c>
      <c r="HQ34" t="s">
        <v>411</v>
      </c>
      <c r="HR34" t="s">
        <v>412</v>
      </c>
      <c r="HS34" t="s">
        <v>413</v>
      </c>
      <c r="HT34" t="s">
        <v>413</v>
      </c>
      <c r="HU34" t="s">
        <v>413</v>
      </c>
      <c r="HV34" t="s">
        <v>413</v>
      </c>
      <c r="HW34">
        <v>0</v>
      </c>
      <c r="HX34">
        <v>100</v>
      </c>
      <c r="HY34">
        <v>100</v>
      </c>
      <c r="HZ34">
        <v>5.297</v>
      </c>
      <c r="IA34">
        <v>0.0033</v>
      </c>
      <c r="IB34">
        <v>4.09459096810632</v>
      </c>
      <c r="IC34">
        <v>0.00701673648668627</v>
      </c>
      <c r="ID34">
        <v>-7.00304995360485e-07</v>
      </c>
      <c r="IE34">
        <v>-1.86506737496121e-11</v>
      </c>
      <c r="IF34">
        <v>0.00125787624930914</v>
      </c>
      <c r="IG34">
        <v>-0.0224036906934607</v>
      </c>
      <c r="IH34">
        <v>0.00249664406764014</v>
      </c>
      <c r="II34">
        <v>-2.59163740235367e-05</v>
      </c>
      <c r="IJ34">
        <v>-2</v>
      </c>
      <c r="IK34">
        <v>2020</v>
      </c>
      <c r="IL34">
        <v>1</v>
      </c>
      <c r="IM34">
        <v>25</v>
      </c>
      <c r="IN34">
        <v>24.9</v>
      </c>
      <c r="IO34">
        <v>24.9</v>
      </c>
      <c r="IP34">
        <v>0.456543</v>
      </c>
      <c r="IQ34">
        <v>2.63672</v>
      </c>
      <c r="IR34">
        <v>1.54785</v>
      </c>
      <c r="IS34">
        <v>2.30713</v>
      </c>
      <c r="IT34">
        <v>1.34644</v>
      </c>
      <c r="IU34">
        <v>2.29004</v>
      </c>
      <c r="IV34">
        <v>32.9537</v>
      </c>
      <c r="IW34">
        <v>24.1751</v>
      </c>
      <c r="IX34">
        <v>18</v>
      </c>
      <c r="IY34">
        <v>501.263</v>
      </c>
      <c r="IZ34">
        <v>386.497</v>
      </c>
      <c r="JA34">
        <v>12.5509</v>
      </c>
      <c r="JB34">
        <v>26.4886</v>
      </c>
      <c r="JC34">
        <v>30.0009</v>
      </c>
      <c r="JD34">
        <v>26.4068</v>
      </c>
      <c r="JE34">
        <v>26.3499</v>
      </c>
      <c r="JF34">
        <v>9.05074</v>
      </c>
      <c r="JG34">
        <v>57.132</v>
      </c>
      <c r="JH34">
        <v>0</v>
      </c>
      <c r="JI34">
        <v>12.5536</v>
      </c>
      <c r="JJ34">
        <v>130.446</v>
      </c>
      <c r="JK34">
        <v>9.87324</v>
      </c>
      <c r="JL34">
        <v>102.181</v>
      </c>
      <c r="JM34">
        <v>102.734</v>
      </c>
    </row>
    <row r="35" spans="1:273">
      <c r="A35">
        <v>19</v>
      </c>
      <c r="B35">
        <v>1510789422.1</v>
      </c>
      <c r="C35">
        <v>90</v>
      </c>
      <c r="D35" t="s">
        <v>448</v>
      </c>
      <c r="E35" t="s">
        <v>449</v>
      </c>
      <c r="F35">
        <v>5</v>
      </c>
      <c r="G35" t="s">
        <v>405</v>
      </c>
      <c r="H35" t="s">
        <v>406</v>
      </c>
      <c r="I35">
        <v>1510789414.31429</v>
      </c>
      <c r="J35">
        <f>(K35)/1000</f>
        <v>0</v>
      </c>
      <c r="K35">
        <f>IF(CZ35, AN35, AH35)</f>
        <v>0</v>
      </c>
      <c r="L35">
        <f>IF(CZ35, AI35, AG35)</f>
        <v>0</v>
      </c>
      <c r="M35">
        <f>DB35 - IF(AU35&gt;1, L35*CV35*100.0/(AW35*DP35), 0)</f>
        <v>0</v>
      </c>
      <c r="N35">
        <f>((T35-J35/2)*M35-L35)/(T35+J35/2)</f>
        <v>0</v>
      </c>
      <c r="O35">
        <f>N35*(DI35+DJ35)/1000.0</f>
        <v>0</v>
      </c>
      <c r="P35">
        <f>(DB35 - IF(AU35&gt;1, L35*CV35*100.0/(AW35*DP35), 0))*(DI35+DJ35)/1000.0</f>
        <v>0</v>
      </c>
      <c r="Q35">
        <f>2.0/((1/S35-1/R35)+SIGN(S35)*SQRT((1/S35-1/R35)*(1/S35-1/R35) + 4*CW35/((CW35+1)*(CW35+1))*(2*1/S35*1/R35-1/R35*1/R35)))</f>
        <v>0</v>
      </c>
      <c r="R35">
        <f>IF(LEFT(CX35,1)&lt;&gt;"0",IF(LEFT(CX35,1)="1",3.0,CY35),$D$5+$E$5*(DP35*DI35/($K$5*1000))+$F$5*(DP35*DI35/($K$5*1000))*MAX(MIN(CV35,$J$5),$I$5)*MAX(MIN(CV35,$J$5),$I$5)+$G$5*MAX(MIN(CV35,$J$5),$I$5)*(DP35*DI35/($K$5*1000))+$H$5*(DP35*DI35/($K$5*1000))*(DP35*DI35/($K$5*1000)))</f>
        <v>0</v>
      </c>
      <c r="S35">
        <f>J35*(1000-(1000*0.61365*exp(17.502*W35/(240.97+W35))/(DI35+DJ35)+DD35)/2)/(1000*0.61365*exp(17.502*W35/(240.97+W35))/(DI35+DJ35)-DD35)</f>
        <v>0</v>
      </c>
      <c r="T35">
        <f>1/((CW35+1)/(Q35/1.6)+1/(R35/1.37)) + CW35/((CW35+1)/(Q35/1.6) + CW35/(R35/1.37))</f>
        <v>0</v>
      </c>
      <c r="U35">
        <f>(CR35*CU35)</f>
        <v>0</v>
      </c>
      <c r="V35">
        <f>(DK35+(U35+2*0.95*5.67E-8*(((DK35+$B$7)+273)^4-(DK35+273)^4)-44100*J35)/(1.84*29.3*R35+8*0.95*5.67E-8*(DK35+273)^3))</f>
        <v>0</v>
      </c>
      <c r="W35">
        <f>($C$7*DL35+$D$7*DM35+$E$7*V35)</f>
        <v>0</v>
      </c>
      <c r="X35">
        <f>0.61365*exp(17.502*W35/(240.97+W35))</f>
        <v>0</v>
      </c>
      <c r="Y35">
        <f>(Z35/AA35*100)</f>
        <v>0</v>
      </c>
      <c r="Z35">
        <f>DD35*(DI35+DJ35)/1000</f>
        <v>0</v>
      </c>
      <c r="AA35">
        <f>0.61365*exp(17.502*DK35/(240.97+DK35))</f>
        <v>0</v>
      </c>
      <c r="AB35">
        <f>(X35-DD35*(DI35+DJ35)/1000)</f>
        <v>0</v>
      </c>
      <c r="AC35">
        <f>(-J35*44100)</f>
        <v>0</v>
      </c>
      <c r="AD35">
        <f>2*29.3*R35*0.92*(DK35-W35)</f>
        <v>0</v>
      </c>
      <c r="AE35">
        <f>2*0.95*5.67E-8*(((DK35+$B$7)+273)^4-(W35+273)^4)</f>
        <v>0</v>
      </c>
      <c r="AF35">
        <f>U35+AE35+AC35+AD35</f>
        <v>0</v>
      </c>
      <c r="AG35">
        <f>DH35*AU35*(DC35-DB35*(1000-AU35*DE35)/(1000-AU35*DD35))/(100*CV35)</f>
        <v>0</v>
      </c>
      <c r="AH35">
        <f>1000*DH35*AU35*(DD35-DE35)/(100*CV35*(1000-AU35*DD35))</f>
        <v>0</v>
      </c>
      <c r="AI35">
        <f>(AJ35 - AK35 - DI35*1E3/(8.314*(DK35+273.15)) * AM35/DH35 * AL35) * DH35/(100*CV35) * (1000 - DE35)/1000</f>
        <v>0</v>
      </c>
      <c r="AJ35">
        <v>150.519926759084</v>
      </c>
      <c r="AK35">
        <v>166.355690909091</v>
      </c>
      <c r="AL35">
        <v>-3.36185159356176</v>
      </c>
      <c r="AM35">
        <v>64.351544685461</v>
      </c>
      <c r="AN35">
        <f>(AP35 - AO35 + DI35*1E3/(8.314*(DK35+273.15)) * AR35/DH35 * AQ35) * DH35/(100*CV35) * 1000/(1000 - AP35)</f>
        <v>0</v>
      </c>
      <c r="AO35">
        <v>9.91966314464599</v>
      </c>
      <c r="AP35">
        <v>10.1158734265734</v>
      </c>
      <c r="AQ35">
        <v>3.23338886551605e-06</v>
      </c>
      <c r="AR35">
        <v>100.18039122701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MAX(0,($B$13+$C$13*DP35)/(1+$D$13*DP35)*DI35/(DK35+273)*$E$13)</f>
        <v>0</v>
      </c>
      <c r="AX35" t="s">
        <v>407</v>
      </c>
      <c r="AY35" t="s">
        <v>407</v>
      </c>
      <c r="AZ35">
        <v>0</v>
      </c>
      <c r="BA35">
        <v>0</v>
      </c>
      <c r="BB35">
        <f>1-AZ35/BA35</f>
        <v>0</v>
      </c>
      <c r="BC35">
        <v>0</v>
      </c>
      <c r="BD35" t="s">
        <v>407</v>
      </c>
      <c r="BE35" t="s">
        <v>407</v>
      </c>
      <c r="BF35">
        <v>0</v>
      </c>
      <c r="BG35">
        <v>0</v>
      </c>
      <c r="BH35">
        <f>1-BF35/BG35</f>
        <v>0</v>
      </c>
      <c r="BI35">
        <v>0.5</v>
      </c>
      <c r="BJ35">
        <f>CS35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407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f>$B$11*DQ35+$C$11*DR35+$F$11*EC35*(1-EF35)</f>
        <v>0</v>
      </c>
      <c r="CS35">
        <f>CR35*CT35</f>
        <v>0</v>
      </c>
      <c r="CT35">
        <f>($B$11*$D$9+$C$11*$D$9+$F$11*((EP35+EH35)/MAX(EP35+EH35+EQ35, 0.1)*$I$9+EQ35/MAX(EP35+EH35+EQ35, 0.1)*$J$9))/($B$11+$C$11+$F$11)</f>
        <v>0</v>
      </c>
      <c r="CU35">
        <f>($B$11*$K$9+$C$11*$K$9+$F$11*((EP35+EH35)/MAX(EP35+EH35+EQ35, 0.1)*$P$9+EQ35/MAX(EP35+EH35+EQ35, 0.1)*$Q$9))/($B$11+$C$11+$F$11)</f>
        <v>0</v>
      </c>
      <c r="CV35">
        <v>1.65</v>
      </c>
      <c r="CW35">
        <v>0.5</v>
      </c>
      <c r="CX35" t="s">
        <v>408</v>
      </c>
      <c r="CY35">
        <v>2</v>
      </c>
      <c r="CZ35" t="b">
        <v>1</v>
      </c>
      <c r="DA35">
        <v>1510789414.31429</v>
      </c>
      <c r="DB35">
        <v>188.93975</v>
      </c>
      <c r="DC35">
        <v>166.24525</v>
      </c>
      <c r="DD35">
        <v>10.1158964285714</v>
      </c>
      <c r="DE35">
        <v>9.91872214285715</v>
      </c>
      <c r="DF35">
        <v>183.580714285714</v>
      </c>
      <c r="DG35">
        <v>10.1126785714286</v>
      </c>
      <c r="DH35">
        <v>500.066285714286</v>
      </c>
      <c r="DI35">
        <v>89.9490892857143</v>
      </c>
      <c r="DJ35">
        <v>0.0999822857142857</v>
      </c>
      <c r="DK35">
        <v>19.1156392857143</v>
      </c>
      <c r="DL35">
        <v>19.9850357142857</v>
      </c>
      <c r="DM35">
        <v>999.9</v>
      </c>
      <c r="DN35">
        <v>0</v>
      </c>
      <c r="DO35">
        <v>0</v>
      </c>
      <c r="DP35">
        <v>10000.5146428571</v>
      </c>
      <c r="DQ35">
        <v>0</v>
      </c>
      <c r="DR35">
        <v>9.98469</v>
      </c>
      <c r="DS35">
        <v>22.6944535714286</v>
      </c>
      <c r="DT35">
        <v>190.870428571429</v>
      </c>
      <c r="DU35">
        <v>167.91075</v>
      </c>
      <c r="DV35">
        <v>0.197172285714286</v>
      </c>
      <c r="DW35">
        <v>166.24525</v>
      </c>
      <c r="DX35">
        <v>9.91872214285715</v>
      </c>
      <c r="DY35">
        <v>0.909915392857143</v>
      </c>
      <c r="DZ35">
        <v>0.89218</v>
      </c>
      <c r="EA35">
        <v>5.54852464285714</v>
      </c>
      <c r="EB35">
        <v>5.26521821428571</v>
      </c>
      <c r="EC35">
        <v>2000.01785714286</v>
      </c>
      <c r="ED35">
        <v>0.979996535714286</v>
      </c>
      <c r="EE35">
        <v>0.0200034464285714</v>
      </c>
      <c r="EF35">
        <v>0</v>
      </c>
      <c r="EG35">
        <v>2.24301785714286</v>
      </c>
      <c r="EH35">
        <v>0</v>
      </c>
      <c r="EI35">
        <v>2444.65535714286</v>
      </c>
      <c r="EJ35">
        <v>17300.3035714286</v>
      </c>
      <c r="EK35">
        <v>39.07325</v>
      </c>
      <c r="EL35">
        <v>39.6825714285714</v>
      </c>
      <c r="EM35">
        <v>39.0022142857143</v>
      </c>
      <c r="EN35">
        <v>38.125</v>
      </c>
      <c r="EO35">
        <v>37.8525</v>
      </c>
      <c r="EP35">
        <v>1960.00785714286</v>
      </c>
      <c r="EQ35">
        <v>40.01</v>
      </c>
      <c r="ER35">
        <v>0</v>
      </c>
      <c r="ES35">
        <v>1679590174.7</v>
      </c>
      <c r="ET35">
        <v>0</v>
      </c>
      <c r="EU35">
        <v>2.260092</v>
      </c>
      <c r="EV35">
        <v>-0.605361531499106</v>
      </c>
      <c r="EW35">
        <v>-9.78769230292779</v>
      </c>
      <c r="EX35">
        <v>2444.5784</v>
      </c>
      <c r="EY35">
        <v>15</v>
      </c>
      <c r="EZ35">
        <v>0</v>
      </c>
      <c r="FA35" t="s">
        <v>409</v>
      </c>
      <c r="FB35">
        <v>1510787920.6</v>
      </c>
      <c r="FC35">
        <v>1510787921.6</v>
      </c>
      <c r="FD35">
        <v>0</v>
      </c>
      <c r="FE35">
        <v>-0.101</v>
      </c>
      <c r="FF35">
        <v>-0.012</v>
      </c>
      <c r="FG35">
        <v>6.901</v>
      </c>
      <c r="FH35">
        <v>0.516</v>
      </c>
      <c r="FI35">
        <v>420</v>
      </c>
      <c r="FJ35">
        <v>24</v>
      </c>
      <c r="FK35">
        <v>0.32</v>
      </c>
      <c r="FL35">
        <v>0.12</v>
      </c>
      <c r="FM35">
        <v>0.197030175</v>
      </c>
      <c r="FN35">
        <v>0.000240484052532128</v>
      </c>
      <c r="FO35">
        <v>0.00102818645895334</v>
      </c>
      <c r="FP35">
        <v>1</v>
      </c>
      <c r="FQ35">
        <v>1</v>
      </c>
      <c r="FR35">
        <v>1</v>
      </c>
      <c r="FS35" t="s">
        <v>410</v>
      </c>
      <c r="FT35">
        <v>2.97338</v>
      </c>
      <c r="FU35">
        <v>2.75395</v>
      </c>
      <c r="FV35">
        <v>0.0399416</v>
      </c>
      <c r="FW35">
        <v>0.0359005</v>
      </c>
      <c r="FX35">
        <v>0.0550956</v>
      </c>
      <c r="FY35">
        <v>0.0548196</v>
      </c>
      <c r="FZ35">
        <v>37353.3</v>
      </c>
      <c r="GA35">
        <v>40912.4</v>
      </c>
      <c r="GB35">
        <v>35261.9</v>
      </c>
      <c r="GC35">
        <v>38489.8</v>
      </c>
      <c r="GD35">
        <v>47218.8</v>
      </c>
      <c r="GE35">
        <v>52523.9</v>
      </c>
      <c r="GF35">
        <v>55058.5</v>
      </c>
      <c r="GG35">
        <v>61707.9</v>
      </c>
      <c r="GH35">
        <v>1.98913</v>
      </c>
      <c r="GI35">
        <v>1.80448</v>
      </c>
      <c r="GJ35">
        <v>0.0136644</v>
      </c>
      <c r="GK35">
        <v>0</v>
      </c>
      <c r="GL35">
        <v>19.772</v>
      </c>
      <c r="GM35">
        <v>999.9</v>
      </c>
      <c r="GN35">
        <v>53.809</v>
      </c>
      <c r="GO35">
        <v>28.792</v>
      </c>
      <c r="GP35">
        <v>23.7686</v>
      </c>
      <c r="GQ35">
        <v>56.3487</v>
      </c>
      <c r="GR35">
        <v>50.625</v>
      </c>
      <c r="GS35">
        <v>1</v>
      </c>
      <c r="GT35">
        <v>-0.0315904</v>
      </c>
      <c r="GU35">
        <v>6.01581</v>
      </c>
      <c r="GV35">
        <v>20.0204</v>
      </c>
      <c r="GW35">
        <v>5.20261</v>
      </c>
      <c r="GX35">
        <v>12.0056</v>
      </c>
      <c r="GY35">
        <v>4.9756</v>
      </c>
      <c r="GZ35">
        <v>3.29295</v>
      </c>
      <c r="HA35">
        <v>9999</v>
      </c>
      <c r="HB35">
        <v>9999</v>
      </c>
      <c r="HC35">
        <v>999.9</v>
      </c>
      <c r="HD35">
        <v>9999</v>
      </c>
      <c r="HE35">
        <v>1.8631</v>
      </c>
      <c r="HF35">
        <v>1.8681</v>
      </c>
      <c r="HG35">
        <v>1.86783</v>
      </c>
      <c r="HH35">
        <v>1.86896</v>
      </c>
      <c r="HI35">
        <v>1.86984</v>
      </c>
      <c r="HJ35">
        <v>1.86586</v>
      </c>
      <c r="HK35">
        <v>1.867</v>
      </c>
      <c r="HL35">
        <v>1.86838</v>
      </c>
      <c r="HM35">
        <v>5</v>
      </c>
      <c r="HN35">
        <v>0</v>
      </c>
      <c r="HO35">
        <v>0</v>
      </c>
      <c r="HP35">
        <v>0</v>
      </c>
      <c r="HQ35" t="s">
        <v>411</v>
      </c>
      <c r="HR35" t="s">
        <v>412</v>
      </c>
      <c r="HS35" t="s">
        <v>413</v>
      </c>
      <c r="HT35" t="s">
        <v>413</v>
      </c>
      <c r="HU35" t="s">
        <v>413</v>
      </c>
      <c r="HV35" t="s">
        <v>413</v>
      </c>
      <c r="HW35">
        <v>0</v>
      </c>
      <c r="HX35">
        <v>100</v>
      </c>
      <c r="HY35">
        <v>100</v>
      </c>
      <c r="HZ35">
        <v>5.184</v>
      </c>
      <c r="IA35">
        <v>0.0032</v>
      </c>
      <c r="IB35">
        <v>4.09459096810632</v>
      </c>
      <c r="IC35">
        <v>0.00701673648668627</v>
      </c>
      <c r="ID35">
        <v>-7.00304995360485e-07</v>
      </c>
      <c r="IE35">
        <v>-1.86506737496121e-11</v>
      </c>
      <c r="IF35">
        <v>0.00125787624930914</v>
      </c>
      <c r="IG35">
        <v>-0.0224036906934607</v>
      </c>
      <c r="IH35">
        <v>0.00249664406764014</v>
      </c>
      <c r="II35">
        <v>-2.59163740235367e-05</v>
      </c>
      <c r="IJ35">
        <v>-2</v>
      </c>
      <c r="IK35">
        <v>2020</v>
      </c>
      <c r="IL35">
        <v>1</v>
      </c>
      <c r="IM35">
        <v>25</v>
      </c>
      <c r="IN35">
        <v>25</v>
      </c>
      <c r="IO35">
        <v>25</v>
      </c>
      <c r="IP35">
        <v>0.415039</v>
      </c>
      <c r="IQ35">
        <v>2.63672</v>
      </c>
      <c r="IR35">
        <v>1.54785</v>
      </c>
      <c r="IS35">
        <v>2.30713</v>
      </c>
      <c r="IT35">
        <v>1.34644</v>
      </c>
      <c r="IU35">
        <v>2.31201</v>
      </c>
      <c r="IV35">
        <v>32.9537</v>
      </c>
      <c r="IW35">
        <v>24.1838</v>
      </c>
      <c r="IX35">
        <v>18</v>
      </c>
      <c r="IY35">
        <v>501.114</v>
      </c>
      <c r="IZ35">
        <v>386.501</v>
      </c>
      <c r="JA35">
        <v>12.5592</v>
      </c>
      <c r="JB35">
        <v>26.497</v>
      </c>
      <c r="JC35">
        <v>30.0006</v>
      </c>
      <c r="JD35">
        <v>26.4139</v>
      </c>
      <c r="JE35">
        <v>26.3564</v>
      </c>
      <c r="JF35">
        <v>8.35262</v>
      </c>
      <c r="JG35">
        <v>57.132</v>
      </c>
      <c r="JH35">
        <v>0</v>
      </c>
      <c r="JI35">
        <v>12.5753</v>
      </c>
      <c r="JJ35">
        <v>117.02</v>
      </c>
      <c r="JK35">
        <v>9.827</v>
      </c>
      <c r="JL35">
        <v>102.18</v>
      </c>
      <c r="JM35">
        <v>102.732</v>
      </c>
    </row>
    <row r="36" spans="1:273">
      <c r="A36">
        <v>20</v>
      </c>
      <c r="B36">
        <v>1510789427.1</v>
      </c>
      <c r="C36">
        <v>95</v>
      </c>
      <c r="D36" t="s">
        <v>450</v>
      </c>
      <c r="E36" t="s">
        <v>451</v>
      </c>
      <c r="F36">
        <v>5</v>
      </c>
      <c r="G36" t="s">
        <v>405</v>
      </c>
      <c r="H36" t="s">
        <v>406</v>
      </c>
      <c r="I36">
        <v>1510789419.6</v>
      </c>
      <c r="J36">
        <f>(K36)/1000</f>
        <v>0</v>
      </c>
      <c r="K36">
        <f>IF(CZ36, AN36, AH36)</f>
        <v>0</v>
      </c>
      <c r="L36">
        <f>IF(CZ36, AI36, AG36)</f>
        <v>0</v>
      </c>
      <c r="M36">
        <f>DB36 - IF(AU36&gt;1, L36*CV36*100.0/(AW36*DP36), 0)</f>
        <v>0</v>
      </c>
      <c r="N36">
        <f>((T36-J36/2)*M36-L36)/(T36+J36/2)</f>
        <v>0</v>
      </c>
      <c r="O36">
        <f>N36*(DI36+DJ36)/1000.0</f>
        <v>0</v>
      </c>
      <c r="P36">
        <f>(DB36 - IF(AU36&gt;1, L36*CV36*100.0/(AW36*DP36), 0))*(DI36+DJ36)/1000.0</f>
        <v>0</v>
      </c>
      <c r="Q36">
        <f>2.0/((1/S36-1/R36)+SIGN(S36)*SQRT((1/S36-1/R36)*(1/S36-1/R36) + 4*CW36/((CW36+1)*(CW36+1))*(2*1/S36*1/R36-1/R36*1/R36)))</f>
        <v>0</v>
      </c>
      <c r="R36">
        <f>IF(LEFT(CX36,1)&lt;&gt;"0",IF(LEFT(CX36,1)="1",3.0,CY36),$D$5+$E$5*(DP36*DI36/($K$5*1000))+$F$5*(DP36*DI36/($K$5*1000))*MAX(MIN(CV36,$J$5),$I$5)*MAX(MIN(CV36,$J$5),$I$5)+$G$5*MAX(MIN(CV36,$J$5),$I$5)*(DP36*DI36/($K$5*1000))+$H$5*(DP36*DI36/($K$5*1000))*(DP36*DI36/($K$5*1000)))</f>
        <v>0</v>
      </c>
      <c r="S36">
        <f>J36*(1000-(1000*0.61365*exp(17.502*W36/(240.97+W36))/(DI36+DJ36)+DD36)/2)/(1000*0.61365*exp(17.502*W36/(240.97+W36))/(DI36+DJ36)-DD36)</f>
        <v>0</v>
      </c>
      <c r="T36">
        <f>1/((CW36+1)/(Q36/1.6)+1/(R36/1.37)) + CW36/((CW36+1)/(Q36/1.6) + CW36/(R36/1.37))</f>
        <v>0</v>
      </c>
      <c r="U36">
        <f>(CR36*CU36)</f>
        <v>0</v>
      </c>
      <c r="V36">
        <f>(DK36+(U36+2*0.95*5.67E-8*(((DK36+$B$7)+273)^4-(DK36+273)^4)-44100*J36)/(1.84*29.3*R36+8*0.95*5.67E-8*(DK36+273)^3))</f>
        <v>0</v>
      </c>
      <c r="W36">
        <f>($C$7*DL36+$D$7*DM36+$E$7*V36)</f>
        <v>0</v>
      </c>
      <c r="X36">
        <f>0.61365*exp(17.502*W36/(240.97+W36))</f>
        <v>0</v>
      </c>
      <c r="Y36">
        <f>(Z36/AA36*100)</f>
        <v>0</v>
      </c>
      <c r="Z36">
        <f>DD36*(DI36+DJ36)/1000</f>
        <v>0</v>
      </c>
      <c r="AA36">
        <f>0.61365*exp(17.502*DK36/(240.97+DK36))</f>
        <v>0</v>
      </c>
      <c r="AB36">
        <f>(X36-DD36*(DI36+DJ36)/1000)</f>
        <v>0</v>
      </c>
      <c r="AC36">
        <f>(-J36*44100)</f>
        <v>0</v>
      </c>
      <c r="AD36">
        <f>2*29.3*R36*0.92*(DK36-W36)</f>
        <v>0</v>
      </c>
      <c r="AE36">
        <f>2*0.95*5.67E-8*(((DK36+$B$7)+273)^4-(W36+273)^4)</f>
        <v>0</v>
      </c>
      <c r="AF36">
        <f>U36+AE36+AC36+AD36</f>
        <v>0</v>
      </c>
      <c r="AG36">
        <f>DH36*AU36*(DC36-DB36*(1000-AU36*DE36)/(1000-AU36*DD36))/(100*CV36)</f>
        <v>0</v>
      </c>
      <c r="AH36">
        <f>1000*DH36*AU36*(DD36-DE36)/(100*CV36*(1000-AU36*DD36))</f>
        <v>0</v>
      </c>
      <c r="AI36">
        <f>(AJ36 - AK36 - DI36*1E3/(8.314*(DK36+273.15)) * AM36/DH36 * AL36) * DH36/(100*CV36) * (1000 - DE36)/1000</f>
        <v>0</v>
      </c>
      <c r="AJ36">
        <v>133.08598258709</v>
      </c>
      <c r="AK36">
        <v>149.275206060606</v>
      </c>
      <c r="AL36">
        <v>-3.42018804417593</v>
      </c>
      <c r="AM36">
        <v>64.351544685461</v>
      </c>
      <c r="AN36">
        <f>(AP36 - AO36 + DI36*1E3/(8.314*(DK36+273.15)) * AR36/DH36 * AQ36) * DH36/(100*CV36) * 1000/(1000 - AP36)</f>
        <v>0</v>
      </c>
      <c r="AO36">
        <v>9.92116449569344</v>
      </c>
      <c r="AP36">
        <v>10.120265034965</v>
      </c>
      <c r="AQ36">
        <v>4.59796004643583e-06</v>
      </c>
      <c r="AR36">
        <v>100.18039122701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MAX(0,($B$13+$C$13*DP36)/(1+$D$13*DP36)*DI36/(DK36+273)*$E$13)</f>
        <v>0</v>
      </c>
      <c r="AX36" t="s">
        <v>407</v>
      </c>
      <c r="AY36" t="s">
        <v>407</v>
      </c>
      <c r="AZ36">
        <v>0</v>
      </c>
      <c r="BA36">
        <v>0</v>
      </c>
      <c r="BB36">
        <f>1-AZ36/BA36</f>
        <v>0</v>
      </c>
      <c r="BC36">
        <v>0</v>
      </c>
      <c r="BD36" t="s">
        <v>407</v>
      </c>
      <c r="BE36" t="s">
        <v>407</v>
      </c>
      <c r="BF36">
        <v>0</v>
      </c>
      <c r="BG36">
        <v>0</v>
      </c>
      <c r="BH36">
        <f>1-BF36/BG36</f>
        <v>0</v>
      </c>
      <c r="BI36">
        <v>0.5</v>
      </c>
      <c r="BJ36">
        <f>CS36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407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f>$B$11*DQ36+$C$11*DR36+$F$11*EC36*(1-EF36)</f>
        <v>0</v>
      </c>
      <c r="CS36">
        <f>CR36*CT36</f>
        <v>0</v>
      </c>
      <c r="CT36">
        <f>($B$11*$D$9+$C$11*$D$9+$F$11*((EP36+EH36)/MAX(EP36+EH36+EQ36, 0.1)*$I$9+EQ36/MAX(EP36+EH36+EQ36, 0.1)*$J$9))/($B$11+$C$11+$F$11)</f>
        <v>0</v>
      </c>
      <c r="CU36">
        <f>($B$11*$K$9+$C$11*$K$9+$F$11*((EP36+EH36)/MAX(EP36+EH36+EQ36, 0.1)*$P$9+EQ36/MAX(EP36+EH36+EQ36, 0.1)*$Q$9))/($B$11+$C$11+$F$11)</f>
        <v>0</v>
      </c>
      <c r="CV36">
        <v>1.65</v>
      </c>
      <c r="CW36">
        <v>0.5</v>
      </c>
      <c r="CX36" t="s">
        <v>408</v>
      </c>
      <c r="CY36">
        <v>2</v>
      </c>
      <c r="CZ36" t="b">
        <v>1</v>
      </c>
      <c r="DA36">
        <v>1510789419.6</v>
      </c>
      <c r="DB36">
        <v>171.303592592593</v>
      </c>
      <c r="DC36">
        <v>148.378851851852</v>
      </c>
      <c r="DD36">
        <v>10.1166777777778</v>
      </c>
      <c r="DE36">
        <v>9.91973555555556</v>
      </c>
      <c r="DF36">
        <v>166.063222222222</v>
      </c>
      <c r="DG36">
        <v>10.1134481481481</v>
      </c>
      <c r="DH36">
        <v>500.072185185185</v>
      </c>
      <c r="DI36">
        <v>89.9509777777778</v>
      </c>
      <c r="DJ36">
        <v>0.100018407407407</v>
      </c>
      <c r="DK36">
        <v>19.1133555555556</v>
      </c>
      <c r="DL36">
        <v>19.9778148148148</v>
      </c>
      <c r="DM36">
        <v>999.9</v>
      </c>
      <c r="DN36">
        <v>0</v>
      </c>
      <c r="DO36">
        <v>0</v>
      </c>
      <c r="DP36">
        <v>9996.22925925926</v>
      </c>
      <c r="DQ36">
        <v>0</v>
      </c>
      <c r="DR36">
        <v>9.98423037037037</v>
      </c>
      <c r="DS36">
        <v>22.9246740740741</v>
      </c>
      <c r="DT36">
        <v>173.054259259259</v>
      </c>
      <c r="DU36">
        <v>149.86562962963</v>
      </c>
      <c r="DV36">
        <v>0.19693837037037</v>
      </c>
      <c r="DW36">
        <v>148.378851851852</v>
      </c>
      <c r="DX36">
        <v>9.91973555555556</v>
      </c>
      <c r="DY36">
        <v>0.910004703703704</v>
      </c>
      <c r="DZ36">
        <v>0.892289962962963</v>
      </c>
      <c r="EA36">
        <v>5.54993814814815</v>
      </c>
      <c r="EB36">
        <v>5.26699</v>
      </c>
      <c r="EC36">
        <v>2000.00296296296</v>
      </c>
      <c r="ED36">
        <v>0.979996444444445</v>
      </c>
      <c r="EE36">
        <v>0.0200035407407407</v>
      </c>
      <c r="EF36">
        <v>0</v>
      </c>
      <c r="EG36">
        <v>2.29866666666667</v>
      </c>
      <c r="EH36">
        <v>0</v>
      </c>
      <c r="EI36">
        <v>2443.61259259259</v>
      </c>
      <c r="EJ36">
        <v>17300.1777777778</v>
      </c>
      <c r="EK36">
        <v>39.0505555555556</v>
      </c>
      <c r="EL36">
        <v>39.6686296296296</v>
      </c>
      <c r="EM36">
        <v>38.9906666666667</v>
      </c>
      <c r="EN36">
        <v>38.1156666666667</v>
      </c>
      <c r="EO36">
        <v>37.8306666666667</v>
      </c>
      <c r="EP36">
        <v>1959.99296296296</v>
      </c>
      <c r="EQ36">
        <v>40.01</v>
      </c>
      <c r="ER36">
        <v>0</v>
      </c>
      <c r="ES36">
        <v>1679590180.1</v>
      </c>
      <c r="ET36">
        <v>0</v>
      </c>
      <c r="EU36">
        <v>2.29814615384615</v>
      </c>
      <c r="EV36">
        <v>0.00892307716593288</v>
      </c>
      <c r="EW36">
        <v>-11.6041025449546</v>
      </c>
      <c r="EX36">
        <v>2443.56692307692</v>
      </c>
      <c r="EY36">
        <v>15</v>
      </c>
      <c r="EZ36">
        <v>0</v>
      </c>
      <c r="FA36" t="s">
        <v>409</v>
      </c>
      <c r="FB36">
        <v>1510787920.6</v>
      </c>
      <c r="FC36">
        <v>1510787921.6</v>
      </c>
      <c r="FD36">
        <v>0</v>
      </c>
      <c r="FE36">
        <v>-0.101</v>
      </c>
      <c r="FF36">
        <v>-0.012</v>
      </c>
      <c r="FG36">
        <v>6.901</v>
      </c>
      <c r="FH36">
        <v>0.516</v>
      </c>
      <c r="FI36">
        <v>420</v>
      </c>
      <c r="FJ36">
        <v>24</v>
      </c>
      <c r="FK36">
        <v>0.32</v>
      </c>
      <c r="FL36">
        <v>0.12</v>
      </c>
      <c r="FM36">
        <v>0.197242219512195</v>
      </c>
      <c r="FN36">
        <v>-0.00197680139372785</v>
      </c>
      <c r="FO36">
        <v>0.00143736998160165</v>
      </c>
      <c r="FP36">
        <v>1</v>
      </c>
      <c r="FQ36">
        <v>1</v>
      </c>
      <c r="FR36">
        <v>1</v>
      </c>
      <c r="FS36" t="s">
        <v>410</v>
      </c>
      <c r="FT36">
        <v>2.97342</v>
      </c>
      <c r="FU36">
        <v>2.75389</v>
      </c>
      <c r="FV36">
        <v>0.0360184</v>
      </c>
      <c r="FW36">
        <v>0.0318932</v>
      </c>
      <c r="FX36">
        <v>0.0551138</v>
      </c>
      <c r="FY36">
        <v>0.0547731</v>
      </c>
      <c r="FZ36">
        <v>37505.6</v>
      </c>
      <c r="GA36">
        <v>41081.5</v>
      </c>
      <c r="GB36">
        <v>35261.6</v>
      </c>
      <c r="GC36">
        <v>38489</v>
      </c>
      <c r="GD36">
        <v>47217.8</v>
      </c>
      <c r="GE36">
        <v>52525.5</v>
      </c>
      <c r="GF36">
        <v>55058.6</v>
      </c>
      <c r="GG36">
        <v>61706.9</v>
      </c>
      <c r="GH36">
        <v>1.98923</v>
      </c>
      <c r="GI36">
        <v>1.804</v>
      </c>
      <c r="GJ36">
        <v>0.0123382</v>
      </c>
      <c r="GK36">
        <v>0</v>
      </c>
      <c r="GL36">
        <v>19.7701</v>
      </c>
      <c r="GM36">
        <v>999.9</v>
      </c>
      <c r="GN36">
        <v>53.809</v>
      </c>
      <c r="GO36">
        <v>28.782</v>
      </c>
      <c r="GP36">
        <v>23.7537</v>
      </c>
      <c r="GQ36">
        <v>56.1187</v>
      </c>
      <c r="GR36">
        <v>50.4087</v>
      </c>
      <c r="GS36">
        <v>1</v>
      </c>
      <c r="GT36">
        <v>-0.0312119</v>
      </c>
      <c r="GU36">
        <v>6.00966</v>
      </c>
      <c r="GV36">
        <v>20.0206</v>
      </c>
      <c r="GW36">
        <v>5.20306</v>
      </c>
      <c r="GX36">
        <v>12.005</v>
      </c>
      <c r="GY36">
        <v>4.97555</v>
      </c>
      <c r="GZ36">
        <v>3.29298</v>
      </c>
      <c r="HA36">
        <v>9999</v>
      </c>
      <c r="HB36">
        <v>9999</v>
      </c>
      <c r="HC36">
        <v>999.9</v>
      </c>
      <c r="HD36">
        <v>9999</v>
      </c>
      <c r="HE36">
        <v>1.8631</v>
      </c>
      <c r="HF36">
        <v>1.86813</v>
      </c>
      <c r="HG36">
        <v>1.86784</v>
      </c>
      <c r="HH36">
        <v>1.86898</v>
      </c>
      <c r="HI36">
        <v>1.86983</v>
      </c>
      <c r="HJ36">
        <v>1.86587</v>
      </c>
      <c r="HK36">
        <v>1.86701</v>
      </c>
      <c r="HL36">
        <v>1.86834</v>
      </c>
      <c r="HM36">
        <v>5</v>
      </c>
      <c r="HN36">
        <v>0</v>
      </c>
      <c r="HO36">
        <v>0</v>
      </c>
      <c r="HP36">
        <v>0</v>
      </c>
      <c r="HQ36" t="s">
        <v>411</v>
      </c>
      <c r="HR36" t="s">
        <v>412</v>
      </c>
      <c r="HS36" t="s">
        <v>413</v>
      </c>
      <c r="HT36" t="s">
        <v>413</v>
      </c>
      <c r="HU36" t="s">
        <v>413</v>
      </c>
      <c r="HV36" t="s">
        <v>413</v>
      </c>
      <c r="HW36">
        <v>0</v>
      </c>
      <c r="HX36">
        <v>100</v>
      </c>
      <c r="HY36">
        <v>100</v>
      </c>
      <c r="HZ36">
        <v>5.07</v>
      </c>
      <c r="IA36">
        <v>0.0033</v>
      </c>
      <c r="IB36">
        <v>4.09459096810632</v>
      </c>
      <c r="IC36">
        <v>0.00701673648668627</v>
      </c>
      <c r="ID36">
        <v>-7.00304995360485e-07</v>
      </c>
      <c r="IE36">
        <v>-1.86506737496121e-11</v>
      </c>
      <c r="IF36">
        <v>0.00125787624930914</v>
      </c>
      <c r="IG36">
        <v>-0.0224036906934607</v>
      </c>
      <c r="IH36">
        <v>0.00249664406764014</v>
      </c>
      <c r="II36">
        <v>-2.59163740235367e-05</v>
      </c>
      <c r="IJ36">
        <v>-2</v>
      </c>
      <c r="IK36">
        <v>2020</v>
      </c>
      <c r="IL36">
        <v>1</v>
      </c>
      <c r="IM36">
        <v>25</v>
      </c>
      <c r="IN36">
        <v>25.1</v>
      </c>
      <c r="IO36">
        <v>25.1</v>
      </c>
      <c r="IP36">
        <v>0.384521</v>
      </c>
      <c r="IQ36">
        <v>2.64282</v>
      </c>
      <c r="IR36">
        <v>1.54785</v>
      </c>
      <c r="IS36">
        <v>2.30713</v>
      </c>
      <c r="IT36">
        <v>1.34644</v>
      </c>
      <c r="IU36">
        <v>2.40479</v>
      </c>
      <c r="IV36">
        <v>32.9537</v>
      </c>
      <c r="IW36">
        <v>24.1838</v>
      </c>
      <c r="IX36">
        <v>18</v>
      </c>
      <c r="IY36">
        <v>501.242</v>
      </c>
      <c r="IZ36">
        <v>386.294</v>
      </c>
      <c r="JA36">
        <v>12.5762</v>
      </c>
      <c r="JB36">
        <v>26.5044</v>
      </c>
      <c r="JC36">
        <v>30.0005</v>
      </c>
      <c r="JD36">
        <v>26.4208</v>
      </c>
      <c r="JE36">
        <v>26.3632</v>
      </c>
      <c r="JF36">
        <v>7.61231</v>
      </c>
      <c r="JG36">
        <v>57.4254</v>
      </c>
      <c r="JH36">
        <v>0</v>
      </c>
      <c r="JI36">
        <v>12.5829</v>
      </c>
      <c r="JJ36">
        <v>96.8344</v>
      </c>
      <c r="JK36">
        <v>9.80381</v>
      </c>
      <c r="JL36">
        <v>102.18</v>
      </c>
      <c r="JM36">
        <v>102.73</v>
      </c>
    </row>
    <row r="37" spans="1:273">
      <c r="A37">
        <v>21</v>
      </c>
      <c r="B37">
        <v>1510789432.1</v>
      </c>
      <c r="C37">
        <v>100</v>
      </c>
      <c r="D37" t="s">
        <v>452</v>
      </c>
      <c r="E37" t="s">
        <v>453</v>
      </c>
      <c r="F37">
        <v>5</v>
      </c>
      <c r="G37" t="s">
        <v>405</v>
      </c>
      <c r="H37" t="s">
        <v>406</v>
      </c>
      <c r="I37">
        <v>1510789424.31429</v>
      </c>
      <c r="J37">
        <f>(K37)/1000</f>
        <v>0</v>
      </c>
      <c r="K37">
        <f>IF(CZ37, AN37, AH37)</f>
        <v>0</v>
      </c>
      <c r="L37">
        <f>IF(CZ37, AI37, AG37)</f>
        <v>0</v>
      </c>
      <c r="M37">
        <f>DB37 - IF(AU37&gt;1, L37*CV37*100.0/(AW37*DP37), 0)</f>
        <v>0</v>
      </c>
      <c r="N37">
        <f>((T37-J37/2)*M37-L37)/(T37+J37/2)</f>
        <v>0</v>
      </c>
      <c r="O37">
        <f>N37*(DI37+DJ37)/1000.0</f>
        <v>0</v>
      </c>
      <c r="P37">
        <f>(DB37 - IF(AU37&gt;1, L37*CV37*100.0/(AW37*DP37), 0))*(DI37+DJ37)/1000.0</f>
        <v>0</v>
      </c>
      <c r="Q37">
        <f>2.0/((1/S37-1/R37)+SIGN(S37)*SQRT((1/S37-1/R37)*(1/S37-1/R37) + 4*CW37/((CW37+1)*(CW37+1))*(2*1/S37*1/R37-1/R37*1/R37)))</f>
        <v>0</v>
      </c>
      <c r="R37">
        <f>IF(LEFT(CX37,1)&lt;&gt;"0",IF(LEFT(CX37,1)="1",3.0,CY37),$D$5+$E$5*(DP37*DI37/($K$5*1000))+$F$5*(DP37*DI37/($K$5*1000))*MAX(MIN(CV37,$J$5),$I$5)*MAX(MIN(CV37,$J$5),$I$5)+$G$5*MAX(MIN(CV37,$J$5),$I$5)*(DP37*DI37/($K$5*1000))+$H$5*(DP37*DI37/($K$5*1000))*(DP37*DI37/($K$5*1000)))</f>
        <v>0</v>
      </c>
      <c r="S37">
        <f>J37*(1000-(1000*0.61365*exp(17.502*W37/(240.97+W37))/(DI37+DJ37)+DD37)/2)/(1000*0.61365*exp(17.502*W37/(240.97+W37))/(DI37+DJ37)-DD37)</f>
        <v>0</v>
      </c>
      <c r="T37">
        <f>1/((CW37+1)/(Q37/1.6)+1/(R37/1.37)) + CW37/((CW37+1)/(Q37/1.6) + CW37/(R37/1.37))</f>
        <v>0</v>
      </c>
      <c r="U37">
        <f>(CR37*CU37)</f>
        <v>0</v>
      </c>
      <c r="V37">
        <f>(DK37+(U37+2*0.95*5.67E-8*(((DK37+$B$7)+273)^4-(DK37+273)^4)-44100*J37)/(1.84*29.3*R37+8*0.95*5.67E-8*(DK37+273)^3))</f>
        <v>0</v>
      </c>
      <c r="W37">
        <f>($C$7*DL37+$D$7*DM37+$E$7*V37)</f>
        <v>0</v>
      </c>
      <c r="X37">
        <f>0.61365*exp(17.502*W37/(240.97+W37))</f>
        <v>0</v>
      </c>
      <c r="Y37">
        <f>(Z37/AA37*100)</f>
        <v>0</v>
      </c>
      <c r="Z37">
        <f>DD37*(DI37+DJ37)/1000</f>
        <v>0</v>
      </c>
      <c r="AA37">
        <f>0.61365*exp(17.502*DK37/(240.97+DK37))</f>
        <v>0</v>
      </c>
      <c r="AB37">
        <f>(X37-DD37*(DI37+DJ37)/1000)</f>
        <v>0</v>
      </c>
      <c r="AC37">
        <f>(-J37*44100)</f>
        <v>0</v>
      </c>
      <c r="AD37">
        <f>2*29.3*R37*0.92*(DK37-W37)</f>
        <v>0</v>
      </c>
      <c r="AE37">
        <f>2*0.95*5.67E-8*(((DK37+$B$7)+273)^4-(W37+273)^4)</f>
        <v>0</v>
      </c>
      <c r="AF37">
        <f>U37+AE37+AC37+AD37</f>
        <v>0</v>
      </c>
      <c r="AG37">
        <f>DH37*AU37*(DC37-DB37*(1000-AU37*DE37)/(1000-AU37*DD37))/(100*CV37)</f>
        <v>0</v>
      </c>
      <c r="AH37">
        <f>1000*DH37*AU37*(DD37-DE37)/(100*CV37*(1000-AU37*DD37))</f>
        <v>0</v>
      </c>
      <c r="AI37">
        <f>(AJ37 - AK37 - DI37*1E3/(8.314*(DK37+273.15)) * AM37/DH37 * AL37) * DH37/(100*CV37) * (1000 - DE37)/1000</f>
        <v>0</v>
      </c>
      <c r="AJ37">
        <v>116.614042528512</v>
      </c>
      <c r="AK37">
        <v>132.498436363636</v>
      </c>
      <c r="AL37">
        <v>-3.34840463560703</v>
      </c>
      <c r="AM37">
        <v>64.351544685461</v>
      </c>
      <c r="AN37">
        <f>(AP37 - AO37 + DI37*1E3/(8.314*(DK37+273.15)) * AR37/DH37 * AQ37) * DH37/(100*CV37) * 1000/(1000 - AP37)</f>
        <v>0</v>
      </c>
      <c r="AO37">
        <v>9.87501305891143</v>
      </c>
      <c r="AP37">
        <v>10.1019881118881</v>
      </c>
      <c r="AQ37">
        <v>1.74899351472656e-06</v>
      </c>
      <c r="AR37">
        <v>100.18039122701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MAX(0,($B$13+$C$13*DP37)/(1+$D$13*DP37)*DI37/(DK37+273)*$E$13)</f>
        <v>0</v>
      </c>
      <c r="AX37" t="s">
        <v>407</v>
      </c>
      <c r="AY37" t="s">
        <v>407</v>
      </c>
      <c r="AZ37">
        <v>0</v>
      </c>
      <c r="BA37">
        <v>0</v>
      </c>
      <c r="BB37">
        <f>1-AZ37/BA37</f>
        <v>0</v>
      </c>
      <c r="BC37">
        <v>0</v>
      </c>
      <c r="BD37" t="s">
        <v>407</v>
      </c>
      <c r="BE37" t="s">
        <v>407</v>
      </c>
      <c r="BF37">
        <v>0</v>
      </c>
      <c r="BG37">
        <v>0</v>
      </c>
      <c r="BH37">
        <f>1-BF37/BG37</f>
        <v>0</v>
      </c>
      <c r="BI37">
        <v>0.5</v>
      </c>
      <c r="BJ37">
        <f>CS37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407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f>$B$11*DQ37+$C$11*DR37+$F$11*EC37*(1-EF37)</f>
        <v>0</v>
      </c>
      <c r="CS37">
        <f>CR37*CT37</f>
        <v>0</v>
      </c>
      <c r="CT37">
        <f>($B$11*$D$9+$C$11*$D$9+$F$11*((EP37+EH37)/MAX(EP37+EH37+EQ37, 0.1)*$I$9+EQ37/MAX(EP37+EH37+EQ37, 0.1)*$J$9))/($B$11+$C$11+$F$11)</f>
        <v>0</v>
      </c>
      <c r="CU37">
        <f>($B$11*$K$9+$C$11*$K$9+$F$11*((EP37+EH37)/MAX(EP37+EH37+EQ37, 0.1)*$P$9+EQ37/MAX(EP37+EH37+EQ37, 0.1)*$Q$9))/($B$11+$C$11+$F$11)</f>
        <v>0</v>
      </c>
      <c r="CV37">
        <v>1.65</v>
      </c>
      <c r="CW37">
        <v>0.5</v>
      </c>
      <c r="CX37" t="s">
        <v>408</v>
      </c>
      <c r="CY37">
        <v>2</v>
      </c>
      <c r="CZ37" t="b">
        <v>1</v>
      </c>
      <c r="DA37">
        <v>1510789424.31429</v>
      </c>
      <c r="DB37">
        <v>155.507321428571</v>
      </c>
      <c r="DC37">
        <v>132.6485</v>
      </c>
      <c r="DD37">
        <v>10.1161678571429</v>
      </c>
      <c r="DE37">
        <v>9.89880178571429</v>
      </c>
      <c r="DF37">
        <v>150.373642857143</v>
      </c>
      <c r="DG37">
        <v>10.1129392857143</v>
      </c>
      <c r="DH37">
        <v>500.071214285714</v>
      </c>
      <c r="DI37">
        <v>89.9530785714286</v>
      </c>
      <c r="DJ37">
        <v>0.100009557142857</v>
      </c>
      <c r="DK37">
        <v>19.1114928571429</v>
      </c>
      <c r="DL37">
        <v>19.97975</v>
      </c>
      <c r="DM37">
        <v>999.9</v>
      </c>
      <c r="DN37">
        <v>0</v>
      </c>
      <c r="DO37">
        <v>0</v>
      </c>
      <c r="DP37">
        <v>10002.8160714286</v>
      </c>
      <c r="DQ37">
        <v>0</v>
      </c>
      <c r="DR37">
        <v>9.97410142857143</v>
      </c>
      <c r="DS37">
        <v>22.8588214285714</v>
      </c>
      <c r="DT37">
        <v>157.096571428571</v>
      </c>
      <c r="DU37">
        <v>133.97525</v>
      </c>
      <c r="DV37">
        <v>0.217355535714286</v>
      </c>
      <c r="DW37">
        <v>132.6485</v>
      </c>
      <c r="DX37">
        <v>9.89880178571429</v>
      </c>
      <c r="DY37">
        <v>0.9099795</v>
      </c>
      <c r="DZ37">
        <v>0.890427607142857</v>
      </c>
      <c r="EA37">
        <v>5.54953821428571</v>
      </c>
      <c r="EB37">
        <v>5.23687964285714</v>
      </c>
      <c r="EC37">
        <v>1999.97071428571</v>
      </c>
      <c r="ED37">
        <v>0.979996321428572</v>
      </c>
      <c r="EE37">
        <v>0.0200036678571429</v>
      </c>
      <c r="EF37">
        <v>0</v>
      </c>
      <c r="EG37">
        <v>2.30159285714286</v>
      </c>
      <c r="EH37">
        <v>0</v>
      </c>
      <c r="EI37">
        <v>2442.70214285714</v>
      </c>
      <c r="EJ37">
        <v>17299.8857142857</v>
      </c>
      <c r="EK37">
        <v>39.0287857142857</v>
      </c>
      <c r="EL37">
        <v>39.6493571428571</v>
      </c>
      <c r="EM37">
        <v>38.97075</v>
      </c>
      <c r="EN37">
        <v>38.10025</v>
      </c>
      <c r="EO37">
        <v>37.81875</v>
      </c>
      <c r="EP37">
        <v>1959.96071428571</v>
      </c>
      <c r="EQ37">
        <v>40.01</v>
      </c>
      <c r="ER37">
        <v>0</v>
      </c>
      <c r="ES37">
        <v>1679590184.9</v>
      </c>
      <c r="ET37">
        <v>0</v>
      </c>
      <c r="EU37">
        <v>2.29253846153846</v>
      </c>
      <c r="EV37">
        <v>0.83809914313651</v>
      </c>
      <c r="EW37">
        <v>-13.5528204842217</v>
      </c>
      <c r="EX37">
        <v>2442.68384615385</v>
      </c>
      <c r="EY37">
        <v>15</v>
      </c>
      <c r="EZ37">
        <v>0</v>
      </c>
      <c r="FA37" t="s">
        <v>409</v>
      </c>
      <c r="FB37">
        <v>1510787920.6</v>
      </c>
      <c r="FC37">
        <v>1510787921.6</v>
      </c>
      <c r="FD37">
        <v>0</v>
      </c>
      <c r="FE37">
        <v>-0.101</v>
      </c>
      <c r="FF37">
        <v>-0.012</v>
      </c>
      <c r="FG37">
        <v>6.901</v>
      </c>
      <c r="FH37">
        <v>0.516</v>
      </c>
      <c r="FI37">
        <v>420</v>
      </c>
      <c r="FJ37">
        <v>24</v>
      </c>
      <c r="FK37">
        <v>0.32</v>
      </c>
      <c r="FL37">
        <v>0.12</v>
      </c>
      <c r="FM37">
        <v>0.206886219512195</v>
      </c>
      <c r="FN37">
        <v>0.153043818815332</v>
      </c>
      <c r="FO37">
        <v>0.022845585822779</v>
      </c>
      <c r="FP37">
        <v>1</v>
      </c>
      <c r="FQ37">
        <v>1</v>
      </c>
      <c r="FR37">
        <v>1</v>
      </c>
      <c r="FS37" t="s">
        <v>410</v>
      </c>
      <c r="FT37">
        <v>2.97343</v>
      </c>
      <c r="FU37">
        <v>2.75382</v>
      </c>
      <c r="FV37">
        <v>0.0320778</v>
      </c>
      <c r="FW37">
        <v>0.0277899</v>
      </c>
      <c r="FX37">
        <v>0.0550201</v>
      </c>
      <c r="FY37">
        <v>0.0543843</v>
      </c>
      <c r="FZ37">
        <v>37658.5</v>
      </c>
      <c r="GA37">
        <v>41254.6</v>
      </c>
      <c r="GB37">
        <v>35261.3</v>
      </c>
      <c r="GC37">
        <v>38488.2</v>
      </c>
      <c r="GD37">
        <v>47221.9</v>
      </c>
      <c r="GE37">
        <v>52546</v>
      </c>
      <c r="GF37">
        <v>55057.9</v>
      </c>
      <c r="GG37">
        <v>61705.7</v>
      </c>
      <c r="GH37">
        <v>1.98925</v>
      </c>
      <c r="GI37">
        <v>1.80415</v>
      </c>
      <c r="GJ37">
        <v>0.0127852</v>
      </c>
      <c r="GK37">
        <v>0</v>
      </c>
      <c r="GL37">
        <v>19.7701</v>
      </c>
      <c r="GM37">
        <v>999.9</v>
      </c>
      <c r="GN37">
        <v>53.785</v>
      </c>
      <c r="GO37">
        <v>28.792</v>
      </c>
      <c r="GP37">
        <v>23.757</v>
      </c>
      <c r="GQ37">
        <v>56.2187</v>
      </c>
      <c r="GR37">
        <v>50.609</v>
      </c>
      <c r="GS37">
        <v>1</v>
      </c>
      <c r="GT37">
        <v>-0.0304675</v>
      </c>
      <c r="GU37">
        <v>5.99072</v>
      </c>
      <c r="GV37">
        <v>20.0213</v>
      </c>
      <c r="GW37">
        <v>5.20291</v>
      </c>
      <c r="GX37">
        <v>12.0052</v>
      </c>
      <c r="GY37">
        <v>4.9757</v>
      </c>
      <c r="GZ37">
        <v>3.293</v>
      </c>
      <c r="HA37">
        <v>9999</v>
      </c>
      <c r="HB37">
        <v>9999</v>
      </c>
      <c r="HC37">
        <v>999.9</v>
      </c>
      <c r="HD37">
        <v>9999</v>
      </c>
      <c r="HE37">
        <v>1.8631</v>
      </c>
      <c r="HF37">
        <v>1.86812</v>
      </c>
      <c r="HG37">
        <v>1.86784</v>
      </c>
      <c r="HH37">
        <v>1.86896</v>
      </c>
      <c r="HI37">
        <v>1.86984</v>
      </c>
      <c r="HJ37">
        <v>1.86586</v>
      </c>
      <c r="HK37">
        <v>1.86702</v>
      </c>
      <c r="HL37">
        <v>1.86836</v>
      </c>
      <c r="HM37">
        <v>5</v>
      </c>
      <c r="HN37">
        <v>0</v>
      </c>
      <c r="HO37">
        <v>0</v>
      </c>
      <c r="HP37">
        <v>0</v>
      </c>
      <c r="HQ37" t="s">
        <v>411</v>
      </c>
      <c r="HR37" t="s">
        <v>412</v>
      </c>
      <c r="HS37" t="s">
        <v>413</v>
      </c>
      <c r="HT37" t="s">
        <v>413</v>
      </c>
      <c r="HU37" t="s">
        <v>413</v>
      </c>
      <c r="HV37" t="s">
        <v>413</v>
      </c>
      <c r="HW37">
        <v>0</v>
      </c>
      <c r="HX37">
        <v>100</v>
      </c>
      <c r="HY37">
        <v>100</v>
      </c>
      <c r="HZ37">
        <v>4.958</v>
      </c>
      <c r="IA37">
        <v>0.0028</v>
      </c>
      <c r="IB37">
        <v>4.09459096810632</v>
      </c>
      <c r="IC37">
        <v>0.00701673648668627</v>
      </c>
      <c r="ID37">
        <v>-7.00304995360485e-07</v>
      </c>
      <c r="IE37">
        <v>-1.86506737496121e-11</v>
      </c>
      <c r="IF37">
        <v>0.00125787624930914</v>
      </c>
      <c r="IG37">
        <v>-0.0224036906934607</v>
      </c>
      <c r="IH37">
        <v>0.00249664406764014</v>
      </c>
      <c r="II37">
        <v>-2.59163740235367e-05</v>
      </c>
      <c r="IJ37">
        <v>-2</v>
      </c>
      <c r="IK37">
        <v>2020</v>
      </c>
      <c r="IL37">
        <v>1</v>
      </c>
      <c r="IM37">
        <v>25</v>
      </c>
      <c r="IN37">
        <v>25.2</v>
      </c>
      <c r="IO37">
        <v>25.2</v>
      </c>
      <c r="IP37">
        <v>0.343018</v>
      </c>
      <c r="IQ37">
        <v>2.65015</v>
      </c>
      <c r="IR37">
        <v>1.54785</v>
      </c>
      <c r="IS37">
        <v>2.30713</v>
      </c>
      <c r="IT37">
        <v>1.34644</v>
      </c>
      <c r="IU37">
        <v>2.32544</v>
      </c>
      <c r="IV37">
        <v>32.9537</v>
      </c>
      <c r="IW37">
        <v>24.1838</v>
      </c>
      <c r="IX37">
        <v>18</v>
      </c>
      <c r="IY37">
        <v>501.323</v>
      </c>
      <c r="IZ37">
        <v>386.418</v>
      </c>
      <c r="JA37">
        <v>12.5891</v>
      </c>
      <c r="JB37">
        <v>26.5121</v>
      </c>
      <c r="JC37">
        <v>30.0007</v>
      </c>
      <c r="JD37">
        <v>26.4278</v>
      </c>
      <c r="JE37">
        <v>26.3696</v>
      </c>
      <c r="JF37">
        <v>6.9045</v>
      </c>
      <c r="JG37">
        <v>57.4254</v>
      </c>
      <c r="JH37">
        <v>0</v>
      </c>
      <c r="JI37">
        <v>12.5987</v>
      </c>
      <c r="JJ37">
        <v>83.3765</v>
      </c>
      <c r="JK37">
        <v>9.81444</v>
      </c>
      <c r="JL37">
        <v>102.178</v>
      </c>
      <c r="JM37">
        <v>102.728</v>
      </c>
    </row>
    <row r="38" spans="1:273">
      <c r="A38">
        <v>22</v>
      </c>
      <c r="B38">
        <v>1510789437.1</v>
      </c>
      <c r="C38">
        <v>105</v>
      </c>
      <c r="D38" t="s">
        <v>454</v>
      </c>
      <c r="E38" t="s">
        <v>455</v>
      </c>
      <c r="F38">
        <v>5</v>
      </c>
      <c r="G38" t="s">
        <v>405</v>
      </c>
      <c r="H38" t="s">
        <v>406</v>
      </c>
      <c r="I38">
        <v>1510789429.6</v>
      </c>
      <c r="J38">
        <f>(K38)/1000</f>
        <v>0</v>
      </c>
      <c r="K38">
        <f>IF(CZ38, AN38, AH38)</f>
        <v>0</v>
      </c>
      <c r="L38">
        <f>IF(CZ38, AI38, AG38)</f>
        <v>0</v>
      </c>
      <c r="M38">
        <f>DB38 - IF(AU38&gt;1, L38*CV38*100.0/(AW38*DP38), 0)</f>
        <v>0</v>
      </c>
      <c r="N38">
        <f>((T38-J38/2)*M38-L38)/(T38+J38/2)</f>
        <v>0</v>
      </c>
      <c r="O38">
        <f>N38*(DI38+DJ38)/1000.0</f>
        <v>0</v>
      </c>
      <c r="P38">
        <f>(DB38 - IF(AU38&gt;1, L38*CV38*100.0/(AW38*DP38), 0))*(DI38+DJ38)/1000.0</f>
        <v>0</v>
      </c>
      <c r="Q38">
        <f>2.0/((1/S38-1/R38)+SIGN(S38)*SQRT((1/S38-1/R38)*(1/S38-1/R38) + 4*CW38/((CW38+1)*(CW38+1))*(2*1/S38*1/R38-1/R38*1/R38)))</f>
        <v>0</v>
      </c>
      <c r="R38">
        <f>IF(LEFT(CX38,1)&lt;&gt;"0",IF(LEFT(CX38,1)="1",3.0,CY38),$D$5+$E$5*(DP38*DI38/($K$5*1000))+$F$5*(DP38*DI38/($K$5*1000))*MAX(MIN(CV38,$J$5),$I$5)*MAX(MIN(CV38,$J$5),$I$5)+$G$5*MAX(MIN(CV38,$J$5),$I$5)*(DP38*DI38/($K$5*1000))+$H$5*(DP38*DI38/($K$5*1000))*(DP38*DI38/($K$5*1000)))</f>
        <v>0</v>
      </c>
      <c r="S38">
        <f>J38*(1000-(1000*0.61365*exp(17.502*W38/(240.97+W38))/(DI38+DJ38)+DD38)/2)/(1000*0.61365*exp(17.502*W38/(240.97+W38))/(DI38+DJ38)-DD38)</f>
        <v>0</v>
      </c>
      <c r="T38">
        <f>1/((CW38+1)/(Q38/1.6)+1/(R38/1.37)) + CW38/((CW38+1)/(Q38/1.6) + CW38/(R38/1.37))</f>
        <v>0</v>
      </c>
      <c r="U38">
        <f>(CR38*CU38)</f>
        <v>0</v>
      </c>
      <c r="V38">
        <f>(DK38+(U38+2*0.95*5.67E-8*(((DK38+$B$7)+273)^4-(DK38+273)^4)-44100*J38)/(1.84*29.3*R38+8*0.95*5.67E-8*(DK38+273)^3))</f>
        <v>0</v>
      </c>
      <c r="W38">
        <f>($C$7*DL38+$D$7*DM38+$E$7*V38)</f>
        <v>0</v>
      </c>
      <c r="X38">
        <f>0.61365*exp(17.502*W38/(240.97+W38))</f>
        <v>0</v>
      </c>
      <c r="Y38">
        <f>(Z38/AA38*100)</f>
        <v>0</v>
      </c>
      <c r="Z38">
        <f>DD38*(DI38+DJ38)/1000</f>
        <v>0</v>
      </c>
      <c r="AA38">
        <f>0.61365*exp(17.502*DK38/(240.97+DK38))</f>
        <v>0</v>
      </c>
      <c r="AB38">
        <f>(X38-DD38*(DI38+DJ38)/1000)</f>
        <v>0</v>
      </c>
      <c r="AC38">
        <f>(-J38*44100)</f>
        <v>0</v>
      </c>
      <c r="AD38">
        <f>2*29.3*R38*0.92*(DK38-W38)</f>
        <v>0</v>
      </c>
      <c r="AE38">
        <f>2*0.95*5.67E-8*(((DK38+$B$7)+273)^4-(W38+273)^4)</f>
        <v>0</v>
      </c>
      <c r="AF38">
        <f>U38+AE38+AC38+AD38</f>
        <v>0</v>
      </c>
      <c r="AG38">
        <f>DH38*AU38*(DC38-DB38*(1000-AU38*DE38)/(1000-AU38*DD38))/(100*CV38)</f>
        <v>0</v>
      </c>
      <c r="AH38">
        <f>1000*DH38*AU38*(DD38-DE38)/(100*CV38*(1000-AU38*DD38))</f>
        <v>0</v>
      </c>
      <c r="AI38">
        <f>(AJ38 - AK38 - DI38*1E3/(8.314*(DK38+273.15)) * AM38/DH38 * AL38) * DH38/(100*CV38) * (1000 - DE38)/1000</f>
        <v>0</v>
      </c>
      <c r="AJ38">
        <v>99.3520026966904</v>
      </c>
      <c r="AK38">
        <v>115.496381818182</v>
      </c>
      <c r="AL38">
        <v>-3.40971198894777</v>
      </c>
      <c r="AM38">
        <v>64.351544685461</v>
      </c>
      <c r="AN38">
        <f>(AP38 - AO38 + DI38*1E3/(8.314*(DK38+273.15)) * AR38/DH38 * AQ38) * DH38/(100*CV38) * 1000/(1000 - AP38)</f>
        <v>0</v>
      </c>
      <c r="AO38">
        <v>9.81225011962652</v>
      </c>
      <c r="AP38">
        <v>10.0670216783217</v>
      </c>
      <c r="AQ38">
        <v>-0.00818679288465948</v>
      </c>
      <c r="AR38">
        <v>100.18039122701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MAX(0,($B$13+$C$13*DP38)/(1+$D$13*DP38)*DI38/(DK38+273)*$E$13)</f>
        <v>0</v>
      </c>
      <c r="AX38" t="s">
        <v>407</v>
      </c>
      <c r="AY38" t="s">
        <v>407</v>
      </c>
      <c r="AZ38">
        <v>0</v>
      </c>
      <c r="BA38">
        <v>0</v>
      </c>
      <c r="BB38">
        <f>1-AZ38/BA38</f>
        <v>0</v>
      </c>
      <c r="BC38">
        <v>0</v>
      </c>
      <c r="BD38" t="s">
        <v>407</v>
      </c>
      <c r="BE38" t="s">
        <v>407</v>
      </c>
      <c r="BF38">
        <v>0</v>
      </c>
      <c r="BG38">
        <v>0</v>
      </c>
      <c r="BH38">
        <f>1-BF38/BG38</f>
        <v>0</v>
      </c>
      <c r="BI38">
        <v>0.5</v>
      </c>
      <c r="BJ38">
        <f>CS38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407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f>$B$11*DQ38+$C$11*DR38+$F$11*EC38*(1-EF38)</f>
        <v>0</v>
      </c>
      <c r="CS38">
        <f>CR38*CT38</f>
        <v>0</v>
      </c>
      <c r="CT38">
        <f>($B$11*$D$9+$C$11*$D$9+$F$11*((EP38+EH38)/MAX(EP38+EH38+EQ38, 0.1)*$I$9+EQ38/MAX(EP38+EH38+EQ38, 0.1)*$J$9))/($B$11+$C$11+$F$11)</f>
        <v>0</v>
      </c>
      <c r="CU38">
        <f>($B$11*$K$9+$C$11*$K$9+$F$11*((EP38+EH38)/MAX(EP38+EH38+EQ38, 0.1)*$P$9+EQ38/MAX(EP38+EH38+EQ38, 0.1)*$Q$9))/($B$11+$C$11+$F$11)</f>
        <v>0</v>
      </c>
      <c r="CV38">
        <v>1.65</v>
      </c>
      <c r="CW38">
        <v>0.5</v>
      </c>
      <c r="CX38" t="s">
        <v>408</v>
      </c>
      <c r="CY38">
        <v>2</v>
      </c>
      <c r="CZ38" t="b">
        <v>1</v>
      </c>
      <c r="DA38">
        <v>1510789429.6</v>
      </c>
      <c r="DB38">
        <v>137.803185185185</v>
      </c>
      <c r="DC38">
        <v>114.845337037037</v>
      </c>
      <c r="DD38">
        <v>10.1037407407407</v>
      </c>
      <c r="DE38">
        <v>9.8617837037037</v>
      </c>
      <c r="DF38">
        <v>132.78937037037</v>
      </c>
      <c r="DG38">
        <v>10.1007518518519</v>
      </c>
      <c r="DH38">
        <v>500.069814814815</v>
      </c>
      <c r="DI38">
        <v>89.9545185185185</v>
      </c>
      <c r="DJ38">
        <v>0.100016866666667</v>
      </c>
      <c r="DK38">
        <v>19.1135814814815</v>
      </c>
      <c r="DL38">
        <v>19.9824296296296</v>
      </c>
      <c r="DM38">
        <v>999.9</v>
      </c>
      <c r="DN38">
        <v>0</v>
      </c>
      <c r="DO38">
        <v>0</v>
      </c>
      <c r="DP38">
        <v>10002.2440740741</v>
      </c>
      <c r="DQ38">
        <v>0</v>
      </c>
      <c r="DR38">
        <v>9.95854037037037</v>
      </c>
      <c r="DS38">
        <v>22.9578037037037</v>
      </c>
      <c r="DT38">
        <v>139.209925925926</v>
      </c>
      <c r="DU38">
        <v>115.989881481481</v>
      </c>
      <c r="DV38">
        <v>0.241941592592593</v>
      </c>
      <c r="DW38">
        <v>114.845337037037</v>
      </c>
      <c r="DX38">
        <v>9.8617837037037</v>
      </c>
      <c r="DY38">
        <v>0.908875851851852</v>
      </c>
      <c r="DZ38">
        <v>0.887112148148148</v>
      </c>
      <c r="EA38">
        <v>5.53203296296296</v>
      </c>
      <c r="EB38">
        <v>5.18320074074074</v>
      </c>
      <c r="EC38">
        <v>1999.97148148148</v>
      </c>
      <c r="ED38">
        <v>0.979996222222222</v>
      </c>
      <c r="EE38">
        <v>0.0200037703703704</v>
      </c>
      <c r="EF38">
        <v>0</v>
      </c>
      <c r="EG38">
        <v>2.39258888888889</v>
      </c>
      <c r="EH38">
        <v>0</v>
      </c>
      <c r="EI38">
        <v>2441.66296296296</v>
      </c>
      <c r="EJ38">
        <v>17299.8888888889</v>
      </c>
      <c r="EK38">
        <v>39.0068888888889</v>
      </c>
      <c r="EL38">
        <v>39.6318888888889</v>
      </c>
      <c r="EM38">
        <v>38.9486666666667</v>
      </c>
      <c r="EN38">
        <v>38.0783333333333</v>
      </c>
      <c r="EO38">
        <v>37.812</v>
      </c>
      <c r="EP38">
        <v>1959.96148148148</v>
      </c>
      <c r="EQ38">
        <v>40.01</v>
      </c>
      <c r="ER38">
        <v>0</v>
      </c>
      <c r="ES38">
        <v>1679590190.3</v>
      </c>
      <c r="ET38">
        <v>0</v>
      </c>
      <c r="EU38">
        <v>2.360464</v>
      </c>
      <c r="EV38">
        <v>-0.227561546548704</v>
      </c>
      <c r="EW38">
        <v>-9.70538461210122</v>
      </c>
      <c r="EX38">
        <v>2441.56</v>
      </c>
      <c r="EY38">
        <v>15</v>
      </c>
      <c r="EZ38">
        <v>0</v>
      </c>
      <c r="FA38" t="s">
        <v>409</v>
      </c>
      <c r="FB38">
        <v>1510787920.6</v>
      </c>
      <c r="FC38">
        <v>1510787921.6</v>
      </c>
      <c r="FD38">
        <v>0</v>
      </c>
      <c r="FE38">
        <v>-0.101</v>
      </c>
      <c r="FF38">
        <v>-0.012</v>
      </c>
      <c r="FG38">
        <v>6.901</v>
      </c>
      <c r="FH38">
        <v>0.516</v>
      </c>
      <c r="FI38">
        <v>420</v>
      </c>
      <c r="FJ38">
        <v>24</v>
      </c>
      <c r="FK38">
        <v>0.32</v>
      </c>
      <c r="FL38">
        <v>0.12</v>
      </c>
      <c r="FM38">
        <v>0.228981902439024</v>
      </c>
      <c r="FN38">
        <v>0.313142801393728</v>
      </c>
      <c r="FO38">
        <v>0.0355359197575477</v>
      </c>
      <c r="FP38">
        <v>1</v>
      </c>
      <c r="FQ38">
        <v>1</v>
      </c>
      <c r="FR38">
        <v>1</v>
      </c>
      <c r="FS38" t="s">
        <v>410</v>
      </c>
      <c r="FT38">
        <v>2.97351</v>
      </c>
      <c r="FU38">
        <v>2.75405</v>
      </c>
      <c r="FV38">
        <v>0.0279918</v>
      </c>
      <c r="FW38">
        <v>0.0235862</v>
      </c>
      <c r="FX38">
        <v>0.0548804</v>
      </c>
      <c r="FY38">
        <v>0.0543471</v>
      </c>
      <c r="FZ38">
        <v>37816.8</v>
      </c>
      <c r="GA38">
        <v>41432.6</v>
      </c>
      <c r="GB38">
        <v>35260.8</v>
      </c>
      <c r="GC38">
        <v>38488</v>
      </c>
      <c r="GD38">
        <v>47228.2</v>
      </c>
      <c r="GE38">
        <v>52547.5</v>
      </c>
      <c r="GF38">
        <v>55057.2</v>
      </c>
      <c r="GG38">
        <v>61705.1</v>
      </c>
      <c r="GH38">
        <v>1.98905</v>
      </c>
      <c r="GI38">
        <v>1.80387</v>
      </c>
      <c r="GJ38">
        <v>0.0126511</v>
      </c>
      <c r="GK38">
        <v>0</v>
      </c>
      <c r="GL38">
        <v>19.7688</v>
      </c>
      <c r="GM38">
        <v>999.9</v>
      </c>
      <c r="GN38">
        <v>53.785</v>
      </c>
      <c r="GO38">
        <v>28.782</v>
      </c>
      <c r="GP38">
        <v>23.746</v>
      </c>
      <c r="GQ38">
        <v>56.3187</v>
      </c>
      <c r="GR38">
        <v>50.4647</v>
      </c>
      <c r="GS38">
        <v>1</v>
      </c>
      <c r="GT38">
        <v>-0.0298806</v>
      </c>
      <c r="GU38">
        <v>5.98209</v>
      </c>
      <c r="GV38">
        <v>20.0214</v>
      </c>
      <c r="GW38">
        <v>5.20381</v>
      </c>
      <c r="GX38">
        <v>12.0043</v>
      </c>
      <c r="GY38">
        <v>4.97575</v>
      </c>
      <c r="GZ38">
        <v>3.293</v>
      </c>
      <c r="HA38">
        <v>9999</v>
      </c>
      <c r="HB38">
        <v>9999</v>
      </c>
      <c r="HC38">
        <v>999.9</v>
      </c>
      <c r="HD38">
        <v>9999</v>
      </c>
      <c r="HE38">
        <v>1.8631</v>
      </c>
      <c r="HF38">
        <v>1.86813</v>
      </c>
      <c r="HG38">
        <v>1.86783</v>
      </c>
      <c r="HH38">
        <v>1.86896</v>
      </c>
      <c r="HI38">
        <v>1.86983</v>
      </c>
      <c r="HJ38">
        <v>1.86586</v>
      </c>
      <c r="HK38">
        <v>1.86704</v>
      </c>
      <c r="HL38">
        <v>1.86838</v>
      </c>
      <c r="HM38">
        <v>5</v>
      </c>
      <c r="HN38">
        <v>0</v>
      </c>
      <c r="HO38">
        <v>0</v>
      </c>
      <c r="HP38">
        <v>0</v>
      </c>
      <c r="HQ38" t="s">
        <v>411</v>
      </c>
      <c r="HR38" t="s">
        <v>412</v>
      </c>
      <c r="HS38" t="s">
        <v>413</v>
      </c>
      <c r="HT38" t="s">
        <v>413</v>
      </c>
      <c r="HU38" t="s">
        <v>413</v>
      </c>
      <c r="HV38" t="s">
        <v>413</v>
      </c>
      <c r="HW38">
        <v>0</v>
      </c>
      <c r="HX38">
        <v>100</v>
      </c>
      <c r="HY38">
        <v>100</v>
      </c>
      <c r="HZ38">
        <v>4.843</v>
      </c>
      <c r="IA38">
        <v>0.0022</v>
      </c>
      <c r="IB38">
        <v>4.09459096810632</v>
      </c>
      <c r="IC38">
        <v>0.00701673648668627</v>
      </c>
      <c r="ID38">
        <v>-7.00304995360485e-07</v>
      </c>
      <c r="IE38">
        <v>-1.86506737496121e-11</v>
      </c>
      <c r="IF38">
        <v>0.00125787624930914</v>
      </c>
      <c r="IG38">
        <v>-0.0224036906934607</v>
      </c>
      <c r="IH38">
        <v>0.00249664406764014</v>
      </c>
      <c r="II38">
        <v>-2.59163740235367e-05</v>
      </c>
      <c r="IJ38">
        <v>-2</v>
      </c>
      <c r="IK38">
        <v>2020</v>
      </c>
      <c r="IL38">
        <v>1</v>
      </c>
      <c r="IM38">
        <v>25</v>
      </c>
      <c r="IN38">
        <v>25.3</v>
      </c>
      <c r="IO38">
        <v>25.3</v>
      </c>
      <c r="IP38">
        <v>0.3125</v>
      </c>
      <c r="IQ38">
        <v>2.65137</v>
      </c>
      <c r="IR38">
        <v>1.54785</v>
      </c>
      <c r="IS38">
        <v>2.30713</v>
      </c>
      <c r="IT38">
        <v>1.34644</v>
      </c>
      <c r="IU38">
        <v>2.35352</v>
      </c>
      <c r="IV38">
        <v>32.9537</v>
      </c>
      <c r="IW38">
        <v>24.1838</v>
      </c>
      <c r="IX38">
        <v>18</v>
      </c>
      <c r="IY38">
        <v>501.25</v>
      </c>
      <c r="IZ38">
        <v>386.314</v>
      </c>
      <c r="JA38">
        <v>12.6043</v>
      </c>
      <c r="JB38">
        <v>26.5201</v>
      </c>
      <c r="JC38">
        <v>30.0007</v>
      </c>
      <c r="JD38">
        <v>26.4342</v>
      </c>
      <c r="JE38">
        <v>26.3759</v>
      </c>
      <c r="JF38">
        <v>6.16473</v>
      </c>
      <c r="JG38">
        <v>57.4254</v>
      </c>
      <c r="JH38">
        <v>0</v>
      </c>
      <c r="JI38">
        <v>12.6113</v>
      </c>
      <c r="JJ38">
        <v>63.3129</v>
      </c>
      <c r="JK38">
        <v>9.82867</v>
      </c>
      <c r="JL38">
        <v>102.177</v>
      </c>
      <c r="JM38">
        <v>102.727</v>
      </c>
    </row>
    <row r="39" spans="1:273">
      <c r="A39">
        <v>23</v>
      </c>
      <c r="B39">
        <v>1510789442.1</v>
      </c>
      <c r="C39">
        <v>110</v>
      </c>
      <c r="D39" t="s">
        <v>456</v>
      </c>
      <c r="E39" t="s">
        <v>457</v>
      </c>
      <c r="F39">
        <v>5</v>
      </c>
      <c r="G39" t="s">
        <v>405</v>
      </c>
      <c r="H39" t="s">
        <v>406</v>
      </c>
      <c r="I39">
        <v>1510789434.31429</v>
      </c>
      <c r="J39">
        <f>(K39)/1000</f>
        <v>0</v>
      </c>
      <c r="K39">
        <f>IF(CZ39, AN39, AH39)</f>
        <v>0</v>
      </c>
      <c r="L39">
        <f>IF(CZ39, AI39, AG39)</f>
        <v>0</v>
      </c>
      <c r="M39">
        <f>DB39 - IF(AU39&gt;1, L39*CV39*100.0/(AW39*DP39), 0)</f>
        <v>0</v>
      </c>
      <c r="N39">
        <f>((T39-J39/2)*M39-L39)/(T39+J39/2)</f>
        <v>0</v>
      </c>
      <c r="O39">
        <f>N39*(DI39+DJ39)/1000.0</f>
        <v>0</v>
      </c>
      <c r="P39">
        <f>(DB39 - IF(AU39&gt;1, L39*CV39*100.0/(AW39*DP39), 0))*(DI39+DJ39)/1000.0</f>
        <v>0</v>
      </c>
      <c r="Q39">
        <f>2.0/((1/S39-1/R39)+SIGN(S39)*SQRT((1/S39-1/R39)*(1/S39-1/R39) + 4*CW39/((CW39+1)*(CW39+1))*(2*1/S39*1/R39-1/R39*1/R39)))</f>
        <v>0</v>
      </c>
      <c r="R39">
        <f>IF(LEFT(CX39,1)&lt;&gt;"0",IF(LEFT(CX39,1)="1",3.0,CY39),$D$5+$E$5*(DP39*DI39/($K$5*1000))+$F$5*(DP39*DI39/($K$5*1000))*MAX(MIN(CV39,$J$5),$I$5)*MAX(MIN(CV39,$J$5),$I$5)+$G$5*MAX(MIN(CV39,$J$5),$I$5)*(DP39*DI39/($K$5*1000))+$H$5*(DP39*DI39/($K$5*1000))*(DP39*DI39/($K$5*1000)))</f>
        <v>0</v>
      </c>
      <c r="S39">
        <f>J39*(1000-(1000*0.61365*exp(17.502*W39/(240.97+W39))/(DI39+DJ39)+DD39)/2)/(1000*0.61365*exp(17.502*W39/(240.97+W39))/(DI39+DJ39)-DD39)</f>
        <v>0</v>
      </c>
      <c r="T39">
        <f>1/((CW39+1)/(Q39/1.6)+1/(R39/1.37)) + CW39/((CW39+1)/(Q39/1.6) + CW39/(R39/1.37))</f>
        <v>0</v>
      </c>
      <c r="U39">
        <f>(CR39*CU39)</f>
        <v>0</v>
      </c>
      <c r="V39">
        <f>(DK39+(U39+2*0.95*5.67E-8*(((DK39+$B$7)+273)^4-(DK39+273)^4)-44100*J39)/(1.84*29.3*R39+8*0.95*5.67E-8*(DK39+273)^3))</f>
        <v>0</v>
      </c>
      <c r="W39">
        <f>($C$7*DL39+$D$7*DM39+$E$7*V39)</f>
        <v>0</v>
      </c>
      <c r="X39">
        <f>0.61365*exp(17.502*W39/(240.97+W39))</f>
        <v>0</v>
      </c>
      <c r="Y39">
        <f>(Z39/AA39*100)</f>
        <v>0</v>
      </c>
      <c r="Z39">
        <f>DD39*(DI39+DJ39)/1000</f>
        <v>0</v>
      </c>
      <c r="AA39">
        <f>0.61365*exp(17.502*DK39/(240.97+DK39))</f>
        <v>0</v>
      </c>
      <c r="AB39">
        <f>(X39-DD39*(DI39+DJ39)/1000)</f>
        <v>0</v>
      </c>
      <c r="AC39">
        <f>(-J39*44100)</f>
        <v>0</v>
      </c>
      <c r="AD39">
        <f>2*29.3*R39*0.92*(DK39-W39)</f>
        <v>0</v>
      </c>
      <c r="AE39">
        <f>2*0.95*5.67E-8*(((DK39+$B$7)+273)^4-(W39+273)^4)</f>
        <v>0</v>
      </c>
      <c r="AF39">
        <f>U39+AE39+AC39+AD39</f>
        <v>0</v>
      </c>
      <c r="AG39">
        <f>DH39*AU39*(DC39-DB39*(1000-AU39*DE39)/(1000-AU39*DD39))/(100*CV39)</f>
        <v>0</v>
      </c>
      <c r="AH39">
        <f>1000*DH39*AU39*(DD39-DE39)/(100*CV39*(1000-AU39*DD39))</f>
        <v>0</v>
      </c>
      <c r="AI39">
        <f>(AJ39 - AK39 - DI39*1E3/(8.314*(DK39+273.15)) * AM39/DH39 * AL39) * DH39/(100*CV39) * (1000 - DE39)/1000</f>
        <v>0</v>
      </c>
      <c r="AJ39">
        <v>82.749632258392</v>
      </c>
      <c r="AK39">
        <v>98.600126060606</v>
      </c>
      <c r="AL39">
        <v>-3.37140782185824</v>
      </c>
      <c r="AM39">
        <v>64.351544685461</v>
      </c>
      <c r="AN39">
        <f>(AP39 - AO39 + DI39*1E3/(8.314*(DK39+273.15)) * AR39/DH39 * AQ39) * DH39/(100*CV39) * 1000/(1000 - AP39)</f>
        <v>0</v>
      </c>
      <c r="AO39">
        <v>9.8074259235734</v>
      </c>
      <c r="AP39">
        <v>10.0492062937063</v>
      </c>
      <c r="AQ39">
        <v>-0.00296631965437041</v>
      </c>
      <c r="AR39">
        <v>100.18039122701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MAX(0,($B$13+$C$13*DP39)/(1+$D$13*DP39)*DI39/(DK39+273)*$E$13)</f>
        <v>0</v>
      </c>
      <c r="AX39" t="s">
        <v>407</v>
      </c>
      <c r="AY39" t="s">
        <v>407</v>
      </c>
      <c r="AZ39">
        <v>0</v>
      </c>
      <c r="BA39">
        <v>0</v>
      </c>
      <c r="BB39">
        <f>1-AZ39/BA39</f>
        <v>0</v>
      </c>
      <c r="BC39">
        <v>0</v>
      </c>
      <c r="BD39" t="s">
        <v>407</v>
      </c>
      <c r="BE39" t="s">
        <v>407</v>
      </c>
      <c r="BF39">
        <v>0</v>
      </c>
      <c r="BG39">
        <v>0</v>
      </c>
      <c r="BH39">
        <f>1-BF39/BG39</f>
        <v>0</v>
      </c>
      <c r="BI39">
        <v>0.5</v>
      </c>
      <c r="BJ39">
        <f>CS39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407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f>$B$11*DQ39+$C$11*DR39+$F$11*EC39*(1-EF39)</f>
        <v>0</v>
      </c>
      <c r="CS39">
        <f>CR39*CT39</f>
        <v>0</v>
      </c>
      <c r="CT39">
        <f>($B$11*$D$9+$C$11*$D$9+$F$11*((EP39+EH39)/MAX(EP39+EH39+EQ39, 0.1)*$I$9+EQ39/MAX(EP39+EH39+EQ39, 0.1)*$J$9))/($B$11+$C$11+$F$11)</f>
        <v>0</v>
      </c>
      <c r="CU39">
        <f>($B$11*$K$9+$C$11*$K$9+$F$11*((EP39+EH39)/MAX(EP39+EH39+EQ39, 0.1)*$P$9+EQ39/MAX(EP39+EH39+EQ39, 0.1)*$Q$9))/($B$11+$C$11+$F$11)</f>
        <v>0</v>
      </c>
      <c r="CV39">
        <v>1.65</v>
      </c>
      <c r="CW39">
        <v>0.5</v>
      </c>
      <c r="CX39" t="s">
        <v>408</v>
      </c>
      <c r="CY39">
        <v>2</v>
      </c>
      <c r="CZ39" t="b">
        <v>1</v>
      </c>
      <c r="DA39">
        <v>1510789434.31429</v>
      </c>
      <c r="DB39">
        <v>122.005707142857</v>
      </c>
      <c r="DC39">
        <v>99.1448857142857</v>
      </c>
      <c r="DD39">
        <v>10.0841357142857</v>
      </c>
      <c r="DE39">
        <v>9.8272775</v>
      </c>
      <c r="DF39">
        <v>117.099232142857</v>
      </c>
      <c r="DG39">
        <v>10.0815392857143</v>
      </c>
      <c r="DH39">
        <v>500.064428571429</v>
      </c>
      <c r="DI39">
        <v>89.9537607142857</v>
      </c>
      <c r="DJ39">
        <v>0.0999794571428572</v>
      </c>
      <c r="DK39">
        <v>19.1166642857143</v>
      </c>
      <c r="DL39">
        <v>19.9796392857143</v>
      </c>
      <c r="DM39">
        <v>999.9</v>
      </c>
      <c r="DN39">
        <v>0</v>
      </c>
      <c r="DO39">
        <v>0</v>
      </c>
      <c r="DP39">
        <v>10006.9646428571</v>
      </c>
      <c r="DQ39">
        <v>0</v>
      </c>
      <c r="DR39">
        <v>9.94184285714286</v>
      </c>
      <c r="DS39">
        <v>22.8607642857143</v>
      </c>
      <c r="DT39">
        <v>123.2489</v>
      </c>
      <c r="DU39">
        <v>100.129264285714</v>
      </c>
      <c r="DV39">
        <v>0.256850428571429</v>
      </c>
      <c r="DW39">
        <v>99.1448857142857</v>
      </c>
      <c r="DX39">
        <v>9.8272775</v>
      </c>
      <c r="DY39">
        <v>0.907105214285714</v>
      </c>
      <c r="DZ39">
        <v>0.884000642857143</v>
      </c>
      <c r="EA39">
        <v>5.50392107142857</v>
      </c>
      <c r="EB39">
        <v>5.13281571428571</v>
      </c>
      <c r="EC39">
        <v>1999.97785714286</v>
      </c>
      <c r="ED39">
        <v>0.979996214285714</v>
      </c>
      <c r="EE39">
        <v>0.0200037785714286</v>
      </c>
      <c r="EF39">
        <v>0</v>
      </c>
      <c r="EG39">
        <v>2.33801785714286</v>
      </c>
      <c r="EH39">
        <v>0</v>
      </c>
      <c r="EI39">
        <v>2440.83678571429</v>
      </c>
      <c r="EJ39">
        <v>17299.9464285714</v>
      </c>
      <c r="EK39">
        <v>38.991</v>
      </c>
      <c r="EL39">
        <v>39.625</v>
      </c>
      <c r="EM39">
        <v>38.9325714285714</v>
      </c>
      <c r="EN39">
        <v>38.06875</v>
      </c>
      <c r="EO39">
        <v>37.7920714285714</v>
      </c>
      <c r="EP39">
        <v>1959.96785714286</v>
      </c>
      <c r="EQ39">
        <v>40.01</v>
      </c>
      <c r="ER39">
        <v>0</v>
      </c>
      <c r="ES39">
        <v>1679590195.1</v>
      </c>
      <c r="ET39">
        <v>0</v>
      </c>
      <c r="EU39">
        <v>2.28222</v>
      </c>
      <c r="EV39">
        <v>-1.12247692865127</v>
      </c>
      <c r="EW39">
        <v>-10.7169230971476</v>
      </c>
      <c r="EX39">
        <v>2440.6992</v>
      </c>
      <c r="EY39">
        <v>15</v>
      </c>
      <c r="EZ39">
        <v>0</v>
      </c>
      <c r="FA39" t="s">
        <v>409</v>
      </c>
      <c r="FB39">
        <v>1510787920.6</v>
      </c>
      <c r="FC39">
        <v>1510787921.6</v>
      </c>
      <c r="FD39">
        <v>0</v>
      </c>
      <c r="FE39">
        <v>-0.101</v>
      </c>
      <c r="FF39">
        <v>-0.012</v>
      </c>
      <c r="FG39">
        <v>6.901</v>
      </c>
      <c r="FH39">
        <v>0.516</v>
      </c>
      <c r="FI39">
        <v>420</v>
      </c>
      <c r="FJ39">
        <v>24</v>
      </c>
      <c r="FK39">
        <v>0.32</v>
      </c>
      <c r="FL39">
        <v>0.12</v>
      </c>
      <c r="FM39">
        <v>0.239332195121951</v>
      </c>
      <c r="FN39">
        <v>0.240780668989547</v>
      </c>
      <c r="FO39">
        <v>0.0324158662568416</v>
      </c>
      <c r="FP39">
        <v>1</v>
      </c>
      <c r="FQ39">
        <v>1</v>
      </c>
      <c r="FR39">
        <v>1</v>
      </c>
      <c r="FS39" t="s">
        <v>410</v>
      </c>
      <c r="FT39">
        <v>2.97337</v>
      </c>
      <c r="FU39">
        <v>2.7539</v>
      </c>
      <c r="FV39">
        <v>0.023854</v>
      </c>
      <c r="FW39">
        <v>0.0193014</v>
      </c>
      <c r="FX39">
        <v>0.0548096</v>
      </c>
      <c r="FY39">
        <v>0.0543371</v>
      </c>
      <c r="FZ39">
        <v>37977</v>
      </c>
      <c r="GA39">
        <v>41613.5</v>
      </c>
      <c r="GB39">
        <v>35260.2</v>
      </c>
      <c r="GC39">
        <v>38487.2</v>
      </c>
      <c r="GD39">
        <v>47231.3</v>
      </c>
      <c r="GE39">
        <v>52547.1</v>
      </c>
      <c r="GF39">
        <v>55056.7</v>
      </c>
      <c r="GG39">
        <v>61704.1</v>
      </c>
      <c r="GH39">
        <v>1.98885</v>
      </c>
      <c r="GI39">
        <v>1.80375</v>
      </c>
      <c r="GJ39">
        <v>0.0126958</v>
      </c>
      <c r="GK39">
        <v>0</v>
      </c>
      <c r="GL39">
        <v>19.767</v>
      </c>
      <c r="GM39">
        <v>999.9</v>
      </c>
      <c r="GN39">
        <v>53.785</v>
      </c>
      <c r="GO39">
        <v>28.792</v>
      </c>
      <c r="GP39">
        <v>23.7583</v>
      </c>
      <c r="GQ39">
        <v>56.3887</v>
      </c>
      <c r="GR39">
        <v>50.5248</v>
      </c>
      <c r="GS39">
        <v>1</v>
      </c>
      <c r="GT39">
        <v>-0.0290244</v>
      </c>
      <c r="GU39">
        <v>5.97399</v>
      </c>
      <c r="GV39">
        <v>20.0218</v>
      </c>
      <c r="GW39">
        <v>5.20231</v>
      </c>
      <c r="GX39">
        <v>12.0043</v>
      </c>
      <c r="GY39">
        <v>4.97565</v>
      </c>
      <c r="GZ39">
        <v>3.29295</v>
      </c>
      <c r="HA39">
        <v>9999</v>
      </c>
      <c r="HB39">
        <v>9999</v>
      </c>
      <c r="HC39">
        <v>999.9</v>
      </c>
      <c r="HD39">
        <v>9999</v>
      </c>
      <c r="HE39">
        <v>1.8631</v>
      </c>
      <c r="HF39">
        <v>1.86813</v>
      </c>
      <c r="HG39">
        <v>1.86784</v>
      </c>
      <c r="HH39">
        <v>1.86898</v>
      </c>
      <c r="HI39">
        <v>1.86984</v>
      </c>
      <c r="HJ39">
        <v>1.86588</v>
      </c>
      <c r="HK39">
        <v>1.86704</v>
      </c>
      <c r="HL39">
        <v>1.86841</v>
      </c>
      <c r="HM39">
        <v>5</v>
      </c>
      <c r="HN39">
        <v>0</v>
      </c>
      <c r="HO39">
        <v>0</v>
      </c>
      <c r="HP39">
        <v>0</v>
      </c>
      <c r="HQ39" t="s">
        <v>411</v>
      </c>
      <c r="HR39" t="s">
        <v>412</v>
      </c>
      <c r="HS39" t="s">
        <v>413</v>
      </c>
      <c r="HT39" t="s">
        <v>413</v>
      </c>
      <c r="HU39" t="s">
        <v>413</v>
      </c>
      <c r="HV39" t="s">
        <v>413</v>
      </c>
      <c r="HW39">
        <v>0</v>
      </c>
      <c r="HX39">
        <v>100</v>
      </c>
      <c r="HY39">
        <v>100</v>
      </c>
      <c r="HZ39">
        <v>4.729</v>
      </c>
      <c r="IA39">
        <v>0.0019</v>
      </c>
      <c r="IB39">
        <v>4.09459096810632</v>
      </c>
      <c r="IC39">
        <v>0.00701673648668627</v>
      </c>
      <c r="ID39">
        <v>-7.00304995360485e-07</v>
      </c>
      <c r="IE39">
        <v>-1.86506737496121e-11</v>
      </c>
      <c r="IF39">
        <v>0.00125787624930914</v>
      </c>
      <c r="IG39">
        <v>-0.0224036906934607</v>
      </c>
      <c r="IH39">
        <v>0.00249664406764014</v>
      </c>
      <c r="II39">
        <v>-2.59163740235367e-05</v>
      </c>
      <c r="IJ39">
        <v>-2</v>
      </c>
      <c r="IK39">
        <v>2020</v>
      </c>
      <c r="IL39">
        <v>1</v>
      </c>
      <c r="IM39">
        <v>25</v>
      </c>
      <c r="IN39">
        <v>25.4</v>
      </c>
      <c r="IO39">
        <v>25.3</v>
      </c>
      <c r="IP39">
        <v>0.270996</v>
      </c>
      <c r="IQ39">
        <v>2.65869</v>
      </c>
      <c r="IR39">
        <v>1.54785</v>
      </c>
      <c r="IS39">
        <v>2.30713</v>
      </c>
      <c r="IT39">
        <v>1.34644</v>
      </c>
      <c r="IU39">
        <v>2.43408</v>
      </c>
      <c r="IV39">
        <v>32.9537</v>
      </c>
      <c r="IW39">
        <v>24.1838</v>
      </c>
      <c r="IX39">
        <v>18</v>
      </c>
      <c r="IY39">
        <v>501.181</v>
      </c>
      <c r="IZ39">
        <v>386.298</v>
      </c>
      <c r="JA39">
        <v>12.6182</v>
      </c>
      <c r="JB39">
        <v>26.5279</v>
      </c>
      <c r="JC39">
        <v>30.0008</v>
      </c>
      <c r="JD39">
        <v>26.4412</v>
      </c>
      <c r="JE39">
        <v>26.3833</v>
      </c>
      <c r="JF39">
        <v>5.45616</v>
      </c>
      <c r="JG39">
        <v>57.4254</v>
      </c>
      <c r="JH39">
        <v>0</v>
      </c>
      <c r="JI39">
        <v>12.6254</v>
      </c>
      <c r="JJ39">
        <v>49.7984</v>
      </c>
      <c r="JK39">
        <v>9.82867</v>
      </c>
      <c r="JL39">
        <v>102.176</v>
      </c>
      <c r="JM39">
        <v>102.725</v>
      </c>
    </row>
    <row r="40" spans="1:273">
      <c r="A40">
        <v>24</v>
      </c>
      <c r="B40">
        <v>1510789447.1</v>
      </c>
      <c r="C40">
        <v>115</v>
      </c>
      <c r="D40" t="s">
        <v>458</v>
      </c>
      <c r="E40" t="s">
        <v>459</v>
      </c>
      <c r="F40">
        <v>5</v>
      </c>
      <c r="G40" t="s">
        <v>405</v>
      </c>
      <c r="H40" t="s">
        <v>406</v>
      </c>
      <c r="I40">
        <v>1510789439.6</v>
      </c>
      <c r="J40">
        <f>(K40)/1000</f>
        <v>0</v>
      </c>
      <c r="K40">
        <f>IF(CZ40, AN40, AH40)</f>
        <v>0</v>
      </c>
      <c r="L40">
        <f>IF(CZ40, AI40, AG40)</f>
        <v>0</v>
      </c>
      <c r="M40">
        <f>DB40 - IF(AU40&gt;1, L40*CV40*100.0/(AW40*DP40), 0)</f>
        <v>0</v>
      </c>
      <c r="N40">
        <f>((T40-J40/2)*M40-L40)/(T40+J40/2)</f>
        <v>0</v>
      </c>
      <c r="O40">
        <f>N40*(DI40+DJ40)/1000.0</f>
        <v>0</v>
      </c>
      <c r="P40">
        <f>(DB40 - IF(AU40&gt;1, L40*CV40*100.0/(AW40*DP40), 0))*(DI40+DJ40)/1000.0</f>
        <v>0</v>
      </c>
      <c r="Q40">
        <f>2.0/((1/S40-1/R40)+SIGN(S40)*SQRT((1/S40-1/R40)*(1/S40-1/R40) + 4*CW40/((CW40+1)*(CW40+1))*(2*1/S40*1/R40-1/R40*1/R40)))</f>
        <v>0</v>
      </c>
      <c r="R40">
        <f>IF(LEFT(CX40,1)&lt;&gt;"0",IF(LEFT(CX40,1)="1",3.0,CY40),$D$5+$E$5*(DP40*DI40/($K$5*1000))+$F$5*(DP40*DI40/($K$5*1000))*MAX(MIN(CV40,$J$5),$I$5)*MAX(MIN(CV40,$J$5),$I$5)+$G$5*MAX(MIN(CV40,$J$5),$I$5)*(DP40*DI40/($K$5*1000))+$H$5*(DP40*DI40/($K$5*1000))*(DP40*DI40/($K$5*1000)))</f>
        <v>0</v>
      </c>
      <c r="S40">
        <f>J40*(1000-(1000*0.61365*exp(17.502*W40/(240.97+W40))/(DI40+DJ40)+DD40)/2)/(1000*0.61365*exp(17.502*W40/(240.97+W40))/(DI40+DJ40)-DD40)</f>
        <v>0</v>
      </c>
      <c r="T40">
        <f>1/((CW40+1)/(Q40/1.6)+1/(R40/1.37)) + CW40/((CW40+1)/(Q40/1.6) + CW40/(R40/1.37))</f>
        <v>0</v>
      </c>
      <c r="U40">
        <f>(CR40*CU40)</f>
        <v>0</v>
      </c>
      <c r="V40">
        <f>(DK40+(U40+2*0.95*5.67E-8*(((DK40+$B$7)+273)^4-(DK40+273)^4)-44100*J40)/(1.84*29.3*R40+8*0.95*5.67E-8*(DK40+273)^3))</f>
        <v>0</v>
      </c>
      <c r="W40">
        <f>($C$7*DL40+$D$7*DM40+$E$7*V40)</f>
        <v>0</v>
      </c>
      <c r="X40">
        <f>0.61365*exp(17.502*W40/(240.97+W40))</f>
        <v>0</v>
      </c>
      <c r="Y40">
        <f>(Z40/AA40*100)</f>
        <v>0</v>
      </c>
      <c r="Z40">
        <f>DD40*(DI40+DJ40)/1000</f>
        <v>0</v>
      </c>
      <c r="AA40">
        <f>0.61365*exp(17.502*DK40/(240.97+DK40))</f>
        <v>0</v>
      </c>
      <c r="AB40">
        <f>(X40-DD40*(DI40+DJ40)/1000)</f>
        <v>0</v>
      </c>
      <c r="AC40">
        <f>(-J40*44100)</f>
        <v>0</v>
      </c>
      <c r="AD40">
        <f>2*29.3*R40*0.92*(DK40-W40)</f>
        <v>0</v>
      </c>
      <c r="AE40">
        <f>2*0.95*5.67E-8*(((DK40+$B$7)+273)^4-(W40+273)^4)</f>
        <v>0</v>
      </c>
      <c r="AF40">
        <f>U40+AE40+AC40+AD40</f>
        <v>0</v>
      </c>
      <c r="AG40">
        <f>DH40*AU40*(DC40-DB40*(1000-AU40*DE40)/(1000-AU40*DD40))/(100*CV40)</f>
        <v>0</v>
      </c>
      <c r="AH40">
        <f>1000*DH40*AU40*(DD40-DE40)/(100*CV40*(1000-AU40*DD40))</f>
        <v>0</v>
      </c>
      <c r="AI40">
        <f>(AJ40 - AK40 - DI40*1E3/(8.314*(DK40+273.15)) * AM40/DH40 * AL40) * DH40/(100*CV40) * (1000 - DE40)/1000</f>
        <v>0</v>
      </c>
      <c r="AJ40">
        <v>65.3450148076852</v>
      </c>
      <c r="AK40">
        <v>81.5649775757576</v>
      </c>
      <c r="AL40">
        <v>-3.4194619643997</v>
      </c>
      <c r="AM40">
        <v>64.351544685461</v>
      </c>
      <c r="AN40">
        <f>(AP40 - AO40 + DI40*1E3/(8.314*(DK40+273.15)) * AR40/DH40 * AQ40) * DH40/(100*CV40) * 1000/(1000 - AP40)</f>
        <v>0</v>
      </c>
      <c r="AO40">
        <v>9.80574629978866</v>
      </c>
      <c r="AP40">
        <v>10.0388776223776</v>
      </c>
      <c r="AQ40">
        <v>-0.000717039298130531</v>
      </c>
      <c r="AR40">
        <v>100.18039122701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MAX(0,($B$13+$C$13*DP40)/(1+$D$13*DP40)*DI40/(DK40+273)*$E$13)</f>
        <v>0</v>
      </c>
      <c r="AX40" t="s">
        <v>407</v>
      </c>
      <c r="AY40" t="s">
        <v>407</v>
      </c>
      <c r="AZ40">
        <v>0</v>
      </c>
      <c r="BA40">
        <v>0</v>
      </c>
      <c r="BB40">
        <f>1-AZ40/BA40</f>
        <v>0</v>
      </c>
      <c r="BC40">
        <v>0</v>
      </c>
      <c r="BD40" t="s">
        <v>407</v>
      </c>
      <c r="BE40" t="s">
        <v>407</v>
      </c>
      <c r="BF40">
        <v>0</v>
      </c>
      <c r="BG40">
        <v>0</v>
      </c>
      <c r="BH40">
        <f>1-BF40/BG40</f>
        <v>0</v>
      </c>
      <c r="BI40">
        <v>0.5</v>
      </c>
      <c r="BJ40">
        <f>CS40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407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f>$B$11*DQ40+$C$11*DR40+$F$11*EC40*(1-EF40)</f>
        <v>0</v>
      </c>
      <c r="CS40">
        <f>CR40*CT40</f>
        <v>0</v>
      </c>
      <c r="CT40">
        <f>($B$11*$D$9+$C$11*$D$9+$F$11*((EP40+EH40)/MAX(EP40+EH40+EQ40, 0.1)*$I$9+EQ40/MAX(EP40+EH40+EQ40, 0.1)*$J$9))/($B$11+$C$11+$F$11)</f>
        <v>0</v>
      </c>
      <c r="CU40">
        <f>($B$11*$K$9+$C$11*$K$9+$F$11*((EP40+EH40)/MAX(EP40+EH40+EQ40, 0.1)*$P$9+EQ40/MAX(EP40+EH40+EQ40, 0.1)*$Q$9))/($B$11+$C$11+$F$11)</f>
        <v>0</v>
      </c>
      <c r="CV40">
        <v>1.65</v>
      </c>
      <c r="CW40">
        <v>0.5</v>
      </c>
      <c r="CX40" t="s">
        <v>408</v>
      </c>
      <c r="CY40">
        <v>2</v>
      </c>
      <c r="CZ40" t="b">
        <v>1</v>
      </c>
      <c r="DA40">
        <v>1510789439.6</v>
      </c>
      <c r="DB40">
        <v>104.296344444444</v>
      </c>
      <c r="DC40">
        <v>81.3101518518519</v>
      </c>
      <c r="DD40">
        <v>10.0588407407407</v>
      </c>
      <c r="DE40">
        <v>9.8081237037037</v>
      </c>
      <c r="DF40">
        <v>99.5105666666667</v>
      </c>
      <c r="DG40">
        <v>10.0567444444444</v>
      </c>
      <c r="DH40">
        <v>500.068222222222</v>
      </c>
      <c r="DI40">
        <v>89.9525296296296</v>
      </c>
      <c r="DJ40">
        <v>0.0999791962962963</v>
      </c>
      <c r="DK40">
        <v>19.1224148148148</v>
      </c>
      <c r="DL40">
        <v>19.9815592592593</v>
      </c>
      <c r="DM40">
        <v>999.9</v>
      </c>
      <c r="DN40">
        <v>0</v>
      </c>
      <c r="DO40">
        <v>0</v>
      </c>
      <c r="DP40">
        <v>10009.5437037037</v>
      </c>
      <c r="DQ40">
        <v>0</v>
      </c>
      <c r="DR40">
        <v>9.93274777777778</v>
      </c>
      <c r="DS40">
        <v>22.9861185185185</v>
      </c>
      <c r="DT40">
        <v>105.3563</v>
      </c>
      <c r="DU40">
        <v>82.1155185185185</v>
      </c>
      <c r="DV40">
        <v>0.250711074074074</v>
      </c>
      <c r="DW40">
        <v>81.3101518518519</v>
      </c>
      <c r="DX40">
        <v>9.8081237037037</v>
      </c>
      <c r="DY40">
        <v>0.904817666666667</v>
      </c>
      <c r="DZ40">
        <v>0.882265666666667</v>
      </c>
      <c r="EA40">
        <v>5.46757814814815</v>
      </c>
      <c r="EB40">
        <v>5.10466888888889</v>
      </c>
      <c r="EC40">
        <v>1999.98407407407</v>
      </c>
      <c r="ED40">
        <v>0.979996222222222</v>
      </c>
      <c r="EE40">
        <v>0.0200037703703704</v>
      </c>
      <c r="EF40">
        <v>0</v>
      </c>
      <c r="EG40">
        <v>2.29401481481481</v>
      </c>
      <c r="EH40">
        <v>0</v>
      </c>
      <c r="EI40">
        <v>2439.95481481482</v>
      </c>
      <c r="EJ40">
        <v>17300.0037037037</v>
      </c>
      <c r="EK40">
        <v>38.972</v>
      </c>
      <c r="EL40">
        <v>39.625</v>
      </c>
      <c r="EM40">
        <v>38.914037037037</v>
      </c>
      <c r="EN40">
        <v>38.062</v>
      </c>
      <c r="EO40">
        <v>37.7706666666667</v>
      </c>
      <c r="EP40">
        <v>1959.97407407407</v>
      </c>
      <c r="EQ40">
        <v>40.01</v>
      </c>
      <c r="ER40">
        <v>0</v>
      </c>
      <c r="ES40">
        <v>1679590199.9</v>
      </c>
      <c r="ET40">
        <v>0</v>
      </c>
      <c r="EU40">
        <v>2.28648</v>
      </c>
      <c r="EV40">
        <v>-0.153530765586836</v>
      </c>
      <c r="EW40">
        <v>-11.9876923215945</v>
      </c>
      <c r="EX40">
        <v>2439.816</v>
      </c>
      <c r="EY40">
        <v>15</v>
      </c>
      <c r="EZ40">
        <v>0</v>
      </c>
      <c r="FA40" t="s">
        <v>409</v>
      </c>
      <c r="FB40">
        <v>1510787920.6</v>
      </c>
      <c r="FC40">
        <v>1510787921.6</v>
      </c>
      <c r="FD40">
        <v>0</v>
      </c>
      <c r="FE40">
        <v>-0.101</v>
      </c>
      <c r="FF40">
        <v>-0.012</v>
      </c>
      <c r="FG40">
        <v>6.901</v>
      </c>
      <c r="FH40">
        <v>0.516</v>
      </c>
      <c r="FI40">
        <v>420</v>
      </c>
      <c r="FJ40">
        <v>24</v>
      </c>
      <c r="FK40">
        <v>0.32</v>
      </c>
      <c r="FL40">
        <v>0.12</v>
      </c>
      <c r="FM40">
        <v>0.251296170731707</v>
      </c>
      <c r="FN40">
        <v>-0.0547635261324039</v>
      </c>
      <c r="FO40">
        <v>0.0194181815165549</v>
      </c>
      <c r="FP40">
        <v>1</v>
      </c>
      <c r="FQ40">
        <v>1</v>
      </c>
      <c r="FR40">
        <v>1</v>
      </c>
      <c r="FS40" t="s">
        <v>410</v>
      </c>
      <c r="FT40">
        <v>2.97333</v>
      </c>
      <c r="FU40">
        <v>2.75395</v>
      </c>
      <c r="FV40">
        <v>0.0195988</v>
      </c>
      <c r="FW40">
        <v>0.0149114</v>
      </c>
      <c r="FX40">
        <v>0.0547692</v>
      </c>
      <c r="FY40">
        <v>0.0543445</v>
      </c>
      <c r="FZ40">
        <v>38142</v>
      </c>
      <c r="GA40">
        <v>41798.8</v>
      </c>
      <c r="GB40">
        <v>35259.8</v>
      </c>
      <c r="GC40">
        <v>38486.4</v>
      </c>
      <c r="GD40">
        <v>47232.8</v>
      </c>
      <c r="GE40">
        <v>52545.2</v>
      </c>
      <c r="GF40">
        <v>55056.2</v>
      </c>
      <c r="GG40">
        <v>61702.5</v>
      </c>
      <c r="GH40">
        <v>1.9887</v>
      </c>
      <c r="GI40">
        <v>1.80343</v>
      </c>
      <c r="GJ40">
        <v>0.014402</v>
      </c>
      <c r="GK40">
        <v>0</v>
      </c>
      <c r="GL40">
        <v>19.7672</v>
      </c>
      <c r="GM40">
        <v>999.9</v>
      </c>
      <c r="GN40">
        <v>53.785</v>
      </c>
      <c r="GO40">
        <v>28.792</v>
      </c>
      <c r="GP40">
        <v>23.7593</v>
      </c>
      <c r="GQ40">
        <v>56.3387</v>
      </c>
      <c r="GR40">
        <v>50.5849</v>
      </c>
      <c r="GS40">
        <v>1</v>
      </c>
      <c r="GT40">
        <v>-0.028468</v>
      </c>
      <c r="GU40">
        <v>5.95195</v>
      </c>
      <c r="GV40">
        <v>20.0225</v>
      </c>
      <c r="GW40">
        <v>5.20306</v>
      </c>
      <c r="GX40">
        <v>12.0044</v>
      </c>
      <c r="GY40">
        <v>4.97565</v>
      </c>
      <c r="GZ40">
        <v>3.29298</v>
      </c>
      <c r="HA40">
        <v>9999</v>
      </c>
      <c r="HB40">
        <v>9999</v>
      </c>
      <c r="HC40">
        <v>999.9</v>
      </c>
      <c r="HD40">
        <v>9999</v>
      </c>
      <c r="HE40">
        <v>1.8631</v>
      </c>
      <c r="HF40">
        <v>1.86813</v>
      </c>
      <c r="HG40">
        <v>1.86784</v>
      </c>
      <c r="HH40">
        <v>1.86896</v>
      </c>
      <c r="HI40">
        <v>1.86984</v>
      </c>
      <c r="HJ40">
        <v>1.86587</v>
      </c>
      <c r="HK40">
        <v>1.86704</v>
      </c>
      <c r="HL40">
        <v>1.8684</v>
      </c>
      <c r="HM40">
        <v>5</v>
      </c>
      <c r="HN40">
        <v>0</v>
      </c>
      <c r="HO40">
        <v>0</v>
      </c>
      <c r="HP40">
        <v>0</v>
      </c>
      <c r="HQ40" t="s">
        <v>411</v>
      </c>
      <c r="HR40" t="s">
        <v>412</v>
      </c>
      <c r="HS40" t="s">
        <v>413</v>
      </c>
      <c r="HT40" t="s">
        <v>413</v>
      </c>
      <c r="HU40" t="s">
        <v>413</v>
      </c>
      <c r="HV40" t="s">
        <v>413</v>
      </c>
      <c r="HW40">
        <v>0</v>
      </c>
      <c r="HX40">
        <v>100</v>
      </c>
      <c r="HY40">
        <v>100</v>
      </c>
      <c r="HZ40">
        <v>4.613</v>
      </c>
      <c r="IA40">
        <v>0.0016</v>
      </c>
      <c r="IB40">
        <v>4.09459096810632</v>
      </c>
      <c r="IC40">
        <v>0.00701673648668627</v>
      </c>
      <c r="ID40">
        <v>-7.00304995360485e-07</v>
      </c>
      <c r="IE40">
        <v>-1.86506737496121e-11</v>
      </c>
      <c r="IF40">
        <v>0.00125787624930914</v>
      </c>
      <c r="IG40">
        <v>-0.0224036906934607</v>
      </c>
      <c r="IH40">
        <v>0.00249664406764014</v>
      </c>
      <c r="II40">
        <v>-2.59163740235367e-05</v>
      </c>
      <c r="IJ40">
        <v>-2</v>
      </c>
      <c r="IK40">
        <v>2020</v>
      </c>
      <c r="IL40">
        <v>1</v>
      </c>
      <c r="IM40">
        <v>25</v>
      </c>
      <c r="IN40">
        <v>25.4</v>
      </c>
      <c r="IO40">
        <v>25.4</v>
      </c>
      <c r="IP40">
        <v>0.239258</v>
      </c>
      <c r="IQ40">
        <v>2.66846</v>
      </c>
      <c r="IR40">
        <v>1.54785</v>
      </c>
      <c r="IS40">
        <v>2.30713</v>
      </c>
      <c r="IT40">
        <v>1.34644</v>
      </c>
      <c r="IU40">
        <v>2.42554</v>
      </c>
      <c r="IV40">
        <v>32.976</v>
      </c>
      <c r="IW40">
        <v>24.1838</v>
      </c>
      <c r="IX40">
        <v>18</v>
      </c>
      <c r="IY40">
        <v>501.151</v>
      </c>
      <c r="IZ40">
        <v>386.173</v>
      </c>
      <c r="JA40">
        <v>12.6327</v>
      </c>
      <c r="JB40">
        <v>26.5361</v>
      </c>
      <c r="JC40">
        <v>30.0007</v>
      </c>
      <c r="JD40">
        <v>26.4486</v>
      </c>
      <c r="JE40">
        <v>26.3904</v>
      </c>
      <c r="JF40">
        <v>4.82757</v>
      </c>
      <c r="JG40">
        <v>57.4254</v>
      </c>
      <c r="JH40">
        <v>0</v>
      </c>
      <c r="JI40">
        <v>12.6417</v>
      </c>
      <c r="JJ40">
        <v>29.6244</v>
      </c>
      <c r="JK40">
        <v>9.82867</v>
      </c>
      <c r="JL40">
        <v>102.175</v>
      </c>
      <c r="JM40">
        <v>102.723</v>
      </c>
    </row>
    <row r="41" spans="1:273">
      <c r="A41">
        <v>25</v>
      </c>
      <c r="B41">
        <v>1510789544.6</v>
      </c>
      <c r="C41">
        <v>212.5</v>
      </c>
      <c r="D41" t="s">
        <v>460</v>
      </c>
      <c r="E41" t="s">
        <v>461</v>
      </c>
      <c r="F41">
        <v>5</v>
      </c>
      <c r="G41" t="s">
        <v>405</v>
      </c>
      <c r="H41" t="s">
        <v>406</v>
      </c>
      <c r="I41">
        <v>1510789536.85</v>
      </c>
      <c r="J41">
        <f>(K41)/1000</f>
        <v>0</v>
      </c>
      <c r="K41">
        <f>IF(CZ41, AN41, AH41)</f>
        <v>0</v>
      </c>
      <c r="L41">
        <f>IF(CZ41, AI41, AG41)</f>
        <v>0</v>
      </c>
      <c r="M41">
        <f>DB41 - IF(AU41&gt;1, L41*CV41*100.0/(AW41*DP41), 0)</f>
        <v>0</v>
      </c>
      <c r="N41">
        <f>((T41-J41/2)*M41-L41)/(T41+J41/2)</f>
        <v>0</v>
      </c>
      <c r="O41">
        <f>N41*(DI41+DJ41)/1000.0</f>
        <v>0</v>
      </c>
      <c r="P41">
        <f>(DB41 - IF(AU41&gt;1, L41*CV41*100.0/(AW41*DP41), 0))*(DI41+DJ41)/1000.0</f>
        <v>0</v>
      </c>
      <c r="Q41">
        <f>2.0/((1/S41-1/R41)+SIGN(S41)*SQRT((1/S41-1/R41)*(1/S41-1/R41) + 4*CW41/((CW41+1)*(CW41+1))*(2*1/S41*1/R41-1/R41*1/R41)))</f>
        <v>0</v>
      </c>
      <c r="R41">
        <f>IF(LEFT(CX41,1)&lt;&gt;"0",IF(LEFT(CX41,1)="1",3.0,CY41),$D$5+$E$5*(DP41*DI41/($K$5*1000))+$F$5*(DP41*DI41/($K$5*1000))*MAX(MIN(CV41,$J$5),$I$5)*MAX(MIN(CV41,$J$5),$I$5)+$G$5*MAX(MIN(CV41,$J$5),$I$5)*(DP41*DI41/($K$5*1000))+$H$5*(DP41*DI41/($K$5*1000))*(DP41*DI41/($K$5*1000)))</f>
        <v>0</v>
      </c>
      <c r="S41">
        <f>J41*(1000-(1000*0.61365*exp(17.502*W41/(240.97+W41))/(DI41+DJ41)+DD41)/2)/(1000*0.61365*exp(17.502*W41/(240.97+W41))/(DI41+DJ41)-DD41)</f>
        <v>0</v>
      </c>
      <c r="T41">
        <f>1/((CW41+1)/(Q41/1.6)+1/(R41/1.37)) + CW41/((CW41+1)/(Q41/1.6) + CW41/(R41/1.37))</f>
        <v>0</v>
      </c>
      <c r="U41">
        <f>(CR41*CU41)</f>
        <v>0</v>
      </c>
      <c r="V41">
        <f>(DK41+(U41+2*0.95*5.67E-8*(((DK41+$B$7)+273)^4-(DK41+273)^4)-44100*J41)/(1.84*29.3*R41+8*0.95*5.67E-8*(DK41+273)^3))</f>
        <v>0</v>
      </c>
      <c r="W41">
        <f>($C$7*DL41+$D$7*DM41+$E$7*V41)</f>
        <v>0</v>
      </c>
      <c r="X41">
        <f>0.61365*exp(17.502*W41/(240.97+W41))</f>
        <v>0</v>
      </c>
      <c r="Y41">
        <f>(Z41/AA41*100)</f>
        <v>0</v>
      </c>
      <c r="Z41">
        <f>DD41*(DI41+DJ41)/1000</f>
        <v>0</v>
      </c>
      <c r="AA41">
        <f>0.61365*exp(17.502*DK41/(240.97+DK41))</f>
        <v>0</v>
      </c>
      <c r="AB41">
        <f>(X41-DD41*(DI41+DJ41)/1000)</f>
        <v>0</v>
      </c>
      <c r="AC41">
        <f>(-J41*44100)</f>
        <v>0</v>
      </c>
      <c r="AD41">
        <f>2*29.3*R41*0.92*(DK41-W41)</f>
        <v>0</v>
      </c>
      <c r="AE41">
        <f>2*0.95*5.67E-8*(((DK41+$B$7)+273)^4-(W41+273)^4)</f>
        <v>0</v>
      </c>
      <c r="AF41">
        <f>U41+AE41+AC41+AD41</f>
        <v>0</v>
      </c>
      <c r="AG41">
        <f>DH41*AU41*(DC41-DB41*(1000-AU41*DE41)/(1000-AU41*DD41))/(100*CV41)</f>
        <v>0</v>
      </c>
      <c r="AH41">
        <f>1000*DH41*AU41*(DD41-DE41)/(100*CV41*(1000-AU41*DD41))</f>
        <v>0</v>
      </c>
      <c r="AI41">
        <f>(AJ41 - AK41 - DI41*1E3/(8.314*(DK41+273.15)) * AM41/DH41 * AL41) * DH41/(100*CV41) * (1000 - DE41)/1000</f>
        <v>0</v>
      </c>
      <c r="AJ41">
        <v>424.117862552489</v>
      </c>
      <c r="AK41">
        <v>423.515696969697</v>
      </c>
      <c r="AL41">
        <v>-0.000358991773559169</v>
      </c>
      <c r="AM41">
        <v>64.351544685461</v>
      </c>
      <c r="AN41">
        <f>(AP41 - AO41 + DI41*1E3/(8.314*(DK41+273.15)) * AR41/DH41 * AQ41) * DH41/(100*CV41) * 1000/(1000 - AP41)</f>
        <v>0</v>
      </c>
      <c r="AO41">
        <v>9.84133188343746</v>
      </c>
      <c r="AP41">
        <v>10.0460153846154</v>
      </c>
      <c r="AQ41">
        <v>-5.58812245131183e-07</v>
      </c>
      <c r="AR41">
        <v>100.18039122701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MAX(0,($B$13+$C$13*DP41)/(1+$D$13*DP41)*DI41/(DK41+273)*$E$13)</f>
        <v>0</v>
      </c>
      <c r="AX41" t="s">
        <v>407</v>
      </c>
      <c r="AY41" t="s">
        <v>407</v>
      </c>
      <c r="AZ41">
        <v>0</v>
      </c>
      <c r="BA41">
        <v>0</v>
      </c>
      <c r="BB41">
        <f>1-AZ41/BA41</f>
        <v>0</v>
      </c>
      <c r="BC41">
        <v>0</v>
      </c>
      <c r="BD41" t="s">
        <v>407</v>
      </c>
      <c r="BE41" t="s">
        <v>407</v>
      </c>
      <c r="BF41">
        <v>0</v>
      </c>
      <c r="BG41">
        <v>0</v>
      </c>
      <c r="BH41">
        <f>1-BF41/BG41</f>
        <v>0</v>
      </c>
      <c r="BI41">
        <v>0.5</v>
      </c>
      <c r="BJ41">
        <f>CS41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407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f>$B$11*DQ41+$C$11*DR41+$F$11*EC41*(1-EF41)</f>
        <v>0</v>
      </c>
      <c r="CS41">
        <f>CR41*CT41</f>
        <v>0</v>
      </c>
      <c r="CT41">
        <f>($B$11*$D$9+$C$11*$D$9+$F$11*((EP41+EH41)/MAX(EP41+EH41+EQ41, 0.1)*$I$9+EQ41/MAX(EP41+EH41+EQ41, 0.1)*$J$9))/($B$11+$C$11+$F$11)</f>
        <v>0</v>
      </c>
      <c r="CU41">
        <f>($B$11*$K$9+$C$11*$K$9+$F$11*((EP41+EH41)/MAX(EP41+EH41+EQ41, 0.1)*$P$9+EQ41/MAX(EP41+EH41+EQ41, 0.1)*$Q$9))/($B$11+$C$11+$F$11)</f>
        <v>0</v>
      </c>
      <c r="CV41">
        <v>1.65</v>
      </c>
      <c r="CW41">
        <v>0.5</v>
      </c>
      <c r="CX41" t="s">
        <v>408</v>
      </c>
      <c r="CY41">
        <v>2</v>
      </c>
      <c r="CZ41" t="b">
        <v>1</v>
      </c>
      <c r="DA41">
        <v>1510789536.85</v>
      </c>
      <c r="DB41">
        <v>419.248933333333</v>
      </c>
      <c r="DC41">
        <v>419.9505</v>
      </c>
      <c r="DD41">
        <v>10.0465533333333</v>
      </c>
      <c r="DE41">
        <v>9.84053933333334</v>
      </c>
      <c r="DF41">
        <v>412.3812</v>
      </c>
      <c r="DG41">
        <v>10.0447066666667</v>
      </c>
      <c r="DH41">
        <v>500.069533333333</v>
      </c>
      <c r="DI41">
        <v>89.95164</v>
      </c>
      <c r="DJ41">
        <v>0.10000541</v>
      </c>
      <c r="DK41">
        <v>19.1290433333333</v>
      </c>
      <c r="DL41">
        <v>20.0128266666667</v>
      </c>
      <c r="DM41">
        <v>999.9</v>
      </c>
      <c r="DN41">
        <v>0</v>
      </c>
      <c r="DO41">
        <v>0</v>
      </c>
      <c r="DP41">
        <v>9998.49766666667</v>
      </c>
      <c r="DQ41">
        <v>0</v>
      </c>
      <c r="DR41">
        <v>9.97103766666667</v>
      </c>
      <c r="DS41">
        <v>-0.7016011</v>
      </c>
      <c r="DT41">
        <v>423.503633333333</v>
      </c>
      <c r="DU41">
        <v>424.1241</v>
      </c>
      <c r="DV41">
        <v>0.206018733333333</v>
      </c>
      <c r="DW41">
        <v>419.9505</v>
      </c>
      <c r="DX41">
        <v>9.84053933333334</v>
      </c>
      <c r="DY41">
        <v>0.903704233333333</v>
      </c>
      <c r="DZ41">
        <v>0.885172566666667</v>
      </c>
      <c r="EA41">
        <v>5.44986633333333</v>
      </c>
      <c r="EB41">
        <v>5.151908</v>
      </c>
      <c r="EC41">
        <v>2000.00466666667</v>
      </c>
      <c r="ED41">
        <v>0.9799943</v>
      </c>
      <c r="EE41">
        <v>0.0200058133333333</v>
      </c>
      <c r="EF41">
        <v>0</v>
      </c>
      <c r="EG41">
        <v>2.35588</v>
      </c>
      <c r="EH41">
        <v>0</v>
      </c>
      <c r="EI41">
        <v>2436.02033333333</v>
      </c>
      <c r="EJ41">
        <v>17300.16</v>
      </c>
      <c r="EK41">
        <v>38.6766666666667</v>
      </c>
      <c r="EL41">
        <v>39.437</v>
      </c>
      <c r="EM41">
        <v>38.625</v>
      </c>
      <c r="EN41">
        <v>37.875</v>
      </c>
      <c r="EO41">
        <v>37.5</v>
      </c>
      <c r="EP41">
        <v>1959.99366666667</v>
      </c>
      <c r="EQ41">
        <v>40.011</v>
      </c>
      <c r="ER41">
        <v>0</v>
      </c>
      <c r="ES41">
        <v>1679590297.1</v>
      </c>
      <c r="ET41">
        <v>0</v>
      </c>
      <c r="EU41">
        <v>2.36246</v>
      </c>
      <c r="EV41">
        <v>-0.56889230038231</v>
      </c>
      <c r="EW41">
        <v>-8.75846158467408</v>
      </c>
      <c r="EX41">
        <v>2435.934</v>
      </c>
      <c r="EY41">
        <v>15</v>
      </c>
      <c r="EZ41">
        <v>0</v>
      </c>
      <c r="FA41" t="s">
        <v>409</v>
      </c>
      <c r="FB41">
        <v>1510787920.6</v>
      </c>
      <c r="FC41">
        <v>1510787921.6</v>
      </c>
      <c r="FD41">
        <v>0</v>
      </c>
      <c r="FE41">
        <v>-0.101</v>
      </c>
      <c r="FF41">
        <v>-0.012</v>
      </c>
      <c r="FG41">
        <v>6.901</v>
      </c>
      <c r="FH41">
        <v>0.516</v>
      </c>
      <c r="FI41">
        <v>420</v>
      </c>
      <c r="FJ41">
        <v>24</v>
      </c>
      <c r="FK41">
        <v>0.32</v>
      </c>
      <c r="FL41">
        <v>0.12</v>
      </c>
      <c r="FM41">
        <v>0.206648902439024</v>
      </c>
      <c r="FN41">
        <v>-0.0147588919860625</v>
      </c>
      <c r="FO41">
        <v>0.00186059314965165</v>
      </c>
      <c r="FP41">
        <v>1</v>
      </c>
      <c r="FQ41">
        <v>1</v>
      </c>
      <c r="FR41">
        <v>1</v>
      </c>
      <c r="FS41" t="s">
        <v>410</v>
      </c>
      <c r="FT41">
        <v>2.9733</v>
      </c>
      <c r="FU41">
        <v>2.75376</v>
      </c>
      <c r="FV41">
        <v>0.0896972</v>
      </c>
      <c r="FW41">
        <v>0.0910785</v>
      </c>
      <c r="FX41">
        <v>0.0547823</v>
      </c>
      <c r="FY41">
        <v>0.0544739</v>
      </c>
      <c r="FZ41">
        <v>35405.7</v>
      </c>
      <c r="GA41">
        <v>38553.4</v>
      </c>
      <c r="GB41">
        <v>35250.7</v>
      </c>
      <c r="GC41">
        <v>38472.7</v>
      </c>
      <c r="GD41">
        <v>47223.7</v>
      </c>
      <c r="GE41">
        <v>52524.1</v>
      </c>
      <c r="GF41">
        <v>55044.9</v>
      </c>
      <c r="GG41">
        <v>61684.1</v>
      </c>
      <c r="GH41">
        <v>1.9867</v>
      </c>
      <c r="GI41">
        <v>1.80285</v>
      </c>
      <c r="GJ41">
        <v>0.0100546</v>
      </c>
      <c r="GK41">
        <v>0</v>
      </c>
      <c r="GL41">
        <v>19.8353</v>
      </c>
      <c r="GM41">
        <v>999.9</v>
      </c>
      <c r="GN41">
        <v>53.76</v>
      </c>
      <c r="GO41">
        <v>28.862</v>
      </c>
      <c r="GP41">
        <v>23.8465</v>
      </c>
      <c r="GQ41">
        <v>56.3888</v>
      </c>
      <c r="GR41">
        <v>50.0521</v>
      </c>
      <c r="GS41">
        <v>1</v>
      </c>
      <c r="GT41">
        <v>-0.0129421</v>
      </c>
      <c r="GU41">
        <v>6.35376</v>
      </c>
      <c r="GV41">
        <v>20.0079</v>
      </c>
      <c r="GW41">
        <v>5.19872</v>
      </c>
      <c r="GX41">
        <v>12.0065</v>
      </c>
      <c r="GY41">
        <v>4.9757</v>
      </c>
      <c r="GZ41">
        <v>3.29298</v>
      </c>
      <c r="HA41">
        <v>9999</v>
      </c>
      <c r="HB41">
        <v>9999</v>
      </c>
      <c r="HC41">
        <v>999.9</v>
      </c>
      <c r="HD41">
        <v>9999</v>
      </c>
      <c r="HE41">
        <v>1.8631</v>
      </c>
      <c r="HF41">
        <v>1.86811</v>
      </c>
      <c r="HG41">
        <v>1.86785</v>
      </c>
      <c r="HH41">
        <v>1.86897</v>
      </c>
      <c r="HI41">
        <v>1.86981</v>
      </c>
      <c r="HJ41">
        <v>1.86584</v>
      </c>
      <c r="HK41">
        <v>1.86701</v>
      </c>
      <c r="HL41">
        <v>1.8683</v>
      </c>
      <c r="HM41">
        <v>5</v>
      </c>
      <c r="HN41">
        <v>0</v>
      </c>
      <c r="HO41">
        <v>0</v>
      </c>
      <c r="HP41">
        <v>0</v>
      </c>
      <c r="HQ41" t="s">
        <v>411</v>
      </c>
      <c r="HR41" t="s">
        <v>412</v>
      </c>
      <c r="HS41" t="s">
        <v>413</v>
      </c>
      <c r="HT41" t="s">
        <v>413</v>
      </c>
      <c r="HU41" t="s">
        <v>413</v>
      </c>
      <c r="HV41" t="s">
        <v>413</v>
      </c>
      <c r="HW41">
        <v>0</v>
      </c>
      <c r="HX41">
        <v>100</v>
      </c>
      <c r="HY41">
        <v>100</v>
      </c>
      <c r="HZ41">
        <v>6.868</v>
      </c>
      <c r="IA41">
        <v>0.0018</v>
      </c>
      <c r="IB41">
        <v>4.09459096810632</v>
      </c>
      <c r="IC41">
        <v>0.00701673648668627</v>
      </c>
      <c r="ID41">
        <v>-7.00304995360485e-07</v>
      </c>
      <c r="IE41">
        <v>-1.86506737496121e-11</v>
      </c>
      <c r="IF41">
        <v>0.00125787624930914</v>
      </c>
      <c r="IG41">
        <v>-0.0224036906934607</v>
      </c>
      <c r="IH41">
        <v>0.00249664406764014</v>
      </c>
      <c r="II41">
        <v>-2.59163740235367e-05</v>
      </c>
      <c r="IJ41">
        <v>-2</v>
      </c>
      <c r="IK41">
        <v>2020</v>
      </c>
      <c r="IL41">
        <v>1</v>
      </c>
      <c r="IM41">
        <v>25</v>
      </c>
      <c r="IN41">
        <v>27.1</v>
      </c>
      <c r="IO41">
        <v>27.1</v>
      </c>
      <c r="IP41">
        <v>1.01807</v>
      </c>
      <c r="IQ41">
        <v>2.62817</v>
      </c>
      <c r="IR41">
        <v>1.54785</v>
      </c>
      <c r="IS41">
        <v>2.30713</v>
      </c>
      <c r="IT41">
        <v>1.34644</v>
      </c>
      <c r="IU41">
        <v>2.40723</v>
      </c>
      <c r="IV41">
        <v>33.0429</v>
      </c>
      <c r="IW41">
        <v>24.1838</v>
      </c>
      <c r="IX41">
        <v>18</v>
      </c>
      <c r="IY41">
        <v>501.105</v>
      </c>
      <c r="IZ41">
        <v>386.807</v>
      </c>
      <c r="JA41">
        <v>12.5295</v>
      </c>
      <c r="JB41">
        <v>26.6906</v>
      </c>
      <c r="JC41">
        <v>30.0008</v>
      </c>
      <c r="JD41">
        <v>26.5883</v>
      </c>
      <c r="JE41">
        <v>26.5279</v>
      </c>
      <c r="JF41">
        <v>20.4865</v>
      </c>
      <c r="JG41">
        <v>57.4254</v>
      </c>
      <c r="JH41">
        <v>0</v>
      </c>
      <c r="JI41">
        <v>12.5225</v>
      </c>
      <c r="JJ41">
        <v>426.83</v>
      </c>
      <c r="JK41">
        <v>9.82867</v>
      </c>
      <c r="JL41">
        <v>102.152</v>
      </c>
      <c r="JM41">
        <v>102.69</v>
      </c>
    </row>
    <row r="42" spans="1:273">
      <c r="A42">
        <v>26</v>
      </c>
      <c r="B42">
        <v>1510789549.6</v>
      </c>
      <c r="C42">
        <v>217.5</v>
      </c>
      <c r="D42" t="s">
        <v>462</v>
      </c>
      <c r="E42" t="s">
        <v>463</v>
      </c>
      <c r="F42">
        <v>5</v>
      </c>
      <c r="G42" t="s">
        <v>405</v>
      </c>
      <c r="H42" t="s">
        <v>406</v>
      </c>
      <c r="I42">
        <v>1510789541.75517</v>
      </c>
      <c r="J42">
        <f>(K42)/1000</f>
        <v>0</v>
      </c>
      <c r="K42">
        <f>IF(CZ42, AN42, AH42)</f>
        <v>0</v>
      </c>
      <c r="L42">
        <f>IF(CZ42, AI42, AG42)</f>
        <v>0</v>
      </c>
      <c r="M42">
        <f>DB42 - IF(AU42&gt;1, L42*CV42*100.0/(AW42*DP42), 0)</f>
        <v>0</v>
      </c>
      <c r="N42">
        <f>((T42-J42/2)*M42-L42)/(T42+J42/2)</f>
        <v>0</v>
      </c>
      <c r="O42">
        <f>N42*(DI42+DJ42)/1000.0</f>
        <v>0</v>
      </c>
      <c r="P42">
        <f>(DB42 - IF(AU42&gt;1, L42*CV42*100.0/(AW42*DP42), 0))*(DI42+DJ42)/1000.0</f>
        <v>0</v>
      </c>
      <c r="Q42">
        <f>2.0/((1/S42-1/R42)+SIGN(S42)*SQRT((1/S42-1/R42)*(1/S42-1/R42) + 4*CW42/((CW42+1)*(CW42+1))*(2*1/S42*1/R42-1/R42*1/R42)))</f>
        <v>0</v>
      </c>
      <c r="R42">
        <f>IF(LEFT(CX42,1)&lt;&gt;"0",IF(LEFT(CX42,1)="1",3.0,CY42),$D$5+$E$5*(DP42*DI42/($K$5*1000))+$F$5*(DP42*DI42/($K$5*1000))*MAX(MIN(CV42,$J$5),$I$5)*MAX(MIN(CV42,$J$5),$I$5)+$G$5*MAX(MIN(CV42,$J$5),$I$5)*(DP42*DI42/($K$5*1000))+$H$5*(DP42*DI42/($K$5*1000))*(DP42*DI42/($K$5*1000)))</f>
        <v>0</v>
      </c>
      <c r="S42">
        <f>J42*(1000-(1000*0.61365*exp(17.502*W42/(240.97+W42))/(DI42+DJ42)+DD42)/2)/(1000*0.61365*exp(17.502*W42/(240.97+W42))/(DI42+DJ42)-DD42)</f>
        <v>0</v>
      </c>
      <c r="T42">
        <f>1/((CW42+1)/(Q42/1.6)+1/(R42/1.37)) + CW42/((CW42+1)/(Q42/1.6) + CW42/(R42/1.37))</f>
        <v>0</v>
      </c>
      <c r="U42">
        <f>(CR42*CU42)</f>
        <v>0</v>
      </c>
      <c r="V42">
        <f>(DK42+(U42+2*0.95*5.67E-8*(((DK42+$B$7)+273)^4-(DK42+273)^4)-44100*J42)/(1.84*29.3*R42+8*0.95*5.67E-8*(DK42+273)^3))</f>
        <v>0</v>
      </c>
      <c r="W42">
        <f>($C$7*DL42+$D$7*DM42+$E$7*V42)</f>
        <v>0</v>
      </c>
      <c r="X42">
        <f>0.61365*exp(17.502*W42/(240.97+W42))</f>
        <v>0</v>
      </c>
      <c r="Y42">
        <f>(Z42/AA42*100)</f>
        <v>0</v>
      </c>
      <c r="Z42">
        <f>DD42*(DI42+DJ42)/1000</f>
        <v>0</v>
      </c>
      <c r="AA42">
        <f>0.61365*exp(17.502*DK42/(240.97+DK42))</f>
        <v>0</v>
      </c>
      <c r="AB42">
        <f>(X42-DD42*(DI42+DJ42)/1000)</f>
        <v>0</v>
      </c>
      <c r="AC42">
        <f>(-J42*44100)</f>
        <v>0</v>
      </c>
      <c r="AD42">
        <f>2*29.3*R42*0.92*(DK42-W42)</f>
        <v>0</v>
      </c>
      <c r="AE42">
        <f>2*0.95*5.67E-8*(((DK42+$B$7)+273)^4-(W42+273)^4)</f>
        <v>0</v>
      </c>
      <c r="AF42">
        <f>U42+AE42+AC42+AD42</f>
        <v>0</v>
      </c>
      <c r="AG42">
        <f>DH42*AU42*(DC42-DB42*(1000-AU42*DE42)/(1000-AU42*DD42))/(100*CV42)</f>
        <v>0</v>
      </c>
      <c r="AH42">
        <f>1000*DH42*AU42*(DD42-DE42)/(100*CV42*(1000-AU42*DD42))</f>
        <v>0</v>
      </c>
      <c r="AI42">
        <f>(AJ42 - AK42 - DI42*1E3/(8.314*(DK42+273.15)) * AM42/DH42 * AL42) * DH42/(100*CV42) * (1000 - DE42)/1000</f>
        <v>0</v>
      </c>
      <c r="AJ42">
        <v>424.335191069951</v>
      </c>
      <c r="AK42">
        <v>423.621915151515</v>
      </c>
      <c r="AL42">
        <v>0.0367471818637629</v>
      </c>
      <c r="AM42">
        <v>64.351544685461</v>
      </c>
      <c r="AN42">
        <f>(AP42 - AO42 + DI42*1E3/(8.314*(DK42+273.15)) * AR42/DH42 * AQ42) * DH42/(100*CV42) * 1000/(1000 - AP42)</f>
        <v>0</v>
      </c>
      <c r="AO42">
        <v>9.84373657841259</v>
      </c>
      <c r="AP42">
        <v>10.0475321678322</v>
      </c>
      <c r="AQ42">
        <v>2.91442580074338e-06</v>
      </c>
      <c r="AR42">
        <v>100.18039122701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MAX(0,($B$13+$C$13*DP42)/(1+$D$13*DP42)*DI42/(DK42+273)*$E$13)</f>
        <v>0</v>
      </c>
      <c r="AX42" t="s">
        <v>407</v>
      </c>
      <c r="AY42" t="s">
        <v>407</v>
      </c>
      <c r="AZ42">
        <v>0</v>
      </c>
      <c r="BA42">
        <v>0</v>
      </c>
      <c r="BB42">
        <f>1-AZ42/BA42</f>
        <v>0</v>
      </c>
      <c r="BC42">
        <v>0</v>
      </c>
      <c r="BD42" t="s">
        <v>407</v>
      </c>
      <c r="BE42" t="s">
        <v>407</v>
      </c>
      <c r="BF42">
        <v>0</v>
      </c>
      <c r="BG42">
        <v>0</v>
      </c>
      <c r="BH42">
        <f>1-BF42/BG42</f>
        <v>0</v>
      </c>
      <c r="BI42">
        <v>0.5</v>
      </c>
      <c r="BJ42">
        <f>CS42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407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f>$B$11*DQ42+$C$11*DR42+$F$11*EC42*(1-EF42)</f>
        <v>0</v>
      </c>
      <c r="CS42">
        <f>CR42*CT42</f>
        <v>0</v>
      </c>
      <c r="CT42">
        <f>($B$11*$D$9+$C$11*$D$9+$F$11*((EP42+EH42)/MAX(EP42+EH42+EQ42, 0.1)*$I$9+EQ42/MAX(EP42+EH42+EQ42, 0.1)*$J$9))/($B$11+$C$11+$F$11)</f>
        <v>0</v>
      </c>
      <c r="CU42">
        <f>($B$11*$K$9+$C$11*$K$9+$F$11*((EP42+EH42)/MAX(EP42+EH42+EQ42, 0.1)*$P$9+EQ42/MAX(EP42+EH42+EQ42, 0.1)*$Q$9))/($B$11+$C$11+$F$11)</f>
        <v>0</v>
      </c>
      <c r="CV42">
        <v>1.65</v>
      </c>
      <c r="CW42">
        <v>0.5</v>
      </c>
      <c r="CX42" t="s">
        <v>408</v>
      </c>
      <c r="CY42">
        <v>2</v>
      </c>
      <c r="CZ42" t="b">
        <v>1</v>
      </c>
      <c r="DA42">
        <v>1510789541.75517</v>
      </c>
      <c r="DB42">
        <v>419.267413793103</v>
      </c>
      <c r="DC42">
        <v>420.143034482759</v>
      </c>
      <c r="DD42">
        <v>10.0464034482759</v>
      </c>
      <c r="DE42">
        <v>9.84201758620689</v>
      </c>
      <c r="DF42">
        <v>412.399517241379</v>
      </c>
      <c r="DG42">
        <v>10.0445517241379</v>
      </c>
      <c r="DH42">
        <v>500.070172413793</v>
      </c>
      <c r="DI42">
        <v>89.9509655172414</v>
      </c>
      <c r="DJ42">
        <v>0.0999858379310345</v>
      </c>
      <c r="DK42">
        <v>19.1265482758621</v>
      </c>
      <c r="DL42">
        <v>20.0087655172414</v>
      </c>
      <c r="DM42">
        <v>999.9</v>
      </c>
      <c r="DN42">
        <v>0</v>
      </c>
      <c r="DO42">
        <v>0</v>
      </c>
      <c r="DP42">
        <v>10001.6817241379</v>
      </c>
      <c r="DQ42">
        <v>0</v>
      </c>
      <c r="DR42">
        <v>9.96300620689655</v>
      </c>
      <c r="DS42">
        <v>-0.875661827586207</v>
      </c>
      <c r="DT42">
        <v>423.522275862069</v>
      </c>
      <c r="DU42">
        <v>424.319172413793</v>
      </c>
      <c r="DV42">
        <v>0.204388206896552</v>
      </c>
      <c r="DW42">
        <v>420.143034482759</v>
      </c>
      <c r="DX42">
        <v>9.84201758620689</v>
      </c>
      <c r="DY42">
        <v>0.903683793103448</v>
      </c>
      <c r="DZ42">
        <v>0.885298931034483</v>
      </c>
      <c r="EA42">
        <v>5.44954034482759</v>
      </c>
      <c r="EB42">
        <v>5.15395689655172</v>
      </c>
      <c r="EC42">
        <v>2000.02</v>
      </c>
      <c r="ED42">
        <v>0.97999424137931</v>
      </c>
      <c r="EE42">
        <v>0.020005875862069</v>
      </c>
      <c r="EF42">
        <v>0</v>
      </c>
      <c r="EG42">
        <v>2.29838620689655</v>
      </c>
      <c r="EH42">
        <v>0</v>
      </c>
      <c r="EI42">
        <v>2435.47724137931</v>
      </c>
      <c r="EJ42">
        <v>17300.2896551724</v>
      </c>
      <c r="EK42">
        <v>38.6570689655172</v>
      </c>
      <c r="EL42">
        <v>39.437</v>
      </c>
      <c r="EM42">
        <v>38.6141379310345</v>
      </c>
      <c r="EN42">
        <v>37.875</v>
      </c>
      <c r="EO42">
        <v>37.5</v>
      </c>
      <c r="EP42">
        <v>1960.00862068966</v>
      </c>
      <c r="EQ42">
        <v>40.0113793103448</v>
      </c>
      <c r="ER42">
        <v>0</v>
      </c>
      <c r="ES42">
        <v>1679590302.5</v>
      </c>
      <c r="ET42">
        <v>0</v>
      </c>
      <c r="EU42">
        <v>2.30129230769231</v>
      </c>
      <c r="EV42">
        <v>-0.9071658022895</v>
      </c>
      <c r="EW42">
        <v>-5.7928205044628</v>
      </c>
      <c r="EX42">
        <v>2435.40846153846</v>
      </c>
      <c r="EY42">
        <v>15</v>
      </c>
      <c r="EZ42">
        <v>0</v>
      </c>
      <c r="FA42" t="s">
        <v>409</v>
      </c>
      <c r="FB42">
        <v>1510787920.6</v>
      </c>
      <c r="FC42">
        <v>1510787921.6</v>
      </c>
      <c r="FD42">
        <v>0</v>
      </c>
      <c r="FE42">
        <v>-0.101</v>
      </c>
      <c r="FF42">
        <v>-0.012</v>
      </c>
      <c r="FG42">
        <v>6.901</v>
      </c>
      <c r="FH42">
        <v>0.516</v>
      </c>
      <c r="FI42">
        <v>420</v>
      </c>
      <c r="FJ42">
        <v>24</v>
      </c>
      <c r="FK42">
        <v>0.32</v>
      </c>
      <c r="FL42">
        <v>0.12</v>
      </c>
      <c r="FM42">
        <v>0.205549675</v>
      </c>
      <c r="FN42">
        <v>-0.0215541726078803</v>
      </c>
      <c r="FO42">
        <v>0.00218028854039437</v>
      </c>
      <c r="FP42">
        <v>1</v>
      </c>
      <c r="FQ42">
        <v>1</v>
      </c>
      <c r="FR42">
        <v>1</v>
      </c>
      <c r="FS42" t="s">
        <v>410</v>
      </c>
      <c r="FT42">
        <v>2.97327</v>
      </c>
      <c r="FU42">
        <v>2.754</v>
      </c>
      <c r="FV42">
        <v>0.0897266</v>
      </c>
      <c r="FW42">
        <v>0.0915872</v>
      </c>
      <c r="FX42">
        <v>0.0547843</v>
      </c>
      <c r="FY42">
        <v>0.0544721</v>
      </c>
      <c r="FZ42">
        <v>35404</v>
      </c>
      <c r="GA42">
        <v>38531.7</v>
      </c>
      <c r="GB42">
        <v>35250.1</v>
      </c>
      <c r="GC42">
        <v>38472.6</v>
      </c>
      <c r="GD42">
        <v>47223.1</v>
      </c>
      <c r="GE42">
        <v>52524.1</v>
      </c>
      <c r="GF42">
        <v>55044.3</v>
      </c>
      <c r="GG42">
        <v>61683.8</v>
      </c>
      <c r="GH42">
        <v>1.98662</v>
      </c>
      <c r="GI42">
        <v>1.80228</v>
      </c>
      <c r="GJ42">
        <v>0.00980869</v>
      </c>
      <c r="GK42">
        <v>0</v>
      </c>
      <c r="GL42">
        <v>19.8387</v>
      </c>
      <c r="GM42">
        <v>999.9</v>
      </c>
      <c r="GN42">
        <v>53.76</v>
      </c>
      <c r="GO42">
        <v>28.852</v>
      </c>
      <c r="GP42">
        <v>23.8332</v>
      </c>
      <c r="GQ42">
        <v>56.4288</v>
      </c>
      <c r="GR42">
        <v>50.2163</v>
      </c>
      <c r="GS42">
        <v>1</v>
      </c>
      <c r="GT42">
        <v>-0.0125889</v>
      </c>
      <c r="GU42">
        <v>6.31411</v>
      </c>
      <c r="GV42">
        <v>20.0095</v>
      </c>
      <c r="GW42">
        <v>5.19917</v>
      </c>
      <c r="GX42">
        <v>12.0062</v>
      </c>
      <c r="GY42">
        <v>4.9758</v>
      </c>
      <c r="GZ42">
        <v>3.29303</v>
      </c>
      <c r="HA42">
        <v>9999</v>
      </c>
      <c r="HB42">
        <v>9999</v>
      </c>
      <c r="HC42">
        <v>999.9</v>
      </c>
      <c r="HD42">
        <v>9999</v>
      </c>
      <c r="HE42">
        <v>1.86309</v>
      </c>
      <c r="HF42">
        <v>1.86812</v>
      </c>
      <c r="HG42">
        <v>1.86784</v>
      </c>
      <c r="HH42">
        <v>1.86898</v>
      </c>
      <c r="HI42">
        <v>1.86983</v>
      </c>
      <c r="HJ42">
        <v>1.86585</v>
      </c>
      <c r="HK42">
        <v>1.86702</v>
      </c>
      <c r="HL42">
        <v>1.86835</v>
      </c>
      <c r="HM42">
        <v>5</v>
      </c>
      <c r="HN42">
        <v>0</v>
      </c>
      <c r="HO42">
        <v>0</v>
      </c>
      <c r="HP42">
        <v>0</v>
      </c>
      <c r="HQ42" t="s">
        <v>411</v>
      </c>
      <c r="HR42" t="s">
        <v>412</v>
      </c>
      <c r="HS42" t="s">
        <v>413</v>
      </c>
      <c r="HT42" t="s">
        <v>413</v>
      </c>
      <c r="HU42" t="s">
        <v>413</v>
      </c>
      <c r="HV42" t="s">
        <v>413</v>
      </c>
      <c r="HW42">
        <v>0</v>
      </c>
      <c r="HX42">
        <v>100</v>
      </c>
      <c r="HY42">
        <v>100</v>
      </c>
      <c r="HZ42">
        <v>6.869</v>
      </c>
      <c r="IA42">
        <v>0.0019</v>
      </c>
      <c r="IB42">
        <v>4.09459096810632</v>
      </c>
      <c r="IC42">
        <v>0.00701673648668627</v>
      </c>
      <c r="ID42">
        <v>-7.00304995360485e-07</v>
      </c>
      <c r="IE42">
        <v>-1.86506737496121e-11</v>
      </c>
      <c r="IF42">
        <v>0.00125787624930914</v>
      </c>
      <c r="IG42">
        <v>-0.0224036906934607</v>
      </c>
      <c r="IH42">
        <v>0.00249664406764014</v>
      </c>
      <c r="II42">
        <v>-2.59163740235367e-05</v>
      </c>
      <c r="IJ42">
        <v>-2</v>
      </c>
      <c r="IK42">
        <v>2020</v>
      </c>
      <c r="IL42">
        <v>1</v>
      </c>
      <c r="IM42">
        <v>25</v>
      </c>
      <c r="IN42">
        <v>27.1</v>
      </c>
      <c r="IO42">
        <v>27.1</v>
      </c>
      <c r="IP42">
        <v>1.04736</v>
      </c>
      <c r="IQ42">
        <v>2.61353</v>
      </c>
      <c r="IR42">
        <v>1.54785</v>
      </c>
      <c r="IS42">
        <v>2.30713</v>
      </c>
      <c r="IT42">
        <v>1.34644</v>
      </c>
      <c r="IU42">
        <v>2.39624</v>
      </c>
      <c r="IV42">
        <v>33.0652</v>
      </c>
      <c r="IW42">
        <v>24.1838</v>
      </c>
      <c r="IX42">
        <v>18</v>
      </c>
      <c r="IY42">
        <v>501.122</v>
      </c>
      <c r="IZ42">
        <v>386.55</v>
      </c>
      <c r="JA42">
        <v>12.5174</v>
      </c>
      <c r="JB42">
        <v>26.6984</v>
      </c>
      <c r="JC42">
        <v>30.0007</v>
      </c>
      <c r="JD42">
        <v>26.5956</v>
      </c>
      <c r="JE42">
        <v>26.5353</v>
      </c>
      <c r="JF42">
        <v>20.9974</v>
      </c>
      <c r="JG42">
        <v>57.4254</v>
      </c>
      <c r="JH42">
        <v>0</v>
      </c>
      <c r="JI42">
        <v>12.5193</v>
      </c>
      <c r="JJ42">
        <v>440.54</v>
      </c>
      <c r="JK42">
        <v>9.82867</v>
      </c>
      <c r="JL42">
        <v>102.15</v>
      </c>
      <c r="JM42">
        <v>102.69</v>
      </c>
    </row>
    <row r="43" spans="1:273">
      <c r="A43">
        <v>27</v>
      </c>
      <c r="B43">
        <v>1510789554.6</v>
      </c>
      <c r="C43">
        <v>222.5</v>
      </c>
      <c r="D43" t="s">
        <v>464</v>
      </c>
      <c r="E43" t="s">
        <v>465</v>
      </c>
      <c r="F43">
        <v>5</v>
      </c>
      <c r="G43" t="s">
        <v>405</v>
      </c>
      <c r="H43" t="s">
        <v>406</v>
      </c>
      <c r="I43">
        <v>1510789546.83214</v>
      </c>
      <c r="J43">
        <f>(K43)/1000</f>
        <v>0</v>
      </c>
      <c r="K43">
        <f>IF(CZ43, AN43, AH43)</f>
        <v>0</v>
      </c>
      <c r="L43">
        <f>IF(CZ43, AI43, AG43)</f>
        <v>0</v>
      </c>
      <c r="M43">
        <f>DB43 - IF(AU43&gt;1, L43*CV43*100.0/(AW43*DP43), 0)</f>
        <v>0</v>
      </c>
      <c r="N43">
        <f>((T43-J43/2)*M43-L43)/(T43+J43/2)</f>
        <v>0</v>
      </c>
      <c r="O43">
        <f>N43*(DI43+DJ43)/1000.0</f>
        <v>0</v>
      </c>
      <c r="P43">
        <f>(DB43 - IF(AU43&gt;1, L43*CV43*100.0/(AW43*DP43), 0))*(DI43+DJ43)/1000.0</f>
        <v>0</v>
      </c>
      <c r="Q43">
        <f>2.0/((1/S43-1/R43)+SIGN(S43)*SQRT((1/S43-1/R43)*(1/S43-1/R43) + 4*CW43/((CW43+1)*(CW43+1))*(2*1/S43*1/R43-1/R43*1/R43)))</f>
        <v>0</v>
      </c>
      <c r="R43">
        <f>IF(LEFT(CX43,1)&lt;&gt;"0",IF(LEFT(CX43,1)="1",3.0,CY43),$D$5+$E$5*(DP43*DI43/($K$5*1000))+$F$5*(DP43*DI43/($K$5*1000))*MAX(MIN(CV43,$J$5),$I$5)*MAX(MIN(CV43,$J$5),$I$5)+$G$5*MAX(MIN(CV43,$J$5),$I$5)*(DP43*DI43/($K$5*1000))+$H$5*(DP43*DI43/($K$5*1000))*(DP43*DI43/($K$5*1000)))</f>
        <v>0</v>
      </c>
      <c r="S43">
        <f>J43*(1000-(1000*0.61365*exp(17.502*W43/(240.97+W43))/(DI43+DJ43)+DD43)/2)/(1000*0.61365*exp(17.502*W43/(240.97+W43))/(DI43+DJ43)-DD43)</f>
        <v>0</v>
      </c>
      <c r="T43">
        <f>1/((CW43+1)/(Q43/1.6)+1/(R43/1.37)) + CW43/((CW43+1)/(Q43/1.6) + CW43/(R43/1.37))</f>
        <v>0</v>
      </c>
      <c r="U43">
        <f>(CR43*CU43)</f>
        <v>0</v>
      </c>
      <c r="V43">
        <f>(DK43+(U43+2*0.95*5.67E-8*(((DK43+$B$7)+273)^4-(DK43+273)^4)-44100*J43)/(1.84*29.3*R43+8*0.95*5.67E-8*(DK43+273)^3))</f>
        <v>0</v>
      </c>
      <c r="W43">
        <f>($C$7*DL43+$D$7*DM43+$E$7*V43)</f>
        <v>0</v>
      </c>
      <c r="X43">
        <f>0.61365*exp(17.502*W43/(240.97+W43))</f>
        <v>0</v>
      </c>
      <c r="Y43">
        <f>(Z43/AA43*100)</f>
        <v>0</v>
      </c>
      <c r="Z43">
        <f>DD43*(DI43+DJ43)/1000</f>
        <v>0</v>
      </c>
      <c r="AA43">
        <f>0.61365*exp(17.502*DK43/(240.97+DK43))</f>
        <v>0</v>
      </c>
      <c r="AB43">
        <f>(X43-DD43*(DI43+DJ43)/1000)</f>
        <v>0</v>
      </c>
      <c r="AC43">
        <f>(-J43*44100)</f>
        <v>0</v>
      </c>
      <c r="AD43">
        <f>2*29.3*R43*0.92*(DK43-W43)</f>
        <v>0</v>
      </c>
      <c r="AE43">
        <f>2*0.95*5.67E-8*(((DK43+$B$7)+273)^4-(W43+273)^4)</f>
        <v>0</v>
      </c>
      <c r="AF43">
        <f>U43+AE43+AC43+AD43</f>
        <v>0</v>
      </c>
      <c r="AG43">
        <f>DH43*AU43*(DC43-DB43*(1000-AU43*DE43)/(1000-AU43*DD43))/(100*CV43)</f>
        <v>0</v>
      </c>
      <c r="AH43">
        <f>1000*DH43*AU43*(DD43-DE43)/(100*CV43*(1000-AU43*DD43))</f>
        <v>0</v>
      </c>
      <c r="AI43">
        <f>(AJ43 - AK43 - DI43*1E3/(8.314*(DK43+273.15)) * AM43/DH43 * AL43) * DH43/(100*CV43) * (1000 - DE43)/1000</f>
        <v>0</v>
      </c>
      <c r="AJ43">
        <v>433.139104720982</v>
      </c>
      <c r="AK43">
        <v>427.460260606061</v>
      </c>
      <c r="AL43">
        <v>1.01277182223303</v>
      </c>
      <c r="AM43">
        <v>64.351544685461</v>
      </c>
      <c r="AN43">
        <f>(AP43 - AO43 + DI43*1E3/(8.314*(DK43+273.15)) * AR43/DH43 * AQ43) * DH43/(100*CV43) * 1000/(1000 - AP43)</f>
        <v>0</v>
      </c>
      <c r="AO43">
        <v>9.84440982056126</v>
      </c>
      <c r="AP43">
        <v>10.0484426573427</v>
      </c>
      <c r="AQ43">
        <v>5.63489069166374e-06</v>
      </c>
      <c r="AR43">
        <v>100.18039122701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MAX(0,($B$13+$C$13*DP43)/(1+$D$13*DP43)*DI43/(DK43+273)*$E$13)</f>
        <v>0</v>
      </c>
      <c r="AX43" t="s">
        <v>407</v>
      </c>
      <c r="AY43" t="s">
        <v>407</v>
      </c>
      <c r="AZ43">
        <v>0</v>
      </c>
      <c r="BA43">
        <v>0</v>
      </c>
      <c r="BB43">
        <f>1-AZ43/BA43</f>
        <v>0</v>
      </c>
      <c r="BC43">
        <v>0</v>
      </c>
      <c r="BD43" t="s">
        <v>407</v>
      </c>
      <c r="BE43" t="s">
        <v>407</v>
      </c>
      <c r="BF43">
        <v>0</v>
      </c>
      <c r="BG43">
        <v>0</v>
      </c>
      <c r="BH43">
        <f>1-BF43/BG43</f>
        <v>0</v>
      </c>
      <c r="BI43">
        <v>0.5</v>
      </c>
      <c r="BJ43">
        <f>CS43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407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f>$B$11*DQ43+$C$11*DR43+$F$11*EC43*(1-EF43)</f>
        <v>0</v>
      </c>
      <c r="CS43">
        <f>CR43*CT43</f>
        <v>0</v>
      </c>
      <c r="CT43">
        <f>($B$11*$D$9+$C$11*$D$9+$F$11*((EP43+EH43)/MAX(EP43+EH43+EQ43, 0.1)*$I$9+EQ43/MAX(EP43+EH43+EQ43, 0.1)*$J$9))/($B$11+$C$11+$F$11)</f>
        <v>0</v>
      </c>
      <c r="CU43">
        <f>($B$11*$K$9+$C$11*$K$9+$F$11*((EP43+EH43)/MAX(EP43+EH43+EQ43, 0.1)*$P$9+EQ43/MAX(EP43+EH43+EQ43, 0.1)*$Q$9))/($B$11+$C$11+$F$11)</f>
        <v>0</v>
      </c>
      <c r="CV43">
        <v>1.65</v>
      </c>
      <c r="CW43">
        <v>0.5</v>
      </c>
      <c r="CX43" t="s">
        <v>408</v>
      </c>
      <c r="CY43">
        <v>2</v>
      </c>
      <c r="CZ43" t="b">
        <v>1</v>
      </c>
      <c r="DA43">
        <v>1510789546.83214</v>
      </c>
      <c r="DB43">
        <v>419.849785714286</v>
      </c>
      <c r="DC43">
        <v>423.153357142857</v>
      </c>
      <c r="DD43">
        <v>10.0469607142857</v>
      </c>
      <c r="DE43">
        <v>9.84340107142857</v>
      </c>
      <c r="DF43">
        <v>412.978214285714</v>
      </c>
      <c r="DG43">
        <v>10.0450964285714</v>
      </c>
      <c r="DH43">
        <v>500.072357142857</v>
      </c>
      <c r="DI43">
        <v>89.95005</v>
      </c>
      <c r="DJ43">
        <v>0.100002610714286</v>
      </c>
      <c r="DK43">
        <v>19.1253142857143</v>
      </c>
      <c r="DL43">
        <v>20.0005357142857</v>
      </c>
      <c r="DM43">
        <v>999.9</v>
      </c>
      <c r="DN43">
        <v>0</v>
      </c>
      <c r="DO43">
        <v>0</v>
      </c>
      <c r="DP43">
        <v>9999.48607142857</v>
      </c>
      <c r="DQ43">
        <v>0</v>
      </c>
      <c r="DR43">
        <v>9.95252964285714</v>
      </c>
      <c r="DS43">
        <v>-3.30357110714286</v>
      </c>
      <c r="DT43">
        <v>424.110857142857</v>
      </c>
      <c r="DU43">
        <v>427.360035714286</v>
      </c>
      <c r="DV43">
        <v>0.203558464285714</v>
      </c>
      <c r="DW43">
        <v>423.153357142857</v>
      </c>
      <c r="DX43">
        <v>9.84340107142857</v>
      </c>
      <c r="DY43">
        <v>0.903724464285714</v>
      </c>
      <c r="DZ43">
        <v>0.885414392857143</v>
      </c>
      <c r="EA43">
        <v>5.45018857142857</v>
      </c>
      <c r="EB43">
        <v>5.15582964285714</v>
      </c>
      <c r="EC43">
        <v>2000.02321428571</v>
      </c>
      <c r="ED43">
        <v>0.979994285714286</v>
      </c>
      <c r="EE43">
        <v>0.0200058285714286</v>
      </c>
      <c r="EF43">
        <v>0</v>
      </c>
      <c r="EG43">
        <v>2.300375</v>
      </c>
      <c r="EH43">
        <v>0</v>
      </c>
      <c r="EI43">
        <v>2434.81714285714</v>
      </c>
      <c r="EJ43">
        <v>17300.3285714286</v>
      </c>
      <c r="EK43">
        <v>38.6360714285714</v>
      </c>
      <c r="EL43">
        <v>39.4325714285714</v>
      </c>
      <c r="EM43">
        <v>38.598</v>
      </c>
      <c r="EN43">
        <v>37.875</v>
      </c>
      <c r="EO43">
        <v>37.5</v>
      </c>
      <c r="EP43">
        <v>1960.01214285714</v>
      </c>
      <c r="EQ43">
        <v>40.0110714285714</v>
      </c>
      <c r="ER43">
        <v>0</v>
      </c>
      <c r="ES43">
        <v>1679590307.3</v>
      </c>
      <c r="ET43">
        <v>0</v>
      </c>
      <c r="EU43">
        <v>2.28118846153846</v>
      </c>
      <c r="EV43">
        <v>-0.139935037961759</v>
      </c>
      <c r="EW43">
        <v>-6.25709400678127</v>
      </c>
      <c r="EX43">
        <v>2434.78230769231</v>
      </c>
      <c r="EY43">
        <v>15</v>
      </c>
      <c r="EZ43">
        <v>0</v>
      </c>
      <c r="FA43" t="s">
        <v>409</v>
      </c>
      <c r="FB43">
        <v>1510787920.6</v>
      </c>
      <c r="FC43">
        <v>1510787921.6</v>
      </c>
      <c r="FD43">
        <v>0</v>
      </c>
      <c r="FE43">
        <v>-0.101</v>
      </c>
      <c r="FF43">
        <v>-0.012</v>
      </c>
      <c r="FG43">
        <v>6.901</v>
      </c>
      <c r="FH43">
        <v>0.516</v>
      </c>
      <c r="FI43">
        <v>420</v>
      </c>
      <c r="FJ43">
        <v>24</v>
      </c>
      <c r="FK43">
        <v>0.32</v>
      </c>
      <c r="FL43">
        <v>0.12</v>
      </c>
      <c r="FM43">
        <v>0.2040767</v>
      </c>
      <c r="FN43">
        <v>-0.0099963827392123</v>
      </c>
      <c r="FO43">
        <v>0.00125614111866462</v>
      </c>
      <c r="FP43">
        <v>1</v>
      </c>
      <c r="FQ43">
        <v>1</v>
      </c>
      <c r="FR43">
        <v>1</v>
      </c>
      <c r="FS43" t="s">
        <v>410</v>
      </c>
      <c r="FT43">
        <v>2.97333</v>
      </c>
      <c r="FU43">
        <v>2.75378</v>
      </c>
      <c r="FV43">
        <v>0.0904599</v>
      </c>
      <c r="FW43">
        <v>0.093791</v>
      </c>
      <c r="FX43">
        <v>0.0547912</v>
      </c>
      <c r="FY43">
        <v>0.0544865</v>
      </c>
      <c r="FZ43">
        <v>35375</v>
      </c>
      <c r="GA43">
        <v>38437.2</v>
      </c>
      <c r="GB43">
        <v>35249.7</v>
      </c>
      <c r="GC43">
        <v>38471.7</v>
      </c>
      <c r="GD43">
        <v>47222.4</v>
      </c>
      <c r="GE43">
        <v>52521.9</v>
      </c>
      <c r="GF43">
        <v>55043.9</v>
      </c>
      <c r="GG43">
        <v>61682.2</v>
      </c>
      <c r="GH43">
        <v>1.98647</v>
      </c>
      <c r="GI43">
        <v>1.8021</v>
      </c>
      <c r="GJ43">
        <v>0.00884011</v>
      </c>
      <c r="GK43">
        <v>0</v>
      </c>
      <c r="GL43">
        <v>19.8437</v>
      </c>
      <c r="GM43">
        <v>999.9</v>
      </c>
      <c r="GN43">
        <v>53.76</v>
      </c>
      <c r="GO43">
        <v>28.862</v>
      </c>
      <c r="GP43">
        <v>23.8433</v>
      </c>
      <c r="GQ43">
        <v>56.4688</v>
      </c>
      <c r="GR43">
        <v>50.016</v>
      </c>
      <c r="GS43">
        <v>1</v>
      </c>
      <c r="GT43">
        <v>-0.0121113</v>
      </c>
      <c r="GU43">
        <v>6.2765</v>
      </c>
      <c r="GV43">
        <v>20.0108</v>
      </c>
      <c r="GW43">
        <v>5.19932</v>
      </c>
      <c r="GX43">
        <v>12.0067</v>
      </c>
      <c r="GY43">
        <v>4.97565</v>
      </c>
      <c r="GZ43">
        <v>3.293</v>
      </c>
      <c r="HA43">
        <v>9999</v>
      </c>
      <c r="HB43">
        <v>9999</v>
      </c>
      <c r="HC43">
        <v>999.9</v>
      </c>
      <c r="HD43">
        <v>9999</v>
      </c>
      <c r="HE43">
        <v>1.86309</v>
      </c>
      <c r="HF43">
        <v>1.86811</v>
      </c>
      <c r="HG43">
        <v>1.86784</v>
      </c>
      <c r="HH43">
        <v>1.86899</v>
      </c>
      <c r="HI43">
        <v>1.86982</v>
      </c>
      <c r="HJ43">
        <v>1.86585</v>
      </c>
      <c r="HK43">
        <v>1.86697</v>
      </c>
      <c r="HL43">
        <v>1.86831</v>
      </c>
      <c r="HM43">
        <v>5</v>
      </c>
      <c r="HN43">
        <v>0</v>
      </c>
      <c r="HO43">
        <v>0</v>
      </c>
      <c r="HP43">
        <v>0</v>
      </c>
      <c r="HQ43" t="s">
        <v>411</v>
      </c>
      <c r="HR43" t="s">
        <v>412</v>
      </c>
      <c r="HS43" t="s">
        <v>413</v>
      </c>
      <c r="HT43" t="s">
        <v>413</v>
      </c>
      <c r="HU43" t="s">
        <v>413</v>
      </c>
      <c r="HV43" t="s">
        <v>413</v>
      </c>
      <c r="HW43">
        <v>0</v>
      </c>
      <c r="HX43">
        <v>100</v>
      </c>
      <c r="HY43">
        <v>100</v>
      </c>
      <c r="HZ43">
        <v>6.897</v>
      </c>
      <c r="IA43">
        <v>0.0019</v>
      </c>
      <c r="IB43">
        <v>4.09459096810632</v>
      </c>
      <c r="IC43">
        <v>0.00701673648668627</v>
      </c>
      <c r="ID43">
        <v>-7.00304995360485e-07</v>
      </c>
      <c r="IE43">
        <v>-1.86506737496121e-11</v>
      </c>
      <c r="IF43">
        <v>0.00125787624930914</v>
      </c>
      <c r="IG43">
        <v>-0.0224036906934607</v>
      </c>
      <c r="IH43">
        <v>0.00249664406764014</v>
      </c>
      <c r="II43">
        <v>-2.59163740235367e-05</v>
      </c>
      <c r="IJ43">
        <v>-2</v>
      </c>
      <c r="IK43">
        <v>2020</v>
      </c>
      <c r="IL43">
        <v>1</v>
      </c>
      <c r="IM43">
        <v>25</v>
      </c>
      <c r="IN43">
        <v>27.2</v>
      </c>
      <c r="IO43">
        <v>27.2</v>
      </c>
      <c r="IP43">
        <v>1.07422</v>
      </c>
      <c r="IQ43">
        <v>2.62451</v>
      </c>
      <c r="IR43">
        <v>1.54785</v>
      </c>
      <c r="IS43">
        <v>2.30713</v>
      </c>
      <c r="IT43">
        <v>1.34644</v>
      </c>
      <c r="IU43">
        <v>2.3999</v>
      </c>
      <c r="IV43">
        <v>33.0652</v>
      </c>
      <c r="IW43">
        <v>24.1838</v>
      </c>
      <c r="IX43">
        <v>18</v>
      </c>
      <c r="IY43">
        <v>501.086</v>
      </c>
      <c r="IZ43">
        <v>386.504</v>
      </c>
      <c r="JA43">
        <v>12.5136</v>
      </c>
      <c r="JB43">
        <v>26.706</v>
      </c>
      <c r="JC43">
        <v>30.0006</v>
      </c>
      <c r="JD43">
        <v>26.6025</v>
      </c>
      <c r="JE43">
        <v>26.5423</v>
      </c>
      <c r="JF43">
        <v>21.6492</v>
      </c>
      <c r="JG43">
        <v>57.4254</v>
      </c>
      <c r="JH43">
        <v>0</v>
      </c>
      <c r="JI43">
        <v>12.5489</v>
      </c>
      <c r="JJ43">
        <v>460.658</v>
      </c>
      <c r="JK43">
        <v>9.82867</v>
      </c>
      <c r="JL43">
        <v>102.149</v>
      </c>
      <c r="JM43">
        <v>102.687</v>
      </c>
    </row>
    <row r="44" spans="1:273">
      <c r="A44">
        <v>28</v>
      </c>
      <c r="B44">
        <v>1510789559.6</v>
      </c>
      <c r="C44">
        <v>227.5</v>
      </c>
      <c r="D44" t="s">
        <v>466</v>
      </c>
      <c r="E44" t="s">
        <v>467</v>
      </c>
      <c r="F44">
        <v>5</v>
      </c>
      <c r="G44" t="s">
        <v>405</v>
      </c>
      <c r="H44" t="s">
        <v>406</v>
      </c>
      <c r="I44">
        <v>1510789552.1</v>
      </c>
      <c r="J44">
        <f>(K44)/1000</f>
        <v>0</v>
      </c>
      <c r="K44">
        <f>IF(CZ44, AN44, AH44)</f>
        <v>0</v>
      </c>
      <c r="L44">
        <f>IF(CZ44, AI44, AG44)</f>
        <v>0</v>
      </c>
      <c r="M44">
        <f>DB44 - IF(AU44&gt;1, L44*CV44*100.0/(AW44*DP44), 0)</f>
        <v>0</v>
      </c>
      <c r="N44">
        <f>((T44-J44/2)*M44-L44)/(T44+J44/2)</f>
        <v>0</v>
      </c>
      <c r="O44">
        <f>N44*(DI44+DJ44)/1000.0</f>
        <v>0</v>
      </c>
      <c r="P44">
        <f>(DB44 - IF(AU44&gt;1, L44*CV44*100.0/(AW44*DP44), 0))*(DI44+DJ44)/1000.0</f>
        <v>0</v>
      </c>
      <c r="Q44">
        <f>2.0/((1/S44-1/R44)+SIGN(S44)*SQRT((1/S44-1/R44)*(1/S44-1/R44) + 4*CW44/((CW44+1)*(CW44+1))*(2*1/S44*1/R44-1/R44*1/R44)))</f>
        <v>0</v>
      </c>
      <c r="R44">
        <f>IF(LEFT(CX44,1)&lt;&gt;"0",IF(LEFT(CX44,1)="1",3.0,CY44),$D$5+$E$5*(DP44*DI44/($K$5*1000))+$F$5*(DP44*DI44/($K$5*1000))*MAX(MIN(CV44,$J$5),$I$5)*MAX(MIN(CV44,$J$5),$I$5)+$G$5*MAX(MIN(CV44,$J$5),$I$5)*(DP44*DI44/($K$5*1000))+$H$5*(DP44*DI44/($K$5*1000))*(DP44*DI44/($K$5*1000)))</f>
        <v>0</v>
      </c>
      <c r="S44">
        <f>J44*(1000-(1000*0.61365*exp(17.502*W44/(240.97+W44))/(DI44+DJ44)+DD44)/2)/(1000*0.61365*exp(17.502*W44/(240.97+W44))/(DI44+DJ44)-DD44)</f>
        <v>0</v>
      </c>
      <c r="T44">
        <f>1/((CW44+1)/(Q44/1.6)+1/(R44/1.37)) + CW44/((CW44+1)/(Q44/1.6) + CW44/(R44/1.37))</f>
        <v>0</v>
      </c>
      <c r="U44">
        <f>(CR44*CU44)</f>
        <v>0</v>
      </c>
      <c r="V44">
        <f>(DK44+(U44+2*0.95*5.67E-8*(((DK44+$B$7)+273)^4-(DK44+273)^4)-44100*J44)/(1.84*29.3*R44+8*0.95*5.67E-8*(DK44+273)^3))</f>
        <v>0</v>
      </c>
      <c r="W44">
        <f>($C$7*DL44+$D$7*DM44+$E$7*V44)</f>
        <v>0</v>
      </c>
      <c r="X44">
        <f>0.61365*exp(17.502*W44/(240.97+W44))</f>
        <v>0</v>
      </c>
      <c r="Y44">
        <f>(Z44/AA44*100)</f>
        <v>0</v>
      </c>
      <c r="Z44">
        <f>DD44*(DI44+DJ44)/1000</f>
        <v>0</v>
      </c>
      <c r="AA44">
        <f>0.61365*exp(17.502*DK44/(240.97+DK44))</f>
        <v>0</v>
      </c>
      <c r="AB44">
        <f>(X44-DD44*(DI44+DJ44)/1000)</f>
        <v>0</v>
      </c>
      <c r="AC44">
        <f>(-J44*44100)</f>
        <v>0</v>
      </c>
      <c r="AD44">
        <f>2*29.3*R44*0.92*(DK44-W44)</f>
        <v>0</v>
      </c>
      <c r="AE44">
        <f>2*0.95*5.67E-8*(((DK44+$B$7)+273)^4-(W44+273)^4)</f>
        <v>0</v>
      </c>
      <c r="AF44">
        <f>U44+AE44+AC44+AD44</f>
        <v>0</v>
      </c>
      <c r="AG44">
        <f>DH44*AU44*(DC44-DB44*(1000-AU44*DE44)/(1000-AU44*DD44))/(100*CV44)</f>
        <v>0</v>
      </c>
      <c r="AH44">
        <f>1000*DH44*AU44*(DD44-DE44)/(100*CV44*(1000-AU44*DD44))</f>
        <v>0</v>
      </c>
      <c r="AI44">
        <f>(AJ44 - AK44 - DI44*1E3/(8.314*(DK44+273.15)) * AM44/DH44 * AL44) * DH44/(100*CV44) * (1000 - DE44)/1000</f>
        <v>0</v>
      </c>
      <c r="AJ44">
        <v>448.53697561461</v>
      </c>
      <c r="AK44">
        <v>437.457575757576</v>
      </c>
      <c r="AL44">
        <v>2.1874596784526</v>
      </c>
      <c r="AM44">
        <v>64.351544685461</v>
      </c>
      <c r="AN44">
        <f>(AP44 - AO44 + DI44*1E3/(8.314*(DK44+273.15)) * AR44/DH44 * AQ44) * DH44/(100*CV44) * 1000/(1000 - AP44)</f>
        <v>0</v>
      </c>
      <c r="AO44">
        <v>9.84665247081181</v>
      </c>
      <c r="AP44">
        <v>10.0508020979021</v>
      </c>
      <c r="AQ44">
        <v>9.53293267053761e-06</v>
      </c>
      <c r="AR44">
        <v>100.18039122701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MAX(0,($B$13+$C$13*DP44)/(1+$D$13*DP44)*DI44/(DK44+273)*$E$13)</f>
        <v>0</v>
      </c>
      <c r="AX44" t="s">
        <v>407</v>
      </c>
      <c r="AY44" t="s">
        <v>407</v>
      </c>
      <c r="AZ44">
        <v>0</v>
      </c>
      <c r="BA44">
        <v>0</v>
      </c>
      <c r="BB44">
        <f>1-AZ44/BA44</f>
        <v>0</v>
      </c>
      <c r="BC44">
        <v>0</v>
      </c>
      <c r="BD44" t="s">
        <v>407</v>
      </c>
      <c r="BE44" t="s">
        <v>407</v>
      </c>
      <c r="BF44">
        <v>0</v>
      </c>
      <c r="BG44">
        <v>0</v>
      </c>
      <c r="BH44">
        <f>1-BF44/BG44</f>
        <v>0</v>
      </c>
      <c r="BI44">
        <v>0.5</v>
      </c>
      <c r="BJ44">
        <f>CS44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407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f>$B$11*DQ44+$C$11*DR44+$F$11*EC44*(1-EF44)</f>
        <v>0</v>
      </c>
      <c r="CS44">
        <f>CR44*CT44</f>
        <v>0</v>
      </c>
      <c r="CT44">
        <f>($B$11*$D$9+$C$11*$D$9+$F$11*((EP44+EH44)/MAX(EP44+EH44+EQ44, 0.1)*$I$9+EQ44/MAX(EP44+EH44+EQ44, 0.1)*$J$9))/($B$11+$C$11+$F$11)</f>
        <v>0</v>
      </c>
      <c r="CU44">
        <f>($B$11*$K$9+$C$11*$K$9+$F$11*((EP44+EH44)/MAX(EP44+EH44+EQ44, 0.1)*$P$9+EQ44/MAX(EP44+EH44+EQ44, 0.1)*$Q$9))/($B$11+$C$11+$F$11)</f>
        <v>0</v>
      </c>
      <c r="CV44">
        <v>1.65</v>
      </c>
      <c r="CW44">
        <v>0.5</v>
      </c>
      <c r="CX44" t="s">
        <v>408</v>
      </c>
      <c r="CY44">
        <v>2</v>
      </c>
      <c r="CZ44" t="b">
        <v>1</v>
      </c>
      <c r="DA44">
        <v>1510789552.1</v>
      </c>
      <c r="DB44">
        <v>422.998666666667</v>
      </c>
      <c r="DC44">
        <v>431.485148148148</v>
      </c>
      <c r="DD44">
        <v>10.0483555555556</v>
      </c>
      <c r="DE44">
        <v>9.84526518518519</v>
      </c>
      <c r="DF44">
        <v>416.107</v>
      </c>
      <c r="DG44">
        <v>10.0464592592593</v>
      </c>
      <c r="DH44">
        <v>500.071555555556</v>
      </c>
      <c r="DI44">
        <v>89.9498740740741</v>
      </c>
      <c r="DJ44">
        <v>0.0999767481481482</v>
      </c>
      <c r="DK44">
        <v>19.1245777777778</v>
      </c>
      <c r="DL44">
        <v>19.9947962962963</v>
      </c>
      <c r="DM44">
        <v>999.9</v>
      </c>
      <c r="DN44">
        <v>0</v>
      </c>
      <c r="DO44">
        <v>0</v>
      </c>
      <c r="DP44">
        <v>10001.5288888889</v>
      </c>
      <c r="DQ44">
        <v>0</v>
      </c>
      <c r="DR44">
        <v>9.94577148148148</v>
      </c>
      <c r="DS44">
        <v>-8.4865527037037</v>
      </c>
      <c r="DT44">
        <v>427.292259259259</v>
      </c>
      <c r="DU44">
        <v>435.775592592593</v>
      </c>
      <c r="DV44">
        <v>0.203087444444444</v>
      </c>
      <c r="DW44">
        <v>431.485148148148</v>
      </c>
      <c r="DX44">
        <v>9.84526518518519</v>
      </c>
      <c r="DY44">
        <v>0.903848037037037</v>
      </c>
      <c r="DZ44">
        <v>0.885580444444444</v>
      </c>
      <c r="EA44">
        <v>5.45215740740741</v>
      </c>
      <c r="EB44">
        <v>5.15852259259259</v>
      </c>
      <c r="EC44">
        <v>2000.01296296296</v>
      </c>
      <c r="ED44">
        <v>0.979994222222222</v>
      </c>
      <c r="EE44">
        <v>0.0200058962962963</v>
      </c>
      <c r="EF44">
        <v>0</v>
      </c>
      <c r="EG44">
        <v>2.28567037037037</v>
      </c>
      <c r="EH44">
        <v>0</v>
      </c>
      <c r="EI44">
        <v>2434.4337037037</v>
      </c>
      <c r="EJ44">
        <v>17300.237037037</v>
      </c>
      <c r="EK44">
        <v>38.625</v>
      </c>
      <c r="EL44">
        <v>39.4255185185185</v>
      </c>
      <c r="EM44">
        <v>38.576</v>
      </c>
      <c r="EN44">
        <v>37.875</v>
      </c>
      <c r="EO44">
        <v>37.479</v>
      </c>
      <c r="EP44">
        <v>1960.00222222222</v>
      </c>
      <c r="EQ44">
        <v>40.0107407407407</v>
      </c>
      <c r="ER44">
        <v>0</v>
      </c>
      <c r="ES44">
        <v>1679590312.1</v>
      </c>
      <c r="ET44">
        <v>0</v>
      </c>
      <c r="EU44">
        <v>2.25554230769231</v>
      </c>
      <c r="EV44">
        <v>0.792940175697039</v>
      </c>
      <c r="EW44">
        <v>-5.76991451073632</v>
      </c>
      <c r="EX44">
        <v>2434.44576923077</v>
      </c>
      <c r="EY44">
        <v>15</v>
      </c>
      <c r="EZ44">
        <v>0</v>
      </c>
      <c r="FA44" t="s">
        <v>409</v>
      </c>
      <c r="FB44">
        <v>1510787920.6</v>
      </c>
      <c r="FC44">
        <v>1510787921.6</v>
      </c>
      <c r="FD44">
        <v>0</v>
      </c>
      <c r="FE44">
        <v>-0.101</v>
      </c>
      <c r="FF44">
        <v>-0.012</v>
      </c>
      <c r="FG44">
        <v>6.901</v>
      </c>
      <c r="FH44">
        <v>0.516</v>
      </c>
      <c r="FI44">
        <v>420</v>
      </c>
      <c r="FJ44">
        <v>24</v>
      </c>
      <c r="FK44">
        <v>0.32</v>
      </c>
      <c r="FL44">
        <v>0.12</v>
      </c>
      <c r="FM44">
        <v>0.2033851</v>
      </c>
      <c r="FN44">
        <v>-0.00452812007504729</v>
      </c>
      <c r="FO44">
        <v>0.000704154911933446</v>
      </c>
      <c r="FP44">
        <v>1</v>
      </c>
      <c r="FQ44">
        <v>1</v>
      </c>
      <c r="FR44">
        <v>1</v>
      </c>
      <c r="FS44" t="s">
        <v>410</v>
      </c>
      <c r="FT44">
        <v>2.97316</v>
      </c>
      <c r="FU44">
        <v>2.75389</v>
      </c>
      <c r="FV44">
        <v>0.092152</v>
      </c>
      <c r="FW44">
        <v>0.096437</v>
      </c>
      <c r="FX44">
        <v>0.0547973</v>
      </c>
      <c r="FY44">
        <v>0.0544927</v>
      </c>
      <c r="FZ44">
        <v>35309.2</v>
      </c>
      <c r="GA44">
        <v>38324.6</v>
      </c>
      <c r="GB44">
        <v>35249.7</v>
      </c>
      <c r="GC44">
        <v>38471.3</v>
      </c>
      <c r="GD44">
        <v>47221.8</v>
      </c>
      <c r="GE44">
        <v>52521.2</v>
      </c>
      <c r="GF44">
        <v>55043.4</v>
      </c>
      <c r="GG44">
        <v>61681.6</v>
      </c>
      <c r="GH44">
        <v>1.98638</v>
      </c>
      <c r="GI44">
        <v>1.8023</v>
      </c>
      <c r="GJ44">
        <v>0.00889227</v>
      </c>
      <c r="GK44">
        <v>0</v>
      </c>
      <c r="GL44">
        <v>19.8484</v>
      </c>
      <c r="GM44">
        <v>999.9</v>
      </c>
      <c r="GN44">
        <v>53.76</v>
      </c>
      <c r="GO44">
        <v>28.862</v>
      </c>
      <c r="GP44">
        <v>23.8452</v>
      </c>
      <c r="GQ44">
        <v>56.2988</v>
      </c>
      <c r="GR44">
        <v>50.4808</v>
      </c>
      <c r="GS44">
        <v>1</v>
      </c>
      <c r="GT44">
        <v>-0.0123679</v>
      </c>
      <c r="GU44">
        <v>6.12975</v>
      </c>
      <c r="GV44">
        <v>20.0165</v>
      </c>
      <c r="GW44">
        <v>5.19962</v>
      </c>
      <c r="GX44">
        <v>12.0061</v>
      </c>
      <c r="GY44">
        <v>4.97575</v>
      </c>
      <c r="GZ44">
        <v>3.293</v>
      </c>
      <c r="HA44">
        <v>9999</v>
      </c>
      <c r="HB44">
        <v>9999</v>
      </c>
      <c r="HC44">
        <v>999.9</v>
      </c>
      <c r="HD44">
        <v>9999</v>
      </c>
      <c r="HE44">
        <v>1.8631</v>
      </c>
      <c r="HF44">
        <v>1.86813</v>
      </c>
      <c r="HG44">
        <v>1.86784</v>
      </c>
      <c r="HH44">
        <v>1.86898</v>
      </c>
      <c r="HI44">
        <v>1.86982</v>
      </c>
      <c r="HJ44">
        <v>1.86586</v>
      </c>
      <c r="HK44">
        <v>1.86702</v>
      </c>
      <c r="HL44">
        <v>1.86832</v>
      </c>
      <c r="HM44">
        <v>5</v>
      </c>
      <c r="HN44">
        <v>0</v>
      </c>
      <c r="HO44">
        <v>0</v>
      </c>
      <c r="HP44">
        <v>0</v>
      </c>
      <c r="HQ44" t="s">
        <v>411</v>
      </c>
      <c r="HR44" t="s">
        <v>412</v>
      </c>
      <c r="HS44" t="s">
        <v>413</v>
      </c>
      <c r="HT44" t="s">
        <v>413</v>
      </c>
      <c r="HU44" t="s">
        <v>413</v>
      </c>
      <c r="HV44" t="s">
        <v>413</v>
      </c>
      <c r="HW44">
        <v>0</v>
      </c>
      <c r="HX44">
        <v>100</v>
      </c>
      <c r="HY44">
        <v>100</v>
      </c>
      <c r="HZ44">
        <v>6.964</v>
      </c>
      <c r="IA44">
        <v>0.002</v>
      </c>
      <c r="IB44">
        <v>4.09459096810632</v>
      </c>
      <c r="IC44">
        <v>0.00701673648668627</v>
      </c>
      <c r="ID44">
        <v>-7.00304995360485e-07</v>
      </c>
      <c r="IE44">
        <v>-1.86506737496121e-11</v>
      </c>
      <c r="IF44">
        <v>0.00125787624930914</v>
      </c>
      <c r="IG44">
        <v>-0.0224036906934607</v>
      </c>
      <c r="IH44">
        <v>0.00249664406764014</v>
      </c>
      <c r="II44">
        <v>-2.59163740235367e-05</v>
      </c>
      <c r="IJ44">
        <v>-2</v>
      </c>
      <c r="IK44">
        <v>2020</v>
      </c>
      <c r="IL44">
        <v>1</v>
      </c>
      <c r="IM44">
        <v>25</v>
      </c>
      <c r="IN44">
        <v>27.3</v>
      </c>
      <c r="IO44">
        <v>27.3</v>
      </c>
      <c r="IP44">
        <v>1.11206</v>
      </c>
      <c r="IQ44">
        <v>2.61353</v>
      </c>
      <c r="IR44">
        <v>1.54785</v>
      </c>
      <c r="IS44">
        <v>2.30713</v>
      </c>
      <c r="IT44">
        <v>1.34644</v>
      </c>
      <c r="IU44">
        <v>2.34009</v>
      </c>
      <c r="IV44">
        <v>33.0652</v>
      </c>
      <c r="IW44">
        <v>24.1838</v>
      </c>
      <c r="IX44">
        <v>18</v>
      </c>
      <c r="IY44">
        <v>501.09</v>
      </c>
      <c r="IZ44">
        <v>386.661</v>
      </c>
      <c r="JA44">
        <v>12.5313</v>
      </c>
      <c r="JB44">
        <v>26.7143</v>
      </c>
      <c r="JC44">
        <v>30</v>
      </c>
      <c r="JD44">
        <v>26.6102</v>
      </c>
      <c r="JE44">
        <v>26.5496</v>
      </c>
      <c r="JF44">
        <v>22.2697</v>
      </c>
      <c r="JG44">
        <v>57.4254</v>
      </c>
      <c r="JH44">
        <v>0</v>
      </c>
      <c r="JI44">
        <v>12.5568</v>
      </c>
      <c r="JJ44">
        <v>474.053</v>
      </c>
      <c r="JK44">
        <v>9.82867</v>
      </c>
      <c r="JL44">
        <v>102.149</v>
      </c>
      <c r="JM44">
        <v>102.686</v>
      </c>
    </row>
    <row r="45" spans="1:273">
      <c r="A45">
        <v>29</v>
      </c>
      <c r="B45">
        <v>1510789564.6</v>
      </c>
      <c r="C45">
        <v>232.5</v>
      </c>
      <c r="D45" t="s">
        <v>468</v>
      </c>
      <c r="E45" t="s">
        <v>469</v>
      </c>
      <c r="F45">
        <v>5</v>
      </c>
      <c r="G45" t="s">
        <v>405</v>
      </c>
      <c r="H45" t="s">
        <v>406</v>
      </c>
      <c r="I45">
        <v>1510789556.81429</v>
      </c>
      <c r="J45">
        <f>(K45)/1000</f>
        <v>0</v>
      </c>
      <c r="K45">
        <f>IF(CZ45, AN45, AH45)</f>
        <v>0</v>
      </c>
      <c r="L45">
        <f>IF(CZ45, AI45, AG45)</f>
        <v>0</v>
      </c>
      <c r="M45">
        <f>DB45 - IF(AU45&gt;1, L45*CV45*100.0/(AW45*DP45), 0)</f>
        <v>0</v>
      </c>
      <c r="N45">
        <f>((T45-J45/2)*M45-L45)/(T45+J45/2)</f>
        <v>0</v>
      </c>
      <c r="O45">
        <f>N45*(DI45+DJ45)/1000.0</f>
        <v>0</v>
      </c>
      <c r="P45">
        <f>(DB45 - IF(AU45&gt;1, L45*CV45*100.0/(AW45*DP45), 0))*(DI45+DJ45)/1000.0</f>
        <v>0</v>
      </c>
      <c r="Q45">
        <f>2.0/((1/S45-1/R45)+SIGN(S45)*SQRT((1/S45-1/R45)*(1/S45-1/R45) + 4*CW45/((CW45+1)*(CW45+1))*(2*1/S45*1/R45-1/R45*1/R45)))</f>
        <v>0</v>
      </c>
      <c r="R45">
        <f>IF(LEFT(CX45,1)&lt;&gt;"0",IF(LEFT(CX45,1)="1",3.0,CY45),$D$5+$E$5*(DP45*DI45/($K$5*1000))+$F$5*(DP45*DI45/($K$5*1000))*MAX(MIN(CV45,$J$5),$I$5)*MAX(MIN(CV45,$J$5),$I$5)+$G$5*MAX(MIN(CV45,$J$5),$I$5)*(DP45*DI45/($K$5*1000))+$H$5*(DP45*DI45/($K$5*1000))*(DP45*DI45/($K$5*1000)))</f>
        <v>0</v>
      </c>
      <c r="S45">
        <f>J45*(1000-(1000*0.61365*exp(17.502*W45/(240.97+W45))/(DI45+DJ45)+DD45)/2)/(1000*0.61365*exp(17.502*W45/(240.97+W45))/(DI45+DJ45)-DD45)</f>
        <v>0</v>
      </c>
      <c r="T45">
        <f>1/((CW45+1)/(Q45/1.6)+1/(R45/1.37)) + CW45/((CW45+1)/(Q45/1.6) + CW45/(R45/1.37))</f>
        <v>0</v>
      </c>
      <c r="U45">
        <f>(CR45*CU45)</f>
        <v>0</v>
      </c>
      <c r="V45">
        <f>(DK45+(U45+2*0.95*5.67E-8*(((DK45+$B$7)+273)^4-(DK45+273)^4)-44100*J45)/(1.84*29.3*R45+8*0.95*5.67E-8*(DK45+273)^3))</f>
        <v>0</v>
      </c>
      <c r="W45">
        <f>($C$7*DL45+$D$7*DM45+$E$7*V45)</f>
        <v>0</v>
      </c>
      <c r="X45">
        <f>0.61365*exp(17.502*W45/(240.97+W45))</f>
        <v>0</v>
      </c>
      <c r="Y45">
        <f>(Z45/AA45*100)</f>
        <v>0</v>
      </c>
      <c r="Z45">
        <f>DD45*(DI45+DJ45)/1000</f>
        <v>0</v>
      </c>
      <c r="AA45">
        <f>0.61365*exp(17.502*DK45/(240.97+DK45))</f>
        <v>0</v>
      </c>
      <c r="AB45">
        <f>(X45-DD45*(DI45+DJ45)/1000)</f>
        <v>0</v>
      </c>
      <c r="AC45">
        <f>(-J45*44100)</f>
        <v>0</v>
      </c>
      <c r="AD45">
        <f>2*29.3*R45*0.92*(DK45-W45)</f>
        <v>0</v>
      </c>
      <c r="AE45">
        <f>2*0.95*5.67E-8*(((DK45+$B$7)+273)^4-(W45+273)^4)</f>
        <v>0</v>
      </c>
      <c r="AF45">
        <f>U45+AE45+AC45+AD45</f>
        <v>0</v>
      </c>
      <c r="AG45">
        <f>DH45*AU45*(DC45-DB45*(1000-AU45*DE45)/(1000-AU45*DD45))/(100*CV45)</f>
        <v>0</v>
      </c>
      <c r="AH45">
        <f>1000*DH45*AU45*(DD45-DE45)/(100*CV45*(1000-AU45*DD45))</f>
        <v>0</v>
      </c>
      <c r="AI45">
        <f>(AJ45 - AK45 - DI45*1E3/(8.314*(DK45+273.15)) * AM45/DH45 * AL45) * DH45/(100*CV45) * (1000 - DE45)/1000</f>
        <v>0</v>
      </c>
      <c r="AJ45">
        <v>465.912351456863</v>
      </c>
      <c r="AK45">
        <v>451.304266666667</v>
      </c>
      <c r="AL45">
        <v>2.87258721631948</v>
      </c>
      <c r="AM45">
        <v>64.351544685461</v>
      </c>
      <c r="AN45">
        <f>(AP45 - AO45 + DI45*1E3/(8.314*(DK45+273.15)) * AR45/DH45 * AQ45) * DH45/(100*CV45) * 1000/(1000 - AP45)</f>
        <v>0</v>
      </c>
      <c r="AO45">
        <v>9.8496228933127</v>
      </c>
      <c r="AP45">
        <v>10.0551307692308</v>
      </c>
      <c r="AQ45">
        <v>1.17411863156403e-05</v>
      </c>
      <c r="AR45">
        <v>100.18039122701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MAX(0,($B$13+$C$13*DP45)/(1+$D$13*DP45)*DI45/(DK45+273)*$E$13)</f>
        <v>0</v>
      </c>
      <c r="AX45" t="s">
        <v>407</v>
      </c>
      <c r="AY45" t="s">
        <v>407</v>
      </c>
      <c r="AZ45">
        <v>0</v>
      </c>
      <c r="BA45">
        <v>0</v>
      </c>
      <c r="BB45">
        <f>1-AZ45/BA45</f>
        <v>0</v>
      </c>
      <c r="BC45">
        <v>0</v>
      </c>
      <c r="BD45" t="s">
        <v>407</v>
      </c>
      <c r="BE45" t="s">
        <v>407</v>
      </c>
      <c r="BF45">
        <v>0</v>
      </c>
      <c r="BG45">
        <v>0</v>
      </c>
      <c r="BH45">
        <f>1-BF45/BG45</f>
        <v>0</v>
      </c>
      <c r="BI45">
        <v>0.5</v>
      </c>
      <c r="BJ45">
        <f>CS45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407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f>$B$11*DQ45+$C$11*DR45+$F$11*EC45*(1-EF45)</f>
        <v>0</v>
      </c>
      <c r="CS45">
        <f>CR45*CT45</f>
        <v>0</v>
      </c>
      <c r="CT45">
        <f>($B$11*$D$9+$C$11*$D$9+$F$11*((EP45+EH45)/MAX(EP45+EH45+EQ45, 0.1)*$I$9+EQ45/MAX(EP45+EH45+EQ45, 0.1)*$J$9))/($B$11+$C$11+$F$11)</f>
        <v>0</v>
      </c>
      <c r="CU45">
        <f>($B$11*$K$9+$C$11*$K$9+$F$11*((EP45+EH45)/MAX(EP45+EH45+EQ45, 0.1)*$P$9+EQ45/MAX(EP45+EH45+EQ45, 0.1)*$Q$9))/($B$11+$C$11+$F$11)</f>
        <v>0</v>
      </c>
      <c r="CV45">
        <v>1.65</v>
      </c>
      <c r="CW45">
        <v>0.5</v>
      </c>
      <c r="CX45" t="s">
        <v>408</v>
      </c>
      <c r="CY45">
        <v>2</v>
      </c>
      <c r="CZ45" t="b">
        <v>1</v>
      </c>
      <c r="DA45">
        <v>1510789556.81429</v>
      </c>
      <c r="DB45">
        <v>429.863678571429</v>
      </c>
      <c r="DC45">
        <v>444.362571428571</v>
      </c>
      <c r="DD45">
        <v>10.0503214285714</v>
      </c>
      <c r="DE45">
        <v>9.84713892857143</v>
      </c>
      <c r="DF45">
        <v>422.928321428571</v>
      </c>
      <c r="DG45">
        <v>10.0483857142857</v>
      </c>
      <c r="DH45">
        <v>500.072142857143</v>
      </c>
      <c r="DI45">
        <v>89.9505464285714</v>
      </c>
      <c r="DJ45">
        <v>0.0999678892857143</v>
      </c>
      <c r="DK45">
        <v>19.1238428571429</v>
      </c>
      <c r="DL45">
        <v>19.992975</v>
      </c>
      <c r="DM45">
        <v>999.9</v>
      </c>
      <c r="DN45">
        <v>0</v>
      </c>
      <c r="DO45">
        <v>0</v>
      </c>
      <c r="DP45">
        <v>10000.5525</v>
      </c>
      <c r="DQ45">
        <v>0</v>
      </c>
      <c r="DR45">
        <v>9.94435428571429</v>
      </c>
      <c r="DS45">
        <v>-14.4988839285714</v>
      </c>
      <c r="DT45">
        <v>434.227785714286</v>
      </c>
      <c r="DU45">
        <v>448.781857142857</v>
      </c>
      <c r="DV45">
        <v>0.203178678571429</v>
      </c>
      <c r="DW45">
        <v>444.362571428571</v>
      </c>
      <c r="DX45">
        <v>9.84713892857143</v>
      </c>
      <c r="DY45">
        <v>0.904031392857143</v>
      </c>
      <c r="DZ45">
        <v>0.885755607142857</v>
      </c>
      <c r="EA45">
        <v>5.45507928571429</v>
      </c>
      <c r="EB45">
        <v>5.1613625</v>
      </c>
      <c r="EC45">
        <v>2000.00107142857</v>
      </c>
      <c r="ED45">
        <v>0.979994071428572</v>
      </c>
      <c r="EE45">
        <v>0.0200060571428571</v>
      </c>
      <c r="EF45">
        <v>0</v>
      </c>
      <c r="EG45">
        <v>2.27482142857143</v>
      </c>
      <c r="EH45">
        <v>0</v>
      </c>
      <c r="EI45">
        <v>2433.95821428571</v>
      </c>
      <c r="EJ45">
        <v>17300.1357142857</v>
      </c>
      <c r="EK45">
        <v>38.625</v>
      </c>
      <c r="EL45">
        <v>39.4148571428571</v>
      </c>
      <c r="EM45">
        <v>38.5665</v>
      </c>
      <c r="EN45">
        <v>37.86375</v>
      </c>
      <c r="EO45">
        <v>37.4595</v>
      </c>
      <c r="EP45">
        <v>1959.99035714286</v>
      </c>
      <c r="EQ45">
        <v>40.0107142857143</v>
      </c>
      <c r="ER45">
        <v>0</v>
      </c>
      <c r="ES45">
        <v>1679590317.5</v>
      </c>
      <c r="ET45">
        <v>0</v>
      </c>
      <c r="EU45">
        <v>2.270612</v>
      </c>
      <c r="EV45">
        <v>-0.685861542144625</v>
      </c>
      <c r="EW45">
        <v>-2.23230768347321</v>
      </c>
      <c r="EX45">
        <v>2433.9184</v>
      </c>
      <c r="EY45">
        <v>15</v>
      </c>
      <c r="EZ45">
        <v>0</v>
      </c>
      <c r="FA45" t="s">
        <v>409</v>
      </c>
      <c r="FB45">
        <v>1510787920.6</v>
      </c>
      <c r="FC45">
        <v>1510787921.6</v>
      </c>
      <c r="FD45">
        <v>0</v>
      </c>
      <c r="FE45">
        <v>-0.101</v>
      </c>
      <c r="FF45">
        <v>-0.012</v>
      </c>
      <c r="FG45">
        <v>6.901</v>
      </c>
      <c r="FH45">
        <v>0.516</v>
      </c>
      <c r="FI45">
        <v>420</v>
      </c>
      <c r="FJ45">
        <v>24</v>
      </c>
      <c r="FK45">
        <v>0.32</v>
      </c>
      <c r="FL45">
        <v>0.12</v>
      </c>
      <c r="FM45">
        <v>0.20310765</v>
      </c>
      <c r="FN45">
        <v>0.000327287054408115</v>
      </c>
      <c r="FO45">
        <v>0.000780815168589854</v>
      </c>
      <c r="FP45">
        <v>1</v>
      </c>
      <c r="FQ45">
        <v>1</v>
      </c>
      <c r="FR45">
        <v>1</v>
      </c>
      <c r="FS45" t="s">
        <v>410</v>
      </c>
      <c r="FT45">
        <v>2.97334</v>
      </c>
      <c r="FU45">
        <v>2.75383</v>
      </c>
      <c r="FV45">
        <v>0.0943983</v>
      </c>
      <c r="FW45">
        <v>0.0990902</v>
      </c>
      <c r="FX45">
        <v>0.0548161</v>
      </c>
      <c r="FY45">
        <v>0.0544926</v>
      </c>
      <c r="FZ45">
        <v>35221.1</v>
      </c>
      <c r="GA45">
        <v>38211.9</v>
      </c>
      <c r="GB45">
        <v>35249</v>
      </c>
      <c r="GC45">
        <v>38471.1</v>
      </c>
      <c r="GD45">
        <v>47220.6</v>
      </c>
      <c r="GE45">
        <v>52520.8</v>
      </c>
      <c r="GF45">
        <v>55043.2</v>
      </c>
      <c r="GG45">
        <v>61681.2</v>
      </c>
      <c r="GH45">
        <v>1.98627</v>
      </c>
      <c r="GI45">
        <v>1.80215</v>
      </c>
      <c r="GJ45">
        <v>0.0080429</v>
      </c>
      <c r="GK45">
        <v>0</v>
      </c>
      <c r="GL45">
        <v>19.8499</v>
      </c>
      <c r="GM45">
        <v>999.9</v>
      </c>
      <c r="GN45">
        <v>53.76</v>
      </c>
      <c r="GO45">
        <v>28.883</v>
      </c>
      <c r="GP45">
        <v>23.8753</v>
      </c>
      <c r="GQ45">
        <v>56.3988</v>
      </c>
      <c r="GR45">
        <v>50.0481</v>
      </c>
      <c r="GS45">
        <v>1</v>
      </c>
      <c r="GT45">
        <v>-0.0116667</v>
      </c>
      <c r="GU45">
        <v>6.1388</v>
      </c>
      <c r="GV45">
        <v>20.016</v>
      </c>
      <c r="GW45">
        <v>5.19917</v>
      </c>
      <c r="GX45">
        <v>12.0076</v>
      </c>
      <c r="GY45">
        <v>4.9757</v>
      </c>
      <c r="GZ45">
        <v>3.29295</v>
      </c>
      <c r="HA45">
        <v>9999</v>
      </c>
      <c r="HB45">
        <v>9999</v>
      </c>
      <c r="HC45">
        <v>999.9</v>
      </c>
      <c r="HD45">
        <v>9999</v>
      </c>
      <c r="HE45">
        <v>1.86309</v>
      </c>
      <c r="HF45">
        <v>1.86812</v>
      </c>
      <c r="HG45">
        <v>1.86786</v>
      </c>
      <c r="HH45">
        <v>1.86898</v>
      </c>
      <c r="HI45">
        <v>1.86983</v>
      </c>
      <c r="HJ45">
        <v>1.86586</v>
      </c>
      <c r="HK45">
        <v>1.86704</v>
      </c>
      <c r="HL45">
        <v>1.86831</v>
      </c>
      <c r="HM45">
        <v>5</v>
      </c>
      <c r="HN45">
        <v>0</v>
      </c>
      <c r="HO45">
        <v>0</v>
      </c>
      <c r="HP45">
        <v>0</v>
      </c>
      <c r="HQ45" t="s">
        <v>411</v>
      </c>
      <c r="HR45" t="s">
        <v>412</v>
      </c>
      <c r="HS45" t="s">
        <v>413</v>
      </c>
      <c r="HT45" t="s">
        <v>413</v>
      </c>
      <c r="HU45" t="s">
        <v>413</v>
      </c>
      <c r="HV45" t="s">
        <v>413</v>
      </c>
      <c r="HW45">
        <v>0</v>
      </c>
      <c r="HX45">
        <v>100</v>
      </c>
      <c r="HY45">
        <v>100</v>
      </c>
      <c r="HZ45">
        <v>7.053</v>
      </c>
      <c r="IA45">
        <v>0.002</v>
      </c>
      <c r="IB45">
        <v>4.09459096810632</v>
      </c>
      <c r="IC45">
        <v>0.00701673648668627</v>
      </c>
      <c r="ID45">
        <v>-7.00304995360485e-07</v>
      </c>
      <c r="IE45">
        <v>-1.86506737496121e-11</v>
      </c>
      <c r="IF45">
        <v>0.00125787624930914</v>
      </c>
      <c r="IG45">
        <v>-0.0224036906934607</v>
      </c>
      <c r="IH45">
        <v>0.00249664406764014</v>
      </c>
      <c r="II45">
        <v>-2.59163740235367e-05</v>
      </c>
      <c r="IJ45">
        <v>-2</v>
      </c>
      <c r="IK45">
        <v>2020</v>
      </c>
      <c r="IL45">
        <v>1</v>
      </c>
      <c r="IM45">
        <v>25</v>
      </c>
      <c r="IN45">
        <v>27.4</v>
      </c>
      <c r="IO45">
        <v>27.4</v>
      </c>
      <c r="IP45">
        <v>1.1377</v>
      </c>
      <c r="IQ45">
        <v>2.62451</v>
      </c>
      <c r="IR45">
        <v>1.54785</v>
      </c>
      <c r="IS45">
        <v>2.30713</v>
      </c>
      <c r="IT45">
        <v>1.34644</v>
      </c>
      <c r="IU45">
        <v>2.34985</v>
      </c>
      <c r="IV45">
        <v>33.0652</v>
      </c>
      <c r="IW45">
        <v>24.1751</v>
      </c>
      <c r="IX45">
        <v>18</v>
      </c>
      <c r="IY45">
        <v>501.092</v>
      </c>
      <c r="IZ45">
        <v>386.628</v>
      </c>
      <c r="JA45">
        <v>12.5518</v>
      </c>
      <c r="JB45">
        <v>26.7218</v>
      </c>
      <c r="JC45">
        <v>30.0005</v>
      </c>
      <c r="JD45">
        <v>26.6176</v>
      </c>
      <c r="JE45">
        <v>26.5565</v>
      </c>
      <c r="JF45">
        <v>22.9223</v>
      </c>
      <c r="JG45">
        <v>57.4254</v>
      </c>
      <c r="JH45">
        <v>0</v>
      </c>
      <c r="JI45">
        <v>12.5592</v>
      </c>
      <c r="JJ45">
        <v>494.235</v>
      </c>
      <c r="JK45">
        <v>9.82867</v>
      </c>
      <c r="JL45">
        <v>102.148</v>
      </c>
      <c r="JM45">
        <v>102.685</v>
      </c>
    </row>
    <row r="46" spans="1:273">
      <c r="A46">
        <v>30</v>
      </c>
      <c r="B46">
        <v>1510789569.6</v>
      </c>
      <c r="C46">
        <v>237.5</v>
      </c>
      <c r="D46" t="s">
        <v>470</v>
      </c>
      <c r="E46" t="s">
        <v>471</v>
      </c>
      <c r="F46">
        <v>5</v>
      </c>
      <c r="G46" t="s">
        <v>405</v>
      </c>
      <c r="H46" t="s">
        <v>406</v>
      </c>
      <c r="I46">
        <v>1510789562.1</v>
      </c>
      <c r="J46">
        <f>(K46)/1000</f>
        <v>0</v>
      </c>
      <c r="K46">
        <f>IF(CZ46, AN46, AH46)</f>
        <v>0</v>
      </c>
      <c r="L46">
        <f>IF(CZ46, AI46, AG46)</f>
        <v>0</v>
      </c>
      <c r="M46">
        <f>DB46 - IF(AU46&gt;1, L46*CV46*100.0/(AW46*DP46), 0)</f>
        <v>0</v>
      </c>
      <c r="N46">
        <f>((T46-J46/2)*M46-L46)/(T46+J46/2)</f>
        <v>0</v>
      </c>
      <c r="O46">
        <f>N46*(DI46+DJ46)/1000.0</f>
        <v>0</v>
      </c>
      <c r="P46">
        <f>(DB46 - IF(AU46&gt;1, L46*CV46*100.0/(AW46*DP46), 0))*(DI46+DJ46)/1000.0</f>
        <v>0</v>
      </c>
      <c r="Q46">
        <f>2.0/((1/S46-1/R46)+SIGN(S46)*SQRT((1/S46-1/R46)*(1/S46-1/R46) + 4*CW46/((CW46+1)*(CW46+1))*(2*1/S46*1/R46-1/R46*1/R46)))</f>
        <v>0</v>
      </c>
      <c r="R46">
        <f>IF(LEFT(CX46,1)&lt;&gt;"0",IF(LEFT(CX46,1)="1",3.0,CY46),$D$5+$E$5*(DP46*DI46/($K$5*1000))+$F$5*(DP46*DI46/($K$5*1000))*MAX(MIN(CV46,$J$5),$I$5)*MAX(MIN(CV46,$J$5),$I$5)+$G$5*MAX(MIN(CV46,$J$5),$I$5)*(DP46*DI46/($K$5*1000))+$H$5*(DP46*DI46/($K$5*1000))*(DP46*DI46/($K$5*1000)))</f>
        <v>0</v>
      </c>
      <c r="S46">
        <f>J46*(1000-(1000*0.61365*exp(17.502*W46/(240.97+W46))/(DI46+DJ46)+DD46)/2)/(1000*0.61365*exp(17.502*W46/(240.97+W46))/(DI46+DJ46)-DD46)</f>
        <v>0</v>
      </c>
      <c r="T46">
        <f>1/((CW46+1)/(Q46/1.6)+1/(R46/1.37)) + CW46/((CW46+1)/(Q46/1.6) + CW46/(R46/1.37))</f>
        <v>0</v>
      </c>
      <c r="U46">
        <f>(CR46*CU46)</f>
        <v>0</v>
      </c>
      <c r="V46">
        <f>(DK46+(U46+2*0.95*5.67E-8*(((DK46+$B$7)+273)^4-(DK46+273)^4)-44100*J46)/(1.84*29.3*R46+8*0.95*5.67E-8*(DK46+273)^3))</f>
        <v>0</v>
      </c>
      <c r="W46">
        <f>($C$7*DL46+$D$7*DM46+$E$7*V46)</f>
        <v>0</v>
      </c>
      <c r="X46">
        <f>0.61365*exp(17.502*W46/(240.97+W46))</f>
        <v>0</v>
      </c>
      <c r="Y46">
        <f>(Z46/AA46*100)</f>
        <v>0</v>
      </c>
      <c r="Z46">
        <f>DD46*(DI46+DJ46)/1000</f>
        <v>0</v>
      </c>
      <c r="AA46">
        <f>0.61365*exp(17.502*DK46/(240.97+DK46))</f>
        <v>0</v>
      </c>
      <c r="AB46">
        <f>(X46-DD46*(DI46+DJ46)/1000)</f>
        <v>0</v>
      </c>
      <c r="AC46">
        <f>(-J46*44100)</f>
        <v>0</v>
      </c>
      <c r="AD46">
        <f>2*29.3*R46*0.92*(DK46-W46)</f>
        <v>0</v>
      </c>
      <c r="AE46">
        <f>2*0.95*5.67E-8*(((DK46+$B$7)+273)^4-(W46+273)^4)</f>
        <v>0</v>
      </c>
      <c r="AF46">
        <f>U46+AE46+AC46+AD46</f>
        <v>0</v>
      </c>
      <c r="AG46">
        <f>DH46*AU46*(DC46-DB46*(1000-AU46*DE46)/(1000-AU46*DD46))/(100*CV46)</f>
        <v>0</v>
      </c>
      <c r="AH46">
        <f>1000*DH46*AU46*(DD46-DE46)/(100*CV46*(1000-AU46*DD46))</f>
        <v>0</v>
      </c>
      <c r="AI46">
        <f>(AJ46 - AK46 - DI46*1E3/(8.314*(DK46+273.15)) * AM46/DH46 * AL46) * DH46/(100*CV46) * (1000 - DE46)/1000</f>
        <v>0</v>
      </c>
      <c r="AJ46">
        <v>482.405834507281</v>
      </c>
      <c r="AK46">
        <v>466.735339393939</v>
      </c>
      <c r="AL46">
        <v>3.11641326179318</v>
      </c>
      <c r="AM46">
        <v>64.351544685461</v>
      </c>
      <c r="AN46">
        <f>(AP46 - AO46 + DI46*1E3/(8.314*(DK46+273.15)) * AR46/DH46 * AQ46) * DH46/(100*CV46) * 1000/(1000 - AP46)</f>
        <v>0</v>
      </c>
      <c r="AO46">
        <v>9.84871451276698</v>
      </c>
      <c r="AP46">
        <v>10.0570468531469</v>
      </c>
      <c r="AQ46">
        <v>5.4332899909217e-06</v>
      </c>
      <c r="AR46">
        <v>100.18039122701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MAX(0,($B$13+$C$13*DP46)/(1+$D$13*DP46)*DI46/(DK46+273)*$E$13)</f>
        <v>0</v>
      </c>
      <c r="AX46" t="s">
        <v>407</v>
      </c>
      <c r="AY46" t="s">
        <v>407</v>
      </c>
      <c r="AZ46">
        <v>0</v>
      </c>
      <c r="BA46">
        <v>0</v>
      </c>
      <c r="BB46">
        <f>1-AZ46/BA46</f>
        <v>0</v>
      </c>
      <c r="BC46">
        <v>0</v>
      </c>
      <c r="BD46" t="s">
        <v>407</v>
      </c>
      <c r="BE46" t="s">
        <v>407</v>
      </c>
      <c r="BF46">
        <v>0</v>
      </c>
      <c r="BG46">
        <v>0</v>
      </c>
      <c r="BH46">
        <f>1-BF46/BG46</f>
        <v>0</v>
      </c>
      <c r="BI46">
        <v>0.5</v>
      </c>
      <c r="BJ46">
        <f>CS46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407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f>$B$11*DQ46+$C$11*DR46+$F$11*EC46*(1-EF46)</f>
        <v>0</v>
      </c>
      <c r="CS46">
        <f>CR46*CT46</f>
        <v>0</v>
      </c>
      <c r="CT46">
        <f>($B$11*$D$9+$C$11*$D$9+$F$11*((EP46+EH46)/MAX(EP46+EH46+EQ46, 0.1)*$I$9+EQ46/MAX(EP46+EH46+EQ46, 0.1)*$J$9))/($B$11+$C$11+$F$11)</f>
        <v>0</v>
      </c>
      <c r="CU46">
        <f>($B$11*$K$9+$C$11*$K$9+$F$11*((EP46+EH46)/MAX(EP46+EH46+EQ46, 0.1)*$P$9+EQ46/MAX(EP46+EH46+EQ46, 0.1)*$Q$9))/($B$11+$C$11+$F$11)</f>
        <v>0</v>
      </c>
      <c r="CV46">
        <v>1.65</v>
      </c>
      <c r="CW46">
        <v>0.5</v>
      </c>
      <c r="CX46" t="s">
        <v>408</v>
      </c>
      <c r="CY46">
        <v>2</v>
      </c>
      <c r="CZ46" t="b">
        <v>1</v>
      </c>
      <c r="DA46">
        <v>1510789562.1</v>
      </c>
      <c r="DB46">
        <v>441.853481481481</v>
      </c>
      <c r="DC46">
        <v>461.447925925926</v>
      </c>
      <c r="DD46">
        <v>10.0531333333333</v>
      </c>
      <c r="DE46">
        <v>9.84881814814815</v>
      </c>
      <c r="DF46">
        <v>434.841703703704</v>
      </c>
      <c r="DG46">
        <v>10.051137037037</v>
      </c>
      <c r="DH46">
        <v>500.07837037037</v>
      </c>
      <c r="DI46">
        <v>89.9511444444444</v>
      </c>
      <c r="DJ46">
        <v>0.0999892259259259</v>
      </c>
      <c r="DK46">
        <v>19.1224148148148</v>
      </c>
      <c r="DL46">
        <v>19.9898111111111</v>
      </c>
      <c r="DM46">
        <v>999.9</v>
      </c>
      <c r="DN46">
        <v>0</v>
      </c>
      <c r="DO46">
        <v>0</v>
      </c>
      <c r="DP46">
        <v>9994.15962962963</v>
      </c>
      <c r="DQ46">
        <v>0</v>
      </c>
      <c r="DR46">
        <v>9.95746740740741</v>
      </c>
      <c r="DS46">
        <v>-19.5945185185185</v>
      </c>
      <c r="DT46">
        <v>446.340481481482</v>
      </c>
      <c r="DU46">
        <v>466.037851851852</v>
      </c>
      <c r="DV46">
        <v>0.204309407407407</v>
      </c>
      <c r="DW46">
        <v>461.447925925926</v>
      </c>
      <c r="DX46">
        <v>9.84881814814815</v>
      </c>
      <c r="DY46">
        <v>0.904290148148148</v>
      </c>
      <c r="DZ46">
        <v>0.885912481481481</v>
      </c>
      <c r="EA46">
        <v>5.45919962962963</v>
      </c>
      <c r="EB46">
        <v>5.16390777777778</v>
      </c>
      <c r="EC46">
        <v>1999.98</v>
      </c>
      <c r="ED46">
        <v>0.979993777777778</v>
      </c>
      <c r="EE46">
        <v>0.0200063703703704</v>
      </c>
      <c r="EF46">
        <v>0</v>
      </c>
      <c r="EG46">
        <v>2.24933703703704</v>
      </c>
      <c r="EH46">
        <v>0</v>
      </c>
      <c r="EI46">
        <v>2433.66111111111</v>
      </c>
      <c r="EJ46">
        <v>17299.9407407407</v>
      </c>
      <c r="EK46">
        <v>38.6156666666667</v>
      </c>
      <c r="EL46">
        <v>39.4025555555556</v>
      </c>
      <c r="EM46">
        <v>38.562</v>
      </c>
      <c r="EN46">
        <v>37.847</v>
      </c>
      <c r="EO46">
        <v>37.437</v>
      </c>
      <c r="EP46">
        <v>1959.96925925926</v>
      </c>
      <c r="EQ46">
        <v>40.0107407407407</v>
      </c>
      <c r="ER46">
        <v>0</v>
      </c>
      <c r="ES46">
        <v>1679590322.3</v>
      </c>
      <c r="ET46">
        <v>0</v>
      </c>
      <c r="EU46">
        <v>2.244108</v>
      </c>
      <c r="EV46">
        <v>-0.361369241983974</v>
      </c>
      <c r="EW46">
        <v>-3.48923077629953</v>
      </c>
      <c r="EX46">
        <v>2433.7156</v>
      </c>
      <c r="EY46">
        <v>15</v>
      </c>
      <c r="EZ46">
        <v>0</v>
      </c>
      <c r="FA46" t="s">
        <v>409</v>
      </c>
      <c r="FB46">
        <v>1510787920.6</v>
      </c>
      <c r="FC46">
        <v>1510787921.6</v>
      </c>
      <c r="FD46">
        <v>0</v>
      </c>
      <c r="FE46">
        <v>-0.101</v>
      </c>
      <c r="FF46">
        <v>-0.012</v>
      </c>
      <c r="FG46">
        <v>6.901</v>
      </c>
      <c r="FH46">
        <v>0.516</v>
      </c>
      <c r="FI46">
        <v>420</v>
      </c>
      <c r="FJ46">
        <v>24</v>
      </c>
      <c r="FK46">
        <v>0.32</v>
      </c>
      <c r="FL46">
        <v>0.12</v>
      </c>
      <c r="FM46">
        <v>0.203917075</v>
      </c>
      <c r="FN46">
        <v>0.0107370168855531</v>
      </c>
      <c r="FO46">
        <v>0.0017344103232439</v>
      </c>
      <c r="FP46">
        <v>1</v>
      </c>
      <c r="FQ46">
        <v>1</v>
      </c>
      <c r="FR46">
        <v>1</v>
      </c>
      <c r="FS46" t="s">
        <v>410</v>
      </c>
      <c r="FT46">
        <v>2.97321</v>
      </c>
      <c r="FU46">
        <v>2.75375</v>
      </c>
      <c r="FV46">
        <v>0.096838</v>
      </c>
      <c r="FW46">
        <v>0.101661</v>
      </c>
      <c r="FX46">
        <v>0.0548219</v>
      </c>
      <c r="FY46">
        <v>0.0545028</v>
      </c>
      <c r="FZ46">
        <v>35125.7</v>
      </c>
      <c r="GA46">
        <v>38102</v>
      </c>
      <c r="GB46">
        <v>35248.5</v>
      </c>
      <c r="GC46">
        <v>38470.2</v>
      </c>
      <c r="GD46">
        <v>47219.6</v>
      </c>
      <c r="GE46">
        <v>52519.2</v>
      </c>
      <c r="GF46">
        <v>55042.3</v>
      </c>
      <c r="GG46">
        <v>61679.9</v>
      </c>
      <c r="GH46">
        <v>1.98627</v>
      </c>
      <c r="GI46">
        <v>1.8021</v>
      </c>
      <c r="GJ46">
        <v>0.00818819</v>
      </c>
      <c r="GK46">
        <v>0</v>
      </c>
      <c r="GL46">
        <v>19.8499</v>
      </c>
      <c r="GM46">
        <v>999.9</v>
      </c>
      <c r="GN46">
        <v>53.76</v>
      </c>
      <c r="GO46">
        <v>28.862</v>
      </c>
      <c r="GP46">
        <v>23.8447</v>
      </c>
      <c r="GQ46">
        <v>56.4688</v>
      </c>
      <c r="GR46">
        <v>50.5609</v>
      </c>
      <c r="GS46">
        <v>1</v>
      </c>
      <c r="GT46">
        <v>-0.0109705</v>
      </c>
      <c r="GU46">
        <v>6.16499</v>
      </c>
      <c r="GV46">
        <v>20.0148</v>
      </c>
      <c r="GW46">
        <v>5.19932</v>
      </c>
      <c r="GX46">
        <v>12.0062</v>
      </c>
      <c r="GY46">
        <v>4.9757</v>
      </c>
      <c r="GZ46">
        <v>3.293</v>
      </c>
      <c r="HA46">
        <v>9999</v>
      </c>
      <c r="HB46">
        <v>9999</v>
      </c>
      <c r="HC46">
        <v>999.9</v>
      </c>
      <c r="HD46">
        <v>9999</v>
      </c>
      <c r="HE46">
        <v>1.8631</v>
      </c>
      <c r="HF46">
        <v>1.86812</v>
      </c>
      <c r="HG46">
        <v>1.86784</v>
      </c>
      <c r="HH46">
        <v>1.869</v>
      </c>
      <c r="HI46">
        <v>1.86986</v>
      </c>
      <c r="HJ46">
        <v>1.86587</v>
      </c>
      <c r="HK46">
        <v>1.86705</v>
      </c>
      <c r="HL46">
        <v>1.86834</v>
      </c>
      <c r="HM46">
        <v>5</v>
      </c>
      <c r="HN46">
        <v>0</v>
      </c>
      <c r="HO46">
        <v>0</v>
      </c>
      <c r="HP46">
        <v>0</v>
      </c>
      <c r="HQ46" t="s">
        <v>411</v>
      </c>
      <c r="HR46" t="s">
        <v>412</v>
      </c>
      <c r="HS46" t="s">
        <v>413</v>
      </c>
      <c r="HT46" t="s">
        <v>413</v>
      </c>
      <c r="HU46" t="s">
        <v>413</v>
      </c>
      <c r="HV46" t="s">
        <v>413</v>
      </c>
      <c r="HW46">
        <v>0</v>
      </c>
      <c r="HX46">
        <v>100</v>
      </c>
      <c r="HY46">
        <v>100</v>
      </c>
      <c r="HZ46">
        <v>7.15</v>
      </c>
      <c r="IA46">
        <v>0.0021</v>
      </c>
      <c r="IB46">
        <v>4.09459096810632</v>
      </c>
      <c r="IC46">
        <v>0.00701673648668627</v>
      </c>
      <c r="ID46">
        <v>-7.00304995360485e-07</v>
      </c>
      <c r="IE46">
        <v>-1.86506737496121e-11</v>
      </c>
      <c r="IF46">
        <v>0.00125787624930914</v>
      </c>
      <c r="IG46">
        <v>-0.0224036906934607</v>
      </c>
      <c r="IH46">
        <v>0.00249664406764014</v>
      </c>
      <c r="II46">
        <v>-2.59163740235367e-05</v>
      </c>
      <c r="IJ46">
        <v>-2</v>
      </c>
      <c r="IK46">
        <v>2020</v>
      </c>
      <c r="IL46">
        <v>1</v>
      </c>
      <c r="IM46">
        <v>25</v>
      </c>
      <c r="IN46">
        <v>27.5</v>
      </c>
      <c r="IO46">
        <v>27.5</v>
      </c>
      <c r="IP46">
        <v>1.17432</v>
      </c>
      <c r="IQ46">
        <v>2.60986</v>
      </c>
      <c r="IR46">
        <v>1.54785</v>
      </c>
      <c r="IS46">
        <v>2.30713</v>
      </c>
      <c r="IT46">
        <v>1.34644</v>
      </c>
      <c r="IU46">
        <v>2.30957</v>
      </c>
      <c r="IV46">
        <v>33.0652</v>
      </c>
      <c r="IW46">
        <v>24.1751</v>
      </c>
      <c r="IX46">
        <v>18</v>
      </c>
      <c r="IY46">
        <v>501.161</v>
      </c>
      <c r="IZ46">
        <v>386.654</v>
      </c>
      <c r="JA46">
        <v>12.5617</v>
      </c>
      <c r="JB46">
        <v>26.7301</v>
      </c>
      <c r="JC46">
        <v>30.0008</v>
      </c>
      <c r="JD46">
        <v>26.6253</v>
      </c>
      <c r="JE46">
        <v>26.5642</v>
      </c>
      <c r="JF46">
        <v>23.5198</v>
      </c>
      <c r="JG46">
        <v>57.4254</v>
      </c>
      <c r="JH46">
        <v>0</v>
      </c>
      <c r="JI46">
        <v>12.5704</v>
      </c>
      <c r="JJ46">
        <v>507.643</v>
      </c>
      <c r="JK46">
        <v>9.82866</v>
      </c>
      <c r="JL46">
        <v>102.146</v>
      </c>
      <c r="JM46">
        <v>102.683</v>
      </c>
    </row>
    <row r="47" spans="1:273">
      <c r="A47">
        <v>31</v>
      </c>
      <c r="B47">
        <v>1510789574.6</v>
      </c>
      <c r="C47">
        <v>242.5</v>
      </c>
      <c r="D47" t="s">
        <v>472</v>
      </c>
      <c r="E47" t="s">
        <v>473</v>
      </c>
      <c r="F47">
        <v>5</v>
      </c>
      <c r="G47" t="s">
        <v>405</v>
      </c>
      <c r="H47" t="s">
        <v>406</v>
      </c>
      <c r="I47">
        <v>1510789566.81429</v>
      </c>
      <c r="J47">
        <f>(K47)/1000</f>
        <v>0</v>
      </c>
      <c r="K47">
        <f>IF(CZ47, AN47, AH47)</f>
        <v>0</v>
      </c>
      <c r="L47">
        <f>IF(CZ47, AI47, AG47)</f>
        <v>0</v>
      </c>
      <c r="M47">
        <f>DB47 - IF(AU47&gt;1, L47*CV47*100.0/(AW47*DP47), 0)</f>
        <v>0</v>
      </c>
      <c r="N47">
        <f>((T47-J47/2)*M47-L47)/(T47+J47/2)</f>
        <v>0</v>
      </c>
      <c r="O47">
        <f>N47*(DI47+DJ47)/1000.0</f>
        <v>0</v>
      </c>
      <c r="P47">
        <f>(DB47 - IF(AU47&gt;1, L47*CV47*100.0/(AW47*DP47), 0))*(DI47+DJ47)/1000.0</f>
        <v>0</v>
      </c>
      <c r="Q47">
        <f>2.0/((1/S47-1/R47)+SIGN(S47)*SQRT((1/S47-1/R47)*(1/S47-1/R47) + 4*CW47/((CW47+1)*(CW47+1))*(2*1/S47*1/R47-1/R47*1/R47)))</f>
        <v>0</v>
      </c>
      <c r="R47">
        <f>IF(LEFT(CX47,1)&lt;&gt;"0",IF(LEFT(CX47,1)="1",3.0,CY47),$D$5+$E$5*(DP47*DI47/($K$5*1000))+$F$5*(DP47*DI47/($K$5*1000))*MAX(MIN(CV47,$J$5),$I$5)*MAX(MIN(CV47,$J$5),$I$5)+$G$5*MAX(MIN(CV47,$J$5),$I$5)*(DP47*DI47/($K$5*1000))+$H$5*(DP47*DI47/($K$5*1000))*(DP47*DI47/($K$5*1000)))</f>
        <v>0</v>
      </c>
      <c r="S47">
        <f>J47*(1000-(1000*0.61365*exp(17.502*W47/(240.97+W47))/(DI47+DJ47)+DD47)/2)/(1000*0.61365*exp(17.502*W47/(240.97+W47))/(DI47+DJ47)-DD47)</f>
        <v>0</v>
      </c>
      <c r="T47">
        <f>1/((CW47+1)/(Q47/1.6)+1/(R47/1.37)) + CW47/((CW47+1)/(Q47/1.6) + CW47/(R47/1.37))</f>
        <v>0</v>
      </c>
      <c r="U47">
        <f>(CR47*CU47)</f>
        <v>0</v>
      </c>
      <c r="V47">
        <f>(DK47+(U47+2*0.95*5.67E-8*(((DK47+$B$7)+273)^4-(DK47+273)^4)-44100*J47)/(1.84*29.3*R47+8*0.95*5.67E-8*(DK47+273)^3))</f>
        <v>0</v>
      </c>
      <c r="W47">
        <f>($C$7*DL47+$D$7*DM47+$E$7*V47)</f>
        <v>0</v>
      </c>
      <c r="X47">
        <f>0.61365*exp(17.502*W47/(240.97+W47))</f>
        <v>0</v>
      </c>
      <c r="Y47">
        <f>(Z47/AA47*100)</f>
        <v>0</v>
      </c>
      <c r="Z47">
        <f>DD47*(DI47+DJ47)/1000</f>
        <v>0</v>
      </c>
      <c r="AA47">
        <f>0.61365*exp(17.502*DK47/(240.97+DK47))</f>
        <v>0</v>
      </c>
      <c r="AB47">
        <f>(X47-DD47*(DI47+DJ47)/1000)</f>
        <v>0</v>
      </c>
      <c r="AC47">
        <f>(-J47*44100)</f>
        <v>0</v>
      </c>
      <c r="AD47">
        <f>2*29.3*R47*0.92*(DK47-W47)</f>
        <v>0</v>
      </c>
      <c r="AE47">
        <f>2*0.95*5.67E-8*(((DK47+$B$7)+273)^4-(W47+273)^4)</f>
        <v>0</v>
      </c>
      <c r="AF47">
        <f>U47+AE47+AC47+AD47</f>
        <v>0</v>
      </c>
      <c r="AG47">
        <f>DH47*AU47*(DC47-DB47*(1000-AU47*DE47)/(1000-AU47*DD47))/(100*CV47)</f>
        <v>0</v>
      </c>
      <c r="AH47">
        <f>1000*DH47*AU47*(DD47-DE47)/(100*CV47*(1000-AU47*DD47))</f>
        <v>0</v>
      </c>
      <c r="AI47">
        <f>(AJ47 - AK47 - DI47*1E3/(8.314*(DK47+273.15)) * AM47/DH47 * AL47) * DH47/(100*CV47) * (1000 - DE47)/1000</f>
        <v>0</v>
      </c>
      <c r="AJ47">
        <v>499.50430220506</v>
      </c>
      <c r="AK47">
        <v>483.113521212121</v>
      </c>
      <c r="AL47">
        <v>3.28913699344174</v>
      </c>
      <c r="AM47">
        <v>64.351544685461</v>
      </c>
      <c r="AN47">
        <f>(AP47 - AO47 + DI47*1E3/(8.314*(DK47+273.15)) * AR47/DH47 * AQ47) * DH47/(100*CV47) * 1000/(1000 - AP47)</f>
        <v>0</v>
      </c>
      <c r="AO47">
        <v>9.8518692134375</v>
      </c>
      <c r="AP47">
        <v>10.0593531468531</v>
      </c>
      <c r="AQ47">
        <v>5.43859318881158e-06</v>
      </c>
      <c r="AR47">
        <v>100.18039122701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MAX(0,($B$13+$C$13*DP47)/(1+$D$13*DP47)*DI47/(DK47+273)*$E$13)</f>
        <v>0</v>
      </c>
      <c r="AX47" t="s">
        <v>407</v>
      </c>
      <c r="AY47" t="s">
        <v>407</v>
      </c>
      <c r="AZ47">
        <v>0</v>
      </c>
      <c r="BA47">
        <v>0</v>
      </c>
      <c r="BB47">
        <f>1-AZ47/BA47</f>
        <v>0</v>
      </c>
      <c r="BC47">
        <v>0</v>
      </c>
      <c r="BD47" t="s">
        <v>407</v>
      </c>
      <c r="BE47" t="s">
        <v>407</v>
      </c>
      <c r="BF47">
        <v>0</v>
      </c>
      <c r="BG47">
        <v>0</v>
      </c>
      <c r="BH47">
        <f>1-BF47/BG47</f>
        <v>0</v>
      </c>
      <c r="BI47">
        <v>0.5</v>
      </c>
      <c r="BJ47">
        <f>CS47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407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f>$B$11*DQ47+$C$11*DR47+$F$11*EC47*(1-EF47)</f>
        <v>0</v>
      </c>
      <c r="CS47">
        <f>CR47*CT47</f>
        <v>0</v>
      </c>
      <c r="CT47">
        <f>($B$11*$D$9+$C$11*$D$9+$F$11*((EP47+EH47)/MAX(EP47+EH47+EQ47, 0.1)*$I$9+EQ47/MAX(EP47+EH47+EQ47, 0.1)*$J$9))/($B$11+$C$11+$F$11)</f>
        <v>0</v>
      </c>
      <c r="CU47">
        <f>($B$11*$K$9+$C$11*$K$9+$F$11*((EP47+EH47)/MAX(EP47+EH47+EQ47, 0.1)*$P$9+EQ47/MAX(EP47+EH47+EQ47, 0.1)*$Q$9))/($B$11+$C$11+$F$11)</f>
        <v>0</v>
      </c>
      <c r="CV47">
        <v>1.65</v>
      </c>
      <c r="CW47">
        <v>0.5</v>
      </c>
      <c r="CX47" t="s">
        <v>408</v>
      </c>
      <c r="CY47">
        <v>2</v>
      </c>
      <c r="CZ47" t="b">
        <v>1</v>
      </c>
      <c r="DA47">
        <v>1510789566.81429</v>
      </c>
      <c r="DB47">
        <v>455.387285714286</v>
      </c>
      <c r="DC47">
        <v>477.276928571429</v>
      </c>
      <c r="DD47">
        <v>10.0557571428571</v>
      </c>
      <c r="DE47">
        <v>9.85041964285714</v>
      </c>
      <c r="DF47">
        <v>448.289642857143</v>
      </c>
      <c r="DG47">
        <v>10.0537214285714</v>
      </c>
      <c r="DH47">
        <v>500.068178571429</v>
      </c>
      <c r="DI47">
        <v>89.9509464285714</v>
      </c>
      <c r="DJ47">
        <v>0.0999861357142857</v>
      </c>
      <c r="DK47">
        <v>19.1226857142857</v>
      </c>
      <c r="DL47">
        <v>19.9916892857143</v>
      </c>
      <c r="DM47">
        <v>999.9</v>
      </c>
      <c r="DN47">
        <v>0</v>
      </c>
      <c r="DO47">
        <v>0</v>
      </c>
      <c r="DP47">
        <v>9992.80535714286</v>
      </c>
      <c r="DQ47">
        <v>0</v>
      </c>
      <c r="DR47">
        <v>9.97277142857143</v>
      </c>
      <c r="DS47">
        <v>-21.8896392857143</v>
      </c>
      <c r="DT47">
        <v>460.013</v>
      </c>
      <c r="DU47">
        <v>482.025</v>
      </c>
      <c r="DV47">
        <v>0.205337714285714</v>
      </c>
      <c r="DW47">
        <v>477.276928571429</v>
      </c>
      <c r="DX47">
        <v>9.85041964285714</v>
      </c>
      <c r="DY47">
        <v>0.904524785714286</v>
      </c>
      <c r="DZ47">
        <v>0.886054607142857</v>
      </c>
      <c r="EA47">
        <v>5.46293392857143</v>
      </c>
      <c r="EB47">
        <v>5.16621178571429</v>
      </c>
      <c r="EC47">
        <v>1999.95928571429</v>
      </c>
      <c r="ED47">
        <v>0.979993535714286</v>
      </c>
      <c r="EE47">
        <v>0.0200066285714286</v>
      </c>
      <c r="EF47">
        <v>0</v>
      </c>
      <c r="EG47">
        <v>2.27851071428571</v>
      </c>
      <c r="EH47">
        <v>0</v>
      </c>
      <c r="EI47">
        <v>2433.44392857143</v>
      </c>
      <c r="EJ47">
        <v>17299.7714285714</v>
      </c>
      <c r="EK47">
        <v>38.59575</v>
      </c>
      <c r="EL47">
        <v>39.3882857142857</v>
      </c>
      <c r="EM47">
        <v>38.5597857142857</v>
      </c>
      <c r="EN47">
        <v>37.82775</v>
      </c>
      <c r="EO47">
        <v>37.437</v>
      </c>
      <c r="EP47">
        <v>1959.94857142857</v>
      </c>
      <c r="EQ47">
        <v>40.0107142857143</v>
      </c>
      <c r="ER47">
        <v>0</v>
      </c>
      <c r="ES47">
        <v>1679590327.7</v>
      </c>
      <c r="ET47">
        <v>0</v>
      </c>
      <c r="EU47">
        <v>2.27901538461538</v>
      </c>
      <c r="EV47">
        <v>0.838017089848583</v>
      </c>
      <c r="EW47">
        <v>-1.42051282628092</v>
      </c>
      <c r="EX47">
        <v>2433.50576923077</v>
      </c>
      <c r="EY47">
        <v>15</v>
      </c>
      <c r="EZ47">
        <v>0</v>
      </c>
      <c r="FA47" t="s">
        <v>409</v>
      </c>
      <c r="FB47">
        <v>1510787920.6</v>
      </c>
      <c r="FC47">
        <v>1510787921.6</v>
      </c>
      <c r="FD47">
        <v>0</v>
      </c>
      <c r="FE47">
        <v>-0.101</v>
      </c>
      <c r="FF47">
        <v>-0.012</v>
      </c>
      <c r="FG47">
        <v>6.901</v>
      </c>
      <c r="FH47">
        <v>0.516</v>
      </c>
      <c r="FI47">
        <v>420</v>
      </c>
      <c r="FJ47">
        <v>24</v>
      </c>
      <c r="FK47">
        <v>0.32</v>
      </c>
      <c r="FL47">
        <v>0.12</v>
      </c>
      <c r="FM47">
        <v>0.20470775</v>
      </c>
      <c r="FN47">
        <v>0.0161860863039395</v>
      </c>
      <c r="FO47">
        <v>0.00189999661512857</v>
      </c>
      <c r="FP47">
        <v>1</v>
      </c>
      <c r="FQ47">
        <v>1</v>
      </c>
      <c r="FR47">
        <v>1</v>
      </c>
      <c r="FS47" t="s">
        <v>410</v>
      </c>
      <c r="FT47">
        <v>2.97331</v>
      </c>
      <c r="FU47">
        <v>2.75379</v>
      </c>
      <c r="FV47">
        <v>0.0993741</v>
      </c>
      <c r="FW47">
        <v>0.104193</v>
      </c>
      <c r="FX47">
        <v>0.0548326</v>
      </c>
      <c r="FY47">
        <v>0.0545086</v>
      </c>
      <c r="FZ47">
        <v>35026.8</v>
      </c>
      <c r="GA47">
        <v>37993.7</v>
      </c>
      <c r="GB47">
        <v>35248.2</v>
      </c>
      <c r="GC47">
        <v>38469.3</v>
      </c>
      <c r="GD47">
        <v>47218.6</v>
      </c>
      <c r="GE47">
        <v>52518.2</v>
      </c>
      <c r="GF47">
        <v>55041.7</v>
      </c>
      <c r="GG47">
        <v>61679</v>
      </c>
      <c r="GH47">
        <v>1.98603</v>
      </c>
      <c r="GI47">
        <v>1.80182</v>
      </c>
      <c r="GJ47">
        <v>0.00955909</v>
      </c>
      <c r="GK47">
        <v>0</v>
      </c>
      <c r="GL47">
        <v>19.8475</v>
      </c>
      <c r="GM47">
        <v>999.9</v>
      </c>
      <c r="GN47">
        <v>53.76</v>
      </c>
      <c r="GO47">
        <v>28.862</v>
      </c>
      <c r="GP47">
        <v>23.8463</v>
      </c>
      <c r="GQ47">
        <v>56.4188</v>
      </c>
      <c r="GR47">
        <v>50.016</v>
      </c>
      <c r="GS47">
        <v>1</v>
      </c>
      <c r="GT47">
        <v>-0.0103023</v>
      </c>
      <c r="GU47">
        <v>6.15282</v>
      </c>
      <c r="GV47">
        <v>20.0154</v>
      </c>
      <c r="GW47">
        <v>5.19947</v>
      </c>
      <c r="GX47">
        <v>12.0076</v>
      </c>
      <c r="GY47">
        <v>4.97585</v>
      </c>
      <c r="GZ47">
        <v>3.293</v>
      </c>
      <c r="HA47">
        <v>9999</v>
      </c>
      <c r="HB47">
        <v>9999</v>
      </c>
      <c r="HC47">
        <v>999.9</v>
      </c>
      <c r="HD47">
        <v>9999</v>
      </c>
      <c r="HE47">
        <v>1.8631</v>
      </c>
      <c r="HF47">
        <v>1.86812</v>
      </c>
      <c r="HG47">
        <v>1.86789</v>
      </c>
      <c r="HH47">
        <v>1.869</v>
      </c>
      <c r="HI47">
        <v>1.86984</v>
      </c>
      <c r="HJ47">
        <v>1.86586</v>
      </c>
      <c r="HK47">
        <v>1.86703</v>
      </c>
      <c r="HL47">
        <v>1.86834</v>
      </c>
      <c r="HM47">
        <v>5</v>
      </c>
      <c r="HN47">
        <v>0</v>
      </c>
      <c r="HO47">
        <v>0</v>
      </c>
      <c r="HP47">
        <v>0</v>
      </c>
      <c r="HQ47" t="s">
        <v>411</v>
      </c>
      <c r="HR47" t="s">
        <v>412</v>
      </c>
      <c r="HS47" t="s">
        <v>413</v>
      </c>
      <c r="HT47" t="s">
        <v>413</v>
      </c>
      <c r="HU47" t="s">
        <v>413</v>
      </c>
      <c r="HV47" t="s">
        <v>413</v>
      </c>
      <c r="HW47">
        <v>0</v>
      </c>
      <c r="HX47">
        <v>100</v>
      </c>
      <c r="HY47">
        <v>100</v>
      </c>
      <c r="HZ47">
        <v>7.252</v>
      </c>
      <c r="IA47">
        <v>0.0021</v>
      </c>
      <c r="IB47">
        <v>4.09459096810632</v>
      </c>
      <c r="IC47">
        <v>0.00701673648668627</v>
      </c>
      <c r="ID47">
        <v>-7.00304995360485e-07</v>
      </c>
      <c r="IE47">
        <v>-1.86506737496121e-11</v>
      </c>
      <c r="IF47">
        <v>0.00125787624930914</v>
      </c>
      <c r="IG47">
        <v>-0.0224036906934607</v>
      </c>
      <c r="IH47">
        <v>0.00249664406764014</v>
      </c>
      <c r="II47">
        <v>-2.59163740235367e-05</v>
      </c>
      <c r="IJ47">
        <v>-2</v>
      </c>
      <c r="IK47">
        <v>2020</v>
      </c>
      <c r="IL47">
        <v>1</v>
      </c>
      <c r="IM47">
        <v>25</v>
      </c>
      <c r="IN47">
        <v>27.6</v>
      </c>
      <c r="IO47">
        <v>27.6</v>
      </c>
      <c r="IP47">
        <v>1.20117</v>
      </c>
      <c r="IQ47">
        <v>2.62695</v>
      </c>
      <c r="IR47">
        <v>1.54785</v>
      </c>
      <c r="IS47">
        <v>2.30713</v>
      </c>
      <c r="IT47">
        <v>1.34644</v>
      </c>
      <c r="IU47">
        <v>2.323</v>
      </c>
      <c r="IV47">
        <v>33.0652</v>
      </c>
      <c r="IW47">
        <v>24.1751</v>
      </c>
      <c r="IX47">
        <v>18</v>
      </c>
      <c r="IY47">
        <v>501.063</v>
      </c>
      <c r="IZ47">
        <v>386.557</v>
      </c>
      <c r="JA47">
        <v>12.5707</v>
      </c>
      <c r="JB47">
        <v>26.7378</v>
      </c>
      <c r="JC47">
        <v>30.0007</v>
      </c>
      <c r="JD47">
        <v>26.6325</v>
      </c>
      <c r="JE47">
        <v>26.5717</v>
      </c>
      <c r="JF47">
        <v>24.1845</v>
      </c>
      <c r="JG47">
        <v>57.4254</v>
      </c>
      <c r="JH47">
        <v>0</v>
      </c>
      <c r="JI47">
        <v>12.575</v>
      </c>
      <c r="JJ47">
        <v>527.821</v>
      </c>
      <c r="JK47">
        <v>9.82778</v>
      </c>
      <c r="JL47">
        <v>102.145</v>
      </c>
      <c r="JM47">
        <v>102.681</v>
      </c>
    </row>
    <row r="48" spans="1:273">
      <c r="A48">
        <v>32</v>
      </c>
      <c r="B48">
        <v>1510789579.6</v>
      </c>
      <c r="C48">
        <v>247.5</v>
      </c>
      <c r="D48" t="s">
        <v>474</v>
      </c>
      <c r="E48" t="s">
        <v>475</v>
      </c>
      <c r="F48">
        <v>5</v>
      </c>
      <c r="G48" t="s">
        <v>405</v>
      </c>
      <c r="H48" t="s">
        <v>406</v>
      </c>
      <c r="I48">
        <v>1510789572.1</v>
      </c>
      <c r="J48">
        <f>(K48)/1000</f>
        <v>0</v>
      </c>
      <c r="K48">
        <f>IF(CZ48, AN48, AH48)</f>
        <v>0</v>
      </c>
      <c r="L48">
        <f>IF(CZ48, AI48, AG48)</f>
        <v>0</v>
      </c>
      <c r="M48">
        <f>DB48 - IF(AU48&gt;1, L48*CV48*100.0/(AW48*DP48), 0)</f>
        <v>0</v>
      </c>
      <c r="N48">
        <f>((T48-J48/2)*M48-L48)/(T48+J48/2)</f>
        <v>0</v>
      </c>
      <c r="O48">
        <f>N48*(DI48+DJ48)/1000.0</f>
        <v>0</v>
      </c>
      <c r="P48">
        <f>(DB48 - IF(AU48&gt;1, L48*CV48*100.0/(AW48*DP48), 0))*(DI48+DJ48)/1000.0</f>
        <v>0</v>
      </c>
      <c r="Q48">
        <f>2.0/((1/S48-1/R48)+SIGN(S48)*SQRT((1/S48-1/R48)*(1/S48-1/R48) + 4*CW48/((CW48+1)*(CW48+1))*(2*1/S48*1/R48-1/R48*1/R48)))</f>
        <v>0</v>
      </c>
      <c r="R48">
        <f>IF(LEFT(CX48,1)&lt;&gt;"0",IF(LEFT(CX48,1)="1",3.0,CY48),$D$5+$E$5*(DP48*DI48/($K$5*1000))+$F$5*(DP48*DI48/($K$5*1000))*MAX(MIN(CV48,$J$5),$I$5)*MAX(MIN(CV48,$J$5),$I$5)+$G$5*MAX(MIN(CV48,$J$5),$I$5)*(DP48*DI48/($K$5*1000))+$H$5*(DP48*DI48/($K$5*1000))*(DP48*DI48/($K$5*1000)))</f>
        <v>0</v>
      </c>
      <c r="S48">
        <f>J48*(1000-(1000*0.61365*exp(17.502*W48/(240.97+W48))/(DI48+DJ48)+DD48)/2)/(1000*0.61365*exp(17.502*W48/(240.97+W48))/(DI48+DJ48)-DD48)</f>
        <v>0</v>
      </c>
      <c r="T48">
        <f>1/((CW48+1)/(Q48/1.6)+1/(R48/1.37)) + CW48/((CW48+1)/(Q48/1.6) + CW48/(R48/1.37))</f>
        <v>0</v>
      </c>
      <c r="U48">
        <f>(CR48*CU48)</f>
        <v>0</v>
      </c>
      <c r="V48">
        <f>(DK48+(U48+2*0.95*5.67E-8*(((DK48+$B$7)+273)^4-(DK48+273)^4)-44100*J48)/(1.84*29.3*R48+8*0.95*5.67E-8*(DK48+273)^3))</f>
        <v>0</v>
      </c>
      <c r="W48">
        <f>($C$7*DL48+$D$7*DM48+$E$7*V48)</f>
        <v>0</v>
      </c>
      <c r="X48">
        <f>0.61365*exp(17.502*W48/(240.97+W48))</f>
        <v>0</v>
      </c>
      <c r="Y48">
        <f>(Z48/AA48*100)</f>
        <v>0</v>
      </c>
      <c r="Z48">
        <f>DD48*(DI48+DJ48)/1000</f>
        <v>0</v>
      </c>
      <c r="AA48">
        <f>0.61365*exp(17.502*DK48/(240.97+DK48))</f>
        <v>0</v>
      </c>
      <c r="AB48">
        <f>(X48-DD48*(DI48+DJ48)/1000)</f>
        <v>0</v>
      </c>
      <c r="AC48">
        <f>(-J48*44100)</f>
        <v>0</v>
      </c>
      <c r="AD48">
        <f>2*29.3*R48*0.92*(DK48-W48)</f>
        <v>0</v>
      </c>
      <c r="AE48">
        <f>2*0.95*5.67E-8*(((DK48+$B$7)+273)^4-(W48+273)^4)</f>
        <v>0</v>
      </c>
      <c r="AF48">
        <f>U48+AE48+AC48+AD48</f>
        <v>0</v>
      </c>
      <c r="AG48">
        <f>DH48*AU48*(DC48-DB48*(1000-AU48*DE48)/(1000-AU48*DD48))/(100*CV48)</f>
        <v>0</v>
      </c>
      <c r="AH48">
        <f>1000*DH48*AU48*(DD48-DE48)/(100*CV48*(1000-AU48*DD48))</f>
        <v>0</v>
      </c>
      <c r="AI48">
        <f>(AJ48 - AK48 - DI48*1E3/(8.314*(DK48+273.15)) * AM48/DH48 * AL48) * DH48/(100*CV48) * (1000 - DE48)/1000</f>
        <v>0</v>
      </c>
      <c r="AJ48">
        <v>516.301051584599</v>
      </c>
      <c r="AK48">
        <v>499.676345454545</v>
      </c>
      <c r="AL48">
        <v>3.32218585848402</v>
      </c>
      <c r="AM48">
        <v>64.351544685461</v>
      </c>
      <c r="AN48">
        <f>(AP48 - AO48 + DI48*1E3/(8.314*(DK48+273.15)) * AR48/DH48 * AQ48) * DH48/(100*CV48) * 1000/(1000 - AP48)</f>
        <v>0</v>
      </c>
      <c r="AO48">
        <v>9.8542906199464</v>
      </c>
      <c r="AP48">
        <v>10.0635902097902</v>
      </c>
      <c r="AQ48">
        <v>1.44066676362138e-05</v>
      </c>
      <c r="AR48">
        <v>100.18039122701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MAX(0,($B$13+$C$13*DP48)/(1+$D$13*DP48)*DI48/(DK48+273)*$E$13)</f>
        <v>0</v>
      </c>
      <c r="AX48" t="s">
        <v>407</v>
      </c>
      <c r="AY48" t="s">
        <v>407</v>
      </c>
      <c r="AZ48">
        <v>0</v>
      </c>
      <c r="BA48">
        <v>0</v>
      </c>
      <c r="BB48">
        <f>1-AZ48/BA48</f>
        <v>0</v>
      </c>
      <c r="BC48">
        <v>0</v>
      </c>
      <c r="BD48" t="s">
        <v>407</v>
      </c>
      <c r="BE48" t="s">
        <v>407</v>
      </c>
      <c r="BF48">
        <v>0</v>
      </c>
      <c r="BG48">
        <v>0</v>
      </c>
      <c r="BH48">
        <f>1-BF48/BG48</f>
        <v>0</v>
      </c>
      <c r="BI48">
        <v>0.5</v>
      </c>
      <c r="BJ48">
        <f>CS48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407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f>$B$11*DQ48+$C$11*DR48+$F$11*EC48*(1-EF48)</f>
        <v>0</v>
      </c>
      <c r="CS48">
        <f>CR48*CT48</f>
        <v>0</v>
      </c>
      <c r="CT48">
        <f>($B$11*$D$9+$C$11*$D$9+$F$11*((EP48+EH48)/MAX(EP48+EH48+EQ48, 0.1)*$I$9+EQ48/MAX(EP48+EH48+EQ48, 0.1)*$J$9))/($B$11+$C$11+$F$11)</f>
        <v>0</v>
      </c>
      <c r="CU48">
        <f>($B$11*$K$9+$C$11*$K$9+$F$11*((EP48+EH48)/MAX(EP48+EH48+EQ48, 0.1)*$P$9+EQ48/MAX(EP48+EH48+EQ48, 0.1)*$Q$9))/($B$11+$C$11+$F$11)</f>
        <v>0</v>
      </c>
      <c r="CV48">
        <v>1.65</v>
      </c>
      <c r="CW48">
        <v>0.5</v>
      </c>
      <c r="CX48" t="s">
        <v>408</v>
      </c>
      <c r="CY48">
        <v>2</v>
      </c>
      <c r="CZ48" t="b">
        <v>1</v>
      </c>
      <c r="DA48">
        <v>1510789572.1</v>
      </c>
      <c r="DB48">
        <v>471.889111111111</v>
      </c>
      <c r="DC48">
        <v>494.920518518519</v>
      </c>
      <c r="DD48">
        <v>10.0589851851852</v>
      </c>
      <c r="DE48">
        <v>9.85223296296296</v>
      </c>
      <c r="DF48">
        <v>464.687074074074</v>
      </c>
      <c r="DG48">
        <v>10.0568888888889</v>
      </c>
      <c r="DH48">
        <v>500.064888888889</v>
      </c>
      <c r="DI48">
        <v>89.9500592592592</v>
      </c>
      <c r="DJ48">
        <v>0.0999514148148148</v>
      </c>
      <c r="DK48">
        <v>19.1219333333333</v>
      </c>
      <c r="DL48">
        <v>19.9897407407407</v>
      </c>
      <c r="DM48">
        <v>999.9</v>
      </c>
      <c r="DN48">
        <v>0</v>
      </c>
      <c r="DO48">
        <v>0</v>
      </c>
      <c r="DP48">
        <v>9995.9</v>
      </c>
      <c r="DQ48">
        <v>0</v>
      </c>
      <c r="DR48">
        <v>9.98469</v>
      </c>
      <c r="DS48">
        <v>-23.0314333333333</v>
      </c>
      <c r="DT48">
        <v>476.684037037037</v>
      </c>
      <c r="DU48">
        <v>499.845074074074</v>
      </c>
      <c r="DV48">
        <v>0.206750222222222</v>
      </c>
      <c r="DW48">
        <v>494.920518518519</v>
      </c>
      <c r="DX48">
        <v>9.85223296296296</v>
      </c>
      <c r="DY48">
        <v>0.904806111111111</v>
      </c>
      <c r="DZ48">
        <v>0.886208888888889</v>
      </c>
      <c r="EA48">
        <v>5.46741037037037</v>
      </c>
      <c r="EB48">
        <v>5.16871444444444</v>
      </c>
      <c r="EC48">
        <v>1999.97111111111</v>
      </c>
      <c r="ED48">
        <v>0.979993777777778</v>
      </c>
      <c r="EE48">
        <v>0.0200063703703704</v>
      </c>
      <c r="EF48">
        <v>0</v>
      </c>
      <c r="EG48">
        <v>2.31336296296296</v>
      </c>
      <c r="EH48">
        <v>0</v>
      </c>
      <c r="EI48">
        <v>2433.39777777778</v>
      </c>
      <c r="EJ48">
        <v>17299.8666666667</v>
      </c>
      <c r="EK48">
        <v>38.5736666666667</v>
      </c>
      <c r="EL48">
        <v>39.3795925925926</v>
      </c>
      <c r="EM48">
        <v>38.5459259259259</v>
      </c>
      <c r="EN48">
        <v>37.8166666666667</v>
      </c>
      <c r="EO48">
        <v>37.437</v>
      </c>
      <c r="EP48">
        <v>1959.96111111111</v>
      </c>
      <c r="EQ48">
        <v>40.01</v>
      </c>
      <c r="ER48">
        <v>0</v>
      </c>
      <c r="ES48">
        <v>1679590332.5</v>
      </c>
      <c r="ET48">
        <v>0</v>
      </c>
      <c r="EU48">
        <v>2.29555384615385</v>
      </c>
      <c r="EV48">
        <v>0.414304275308102</v>
      </c>
      <c r="EW48">
        <v>-1.04683762208402</v>
      </c>
      <c r="EX48">
        <v>2433.40230769231</v>
      </c>
      <c r="EY48">
        <v>15</v>
      </c>
      <c r="EZ48">
        <v>0</v>
      </c>
      <c r="FA48" t="s">
        <v>409</v>
      </c>
      <c r="FB48">
        <v>1510787920.6</v>
      </c>
      <c r="FC48">
        <v>1510787921.6</v>
      </c>
      <c r="FD48">
        <v>0</v>
      </c>
      <c r="FE48">
        <v>-0.101</v>
      </c>
      <c r="FF48">
        <v>-0.012</v>
      </c>
      <c r="FG48">
        <v>6.901</v>
      </c>
      <c r="FH48">
        <v>0.516</v>
      </c>
      <c r="FI48">
        <v>420</v>
      </c>
      <c r="FJ48">
        <v>24</v>
      </c>
      <c r="FK48">
        <v>0.32</v>
      </c>
      <c r="FL48">
        <v>0.12</v>
      </c>
      <c r="FM48">
        <v>0.20559275</v>
      </c>
      <c r="FN48">
        <v>0.0144553395872417</v>
      </c>
      <c r="FO48">
        <v>0.00178193099964617</v>
      </c>
      <c r="FP48">
        <v>1</v>
      </c>
      <c r="FQ48">
        <v>1</v>
      </c>
      <c r="FR48">
        <v>1</v>
      </c>
      <c r="FS48" t="s">
        <v>410</v>
      </c>
      <c r="FT48">
        <v>2.97326</v>
      </c>
      <c r="FU48">
        <v>2.75402</v>
      </c>
      <c r="FV48">
        <v>0.101893</v>
      </c>
      <c r="FW48">
        <v>0.106764</v>
      </c>
      <c r="FX48">
        <v>0.0548459</v>
      </c>
      <c r="FY48">
        <v>0.0545142</v>
      </c>
      <c r="FZ48">
        <v>34928.2</v>
      </c>
      <c r="GA48">
        <v>37884.1</v>
      </c>
      <c r="GB48">
        <v>35247.6</v>
      </c>
      <c r="GC48">
        <v>38468.7</v>
      </c>
      <c r="GD48">
        <v>47217.5</v>
      </c>
      <c r="GE48">
        <v>52517</v>
      </c>
      <c r="GF48">
        <v>55041.1</v>
      </c>
      <c r="GG48">
        <v>61677.9</v>
      </c>
      <c r="GH48">
        <v>1.98615</v>
      </c>
      <c r="GI48">
        <v>1.8016</v>
      </c>
      <c r="GJ48">
        <v>0.00831485</v>
      </c>
      <c r="GK48">
        <v>0</v>
      </c>
      <c r="GL48">
        <v>19.8441</v>
      </c>
      <c r="GM48">
        <v>999.9</v>
      </c>
      <c r="GN48">
        <v>53.76</v>
      </c>
      <c r="GO48">
        <v>28.883</v>
      </c>
      <c r="GP48">
        <v>23.8742</v>
      </c>
      <c r="GQ48">
        <v>56.4288</v>
      </c>
      <c r="GR48">
        <v>50.4888</v>
      </c>
      <c r="GS48">
        <v>1</v>
      </c>
      <c r="GT48">
        <v>-0.00961382</v>
      </c>
      <c r="GU48">
        <v>6.1585</v>
      </c>
      <c r="GV48">
        <v>20.0152</v>
      </c>
      <c r="GW48">
        <v>5.19902</v>
      </c>
      <c r="GX48">
        <v>12.007</v>
      </c>
      <c r="GY48">
        <v>4.9757</v>
      </c>
      <c r="GZ48">
        <v>3.293</v>
      </c>
      <c r="HA48">
        <v>9999</v>
      </c>
      <c r="HB48">
        <v>9999</v>
      </c>
      <c r="HC48">
        <v>999.9</v>
      </c>
      <c r="HD48">
        <v>9999</v>
      </c>
      <c r="HE48">
        <v>1.8631</v>
      </c>
      <c r="HF48">
        <v>1.86811</v>
      </c>
      <c r="HG48">
        <v>1.86785</v>
      </c>
      <c r="HH48">
        <v>1.86901</v>
      </c>
      <c r="HI48">
        <v>1.86983</v>
      </c>
      <c r="HJ48">
        <v>1.86588</v>
      </c>
      <c r="HK48">
        <v>1.86699</v>
      </c>
      <c r="HL48">
        <v>1.86833</v>
      </c>
      <c r="HM48">
        <v>5</v>
      </c>
      <c r="HN48">
        <v>0</v>
      </c>
      <c r="HO48">
        <v>0</v>
      </c>
      <c r="HP48">
        <v>0</v>
      </c>
      <c r="HQ48" t="s">
        <v>411</v>
      </c>
      <c r="HR48" t="s">
        <v>412</v>
      </c>
      <c r="HS48" t="s">
        <v>413</v>
      </c>
      <c r="HT48" t="s">
        <v>413</v>
      </c>
      <c r="HU48" t="s">
        <v>413</v>
      </c>
      <c r="HV48" t="s">
        <v>413</v>
      </c>
      <c r="HW48">
        <v>0</v>
      </c>
      <c r="HX48">
        <v>100</v>
      </c>
      <c r="HY48">
        <v>100</v>
      </c>
      <c r="HZ48">
        <v>7.356</v>
      </c>
      <c r="IA48">
        <v>0.0022</v>
      </c>
      <c r="IB48">
        <v>4.09459096810632</v>
      </c>
      <c r="IC48">
        <v>0.00701673648668627</v>
      </c>
      <c r="ID48">
        <v>-7.00304995360485e-07</v>
      </c>
      <c r="IE48">
        <v>-1.86506737496121e-11</v>
      </c>
      <c r="IF48">
        <v>0.00125787624930914</v>
      </c>
      <c r="IG48">
        <v>-0.0224036906934607</v>
      </c>
      <c r="IH48">
        <v>0.00249664406764014</v>
      </c>
      <c r="II48">
        <v>-2.59163740235367e-05</v>
      </c>
      <c r="IJ48">
        <v>-2</v>
      </c>
      <c r="IK48">
        <v>2020</v>
      </c>
      <c r="IL48">
        <v>1</v>
      </c>
      <c r="IM48">
        <v>25</v>
      </c>
      <c r="IN48">
        <v>27.6</v>
      </c>
      <c r="IO48">
        <v>27.6</v>
      </c>
      <c r="IP48">
        <v>1.23413</v>
      </c>
      <c r="IQ48">
        <v>2.62329</v>
      </c>
      <c r="IR48">
        <v>1.54785</v>
      </c>
      <c r="IS48">
        <v>2.30713</v>
      </c>
      <c r="IT48">
        <v>1.34644</v>
      </c>
      <c r="IU48">
        <v>2.28394</v>
      </c>
      <c r="IV48">
        <v>33.0875</v>
      </c>
      <c r="IW48">
        <v>24.1751</v>
      </c>
      <c r="IX48">
        <v>18</v>
      </c>
      <c r="IY48">
        <v>501.217</v>
      </c>
      <c r="IZ48">
        <v>386.487</v>
      </c>
      <c r="JA48">
        <v>12.5763</v>
      </c>
      <c r="JB48">
        <v>26.7453</v>
      </c>
      <c r="JC48">
        <v>30.0007</v>
      </c>
      <c r="JD48">
        <v>26.6404</v>
      </c>
      <c r="JE48">
        <v>26.5791</v>
      </c>
      <c r="JF48">
        <v>24.7463</v>
      </c>
      <c r="JG48">
        <v>57.4254</v>
      </c>
      <c r="JH48">
        <v>0</v>
      </c>
      <c r="JI48">
        <v>12.5804</v>
      </c>
      <c r="JJ48">
        <v>541.287</v>
      </c>
      <c r="JK48">
        <v>9.82375</v>
      </c>
      <c r="JL48">
        <v>102.144</v>
      </c>
      <c r="JM48">
        <v>102.68</v>
      </c>
    </row>
    <row r="49" spans="1:273">
      <c r="A49">
        <v>33</v>
      </c>
      <c r="B49">
        <v>1510789584.6</v>
      </c>
      <c r="C49">
        <v>252.5</v>
      </c>
      <c r="D49" t="s">
        <v>476</v>
      </c>
      <c r="E49" t="s">
        <v>477</v>
      </c>
      <c r="F49">
        <v>5</v>
      </c>
      <c r="G49" t="s">
        <v>405</v>
      </c>
      <c r="H49" t="s">
        <v>406</v>
      </c>
      <c r="I49">
        <v>1510789576.81429</v>
      </c>
      <c r="J49">
        <f>(K49)/1000</f>
        <v>0</v>
      </c>
      <c r="K49">
        <f>IF(CZ49, AN49, AH49)</f>
        <v>0</v>
      </c>
      <c r="L49">
        <f>IF(CZ49, AI49, AG49)</f>
        <v>0</v>
      </c>
      <c r="M49">
        <f>DB49 - IF(AU49&gt;1, L49*CV49*100.0/(AW49*DP49), 0)</f>
        <v>0</v>
      </c>
      <c r="N49">
        <f>((T49-J49/2)*M49-L49)/(T49+J49/2)</f>
        <v>0</v>
      </c>
      <c r="O49">
        <f>N49*(DI49+DJ49)/1000.0</f>
        <v>0</v>
      </c>
      <c r="P49">
        <f>(DB49 - IF(AU49&gt;1, L49*CV49*100.0/(AW49*DP49), 0))*(DI49+DJ49)/1000.0</f>
        <v>0</v>
      </c>
      <c r="Q49">
        <f>2.0/((1/S49-1/R49)+SIGN(S49)*SQRT((1/S49-1/R49)*(1/S49-1/R49) + 4*CW49/((CW49+1)*(CW49+1))*(2*1/S49*1/R49-1/R49*1/R49)))</f>
        <v>0</v>
      </c>
      <c r="R49">
        <f>IF(LEFT(CX49,1)&lt;&gt;"0",IF(LEFT(CX49,1)="1",3.0,CY49),$D$5+$E$5*(DP49*DI49/($K$5*1000))+$F$5*(DP49*DI49/($K$5*1000))*MAX(MIN(CV49,$J$5),$I$5)*MAX(MIN(CV49,$J$5),$I$5)+$G$5*MAX(MIN(CV49,$J$5),$I$5)*(DP49*DI49/($K$5*1000))+$H$5*(DP49*DI49/($K$5*1000))*(DP49*DI49/($K$5*1000)))</f>
        <v>0</v>
      </c>
      <c r="S49">
        <f>J49*(1000-(1000*0.61365*exp(17.502*W49/(240.97+W49))/(DI49+DJ49)+DD49)/2)/(1000*0.61365*exp(17.502*W49/(240.97+W49))/(DI49+DJ49)-DD49)</f>
        <v>0</v>
      </c>
      <c r="T49">
        <f>1/((CW49+1)/(Q49/1.6)+1/(R49/1.37)) + CW49/((CW49+1)/(Q49/1.6) + CW49/(R49/1.37))</f>
        <v>0</v>
      </c>
      <c r="U49">
        <f>(CR49*CU49)</f>
        <v>0</v>
      </c>
      <c r="V49">
        <f>(DK49+(U49+2*0.95*5.67E-8*(((DK49+$B$7)+273)^4-(DK49+273)^4)-44100*J49)/(1.84*29.3*R49+8*0.95*5.67E-8*(DK49+273)^3))</f>
        <v>0</v>
      </c>
      <c r="W49">
        <f>($C$7*DL49+$D$7*DM49+$E$7*V49)</f>
        <v>0</v>
      </c>
      <c r="X49">
        <f>0.61365*exp(17.502*W49/(240.97+W49))</f>
        <v>0</v>
      </c>
      <c r="Y49">
        <f>(Z49/AA49*100)</f>
        <v>0</v>
      </c>
      <c r="Z49">
        <f>DD49*(DI49+DJ49)/1000</f>
        <v>0</v>
      </c>
      <c r="AA49">
        <f>0.61365*exp(17.502*DK49/(240.97+DK49))</f>
        <v>0</v>
      </c>
      <c r="AB49">
        <f>(X49-DD49*(DI49+DJ49)/1000)</f>
        <v>0</v>
      </c>
      <c r="AC49">
        <f>(-J49*44100)</f>
        <v>0</v>
      </c>
      <c r="AD49">
        <f>2*29.3*R49*0.92*(DK49-W49)</f>
        <v>0</v>
      </c>
      <c r="AE49">
        <f>2*0.95*5.67E-8*(((DK49+$B$7)+273)^4-(W49+273)^4)</f>
        <v>0</v>
      </c>
      <c r="AF49">
        <f>U49+AE49+AC49+AD49</f>
        <v>0</v>
      </c>
      <c r="AG49">
        <f>DH49*AU49*(DC49-DB49*(1000-AU49*DE49)/(1000-AU49*DD49))/(100*CV49)</f>
        <v>0</v>
      </c>
      <c r="AH49">
        <f>1000*DH49*AU49*(DD49-DE49)/(100*CV49*(1000-AU49*DD49))</f>
        <v>0</v>
      </c>
      <c r="AI49">
        <f>(AJ49 - AK49 - DI49*1E3/(8.314*(DK49+273.15)) * AM49/DH49 * AL49) * DH49/(100*CV49) * (1000 - DE49)/1000</f>
        <v>0</v>
      </c>
      <c r="AJ49">
        <v>533.544373946851</v>
      </c>
      <c r="AK49">
        <v>516.601654545454</v>
      </c>
      <c r="AL49">
        <v>3.37413918632418</v>
      </c>
      <c r="AM49">
        <v>64.351544685461</v>
      </c>
      <c r="AN49">
        <f>(AP49 - AO49 + DI49*1E3/(8.314*(DK49+273.15)) * AR49/DH49 * AQ49) * DH49/(100*CV49) * 1000/(1000 - AP49)</f>
        <v>0</v>
      </c>
      <c r="AO49">
        <v>9.85514740301353</v>
      </c>
      <c r="AP49">
        <v>10.0631314685315</v>
      </c>
      <c r="AQ49">
        <v>-1.28151371519914e-06</v>
      </c>
      <c r="AR49">
        <v>100.18039122701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MAX(0,($B$13+$C$13*DP49)/(1+$D$13*DP49)*DI49/(DK49+273)*$E$13)</f>
        <v>0</v>
      </c>
      <c r="AX49" t="s">
        <v>407</v>
      </c>
      <c r="AY49" t="s">
        <v>407</v>
      </c>
      <c r="AZ49">
        <v>0</v>
      </c>
      <c r="BA49">
        <v>0</v>
      </c>
      <c r="BB49">
        <f>1-AZ49/BA49</f>
        <v>0</v>
      </c>
      <c r="BC49">
        <v>0</v>
      </c>
      <c r="BD49" t="s">
        <v>407</v>
      </c>
      <c r="BE49" t="s">
        <v>407</v>
      </c>
      <c r="BF49">
        <v>0</v>
      </c>
      <c r="BG49">
        <v>0</v>
      </c>
      <c r="BH49">
        <f>1-BF49/BG49</f>
        <v>0</v>
      </c>
      <c r="BI49">
        <v>0.5</v>
      </c>
      <c r="BJ49">
        <f>CS49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407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f>$B$11*DQ49+$C$11*DR49+$F$11*EC49*(1-EF49)</f>
        <v>0</v>
      </c>
      <c r="CS49">
        <f>CR49*CT49</f>
        <v>0</v>
      </c>
      <c r="CT49">
        <f>($B$11*$D$9+$C$11*$D$9+$F$11*((EP49+EH49)/MAX(EP49+EH49+EQ49, 0.1)*$I$9+EQ49/MAX(EP49+EH49+EQ49, 0.1)*$J$9))/($B$11+$C$11+$F$11)</f>
        <v>0</v>
      </c>
      <c r="CU49">
        <f>($B$11*$K$9+$C$11*$K$9+$F$11*((EP49+EH49)/MAX(EP49+EH49+EQ49, 0.1)*$P$9+EQ49/MAX(EP49+EH49+EQ49, 0.1)*$Q$9))/($B$11+$C$11+$F$11)</f>
        <v>0</v>
      </c>
      <c r="CV49">
        <v>1.65</v>
      </c>
      <c r="CW49">
        <v>0.5</v>
      </c>
      <c r="CX49" t="s">
        <v>408</v>
      </c>
      <c r="CY49">
        <v>2</v>
      </c>
      <c r="CZ49" t="b">
        <v>1</v>
      </c>
      <c r="DA49">
        <v>1510789576.81429</v>
      </c>
      <c r="DB49">
        <v>487.246714285714</v>
      </c>
      <c r="DC49">
        <v>510.786392857143</v>
      </c>
      <c r="DD49">
        <v>10.0611392857143</v>
      </c>
      <c r="DE49">
        <v>9.85422428571428</v>
      </c>
      <c r="DF49">
        <v>479.948</v>
      </c>
      <c r="DG49">
        <v>10.0590035714286</v>
      </c>
      <c r="DH49">
        <v>500.064678571429</v>
      </c>
      <c r="DI49">
        <v>89.9498357142857</v>
      </c>
      <c r="DJ49">
        <v>0.0999926714285714</v>
      </c>
      <c r="DK49">
        <v>19.122325</v>
      </c>
      <c r="DL49">
        <v>19.9920107142857</v>
      </c>
      <c r="DM49">
        <v>999.9</v>
      </c>
      <c r="DN49">
        <v>0</v>
      </c>
      <c r="DO49">
        <v>0</v>
      </c>
      <c r="DP49">
        <v>10000.3092857143</v>
      </c>
      <c r="DQ49">
        <v>0</v>
      </c>
      <c r="DR49">
        <v>9.98469</v>
      </c>
      <c r="DS49">
        <v>-23.5395892857143</v>
      </c>
      <c r="DT49">
        <v>492.198821428571</v>
      </c>
      <c r="DU49">
        <v>515.869821428571</v>
      </c>
      <c r="DV49">
        <v>0.206915785714286</v>
      </c>
      <c r="DW49">
        <v>510.786392857143</v>
      </c>
      <c r="DX49">
        <v>9.85422428571428</v>
      </c>
      <c r="DY49">
        <v>0.904997892857143</v>
      </c>
      <c r="DZ49">
        <v>0.886385857142857</v>
      </c>
      <c r="EA49">
        <v>5.47046285714286</v>
      </c>
      <c r="EB49">
        <v>5.1715825</v>
      </c>
      <c r="EC49">
        <v>1999.96214285714</v>
      </c>
      <c r="ED49">
        <v>0.979993642857143</v>
      </c>
      <c r="EE49">
        <v>0.0200065142857143</v>
      </c>
      <c r="EF49">
        <v>0</v>
      </c>
      <c r="EG49">
        <v>2.32327857142857</v>
      </c>
      <c r="EH49">
        <v>0</v>
      </c>
      <c r="EI49">
        <v>2433.38392857143</v>
      </c>
      <c r="EJ49">
        <v>17299.7964285714</v>
      </c>
      <c r="EK49">
        <v>38.56425</v>
      </c>
      <c r="EL49">
        <v>39.375</v>
      </c>
      <c r="EM49">
        <v>38.5265714285714</v>
      </c>
      <c r="EN49">
        <v>37.812</v>
      </c>
      <c r="EO49">
        <v>37.437</v>
      </c>
      <c r="EP49">
        <v>1959.95214285714</v>
      </c>
      <c r="EQ49">
        <v>40.01</v>
      </c>
      <c r="ER49">
        <v>0</v>
      </c>
      <c r="ES49">
        <v>1679590337.9</v>
      </c>
      <c r="ET49">
        <v>0</v>
      </c>
      <c r="EU49">
        <v>2.338556</v>
      </c>
      <c r="EV49">
        <v>-0.00299998996868808</v>
      </c>
      <c r="EW49">
        <v>0.549230763576943</v>
      </c>
      <c r="EX49">
        <v>2433.4412</v>
      </c>
      <c r="EY49">
        <v>15</v>
      </c>
      <c r="EZ49">
        <v>0</v>
      </c>
      <c r="FA49" t="s">
        <v>409</v>
      </c>
      <c r="FB49">
        <v>1510787920.6</v>
      </c>
      <c r="FC49">
        <v>1510787921.6</v>
      </c>
      <c r="FD49">
        <v>0</v>
      </c>
      <c r="FE49">
        <v>-0.101</v>
      </c>
      <c r="FF49">
        <v>-0.012</v>
      </c>
      <c r="FG49">
        <v>6.901</v>
      </c>
      <c r="FH49">
        <v>0.516</v>
      </c>
      <c r="FI49">
        <v>420</v>
      </c>
      <c r="FJ49">
        <v>24</v>
      </c>
      <c r="FK49">
        <v>0.32</v>
      </c>
      <c r="FL49">
        <v>0.12</v>
      </c>
      <c r="FM49">
        <v>0.206910325</v>
      </c>
      <c r="FN49">
        <v>0.00326263789868579</v>
      </c>
      <c r="FO49">
        <v>0.000832011069262304</v>
      </c>
      <c r="FP49">
        <v>1</v>
      </c>
      <c r="FQ49">
        <v>1</v>
      </c>
      <c r="FR49">
        <v>1</v>
      </c>
      <c r="FS49" t="s">
        <v>410</v>
      </c>
      <c r="FT49">
        <v>2.97338</v>
      </c>
      <c r="FU49">
        <v>2.75385</v>
      </c>
      <c r="FV49">
        <v>0.104419</v>
      </c>
      <c r="FW49">
        <v>0.109117</v>
      </c>
      <c r="FX49">
        <v>0.0548446</v>
      </c>
      <c r="FY49">
        <v>0.0545249</v>
      </c>
      <c r="FZ49">
        <v>34829.7</v>
      </c>
      <c r="GA49">
        <v>37783.4</v>
      </c>
      <c r="GB49">
        <v>35247.3</v>
      </c>
      <c r="GC49">
        <v>38467.9</v>
      </c>
      <c r="GD49">
        <v>47216.9</v>
      </c>
      <c r="GE49">
        <v>52515.7</v>
      </c>
      <c r="GF49">
        <v>55040.3</v>
      </c>
      <c r="GG49">
        <v>61677</v>
      </c>
      <c r="GH49">
        <v>1.98597</v>
      </c>
      <c r="GI49">
        <v>1.80187</v>
      </c>
      <c r="GJ49">
        <v>0.00877678</v>
      </c>
      <c r="GK49">
        <v>0</v>
      </c>
      <c r="GL49">
        <v>19.8412</v>
      </c>
      <c r="GM49">
        <v>999.9</v>
      </c>
      <c r="GN49">
        <v>53.76</v>
      </c>
      <c r="GO49">
        <v>28.883</v>
      </c>
      <c r="GP49">
        <v>23.8734</v>
      </c>
      <c r="GQ49">
        <v>56.4688</v>
      </c>
      <c r="GR49">
        <v>50.2484</v>
      </c>
      <c r="GS49">
        <v>1</v>
      </c>
      <c r="GT49">
        <v>-0.00883638</v>
      </c>
      <c r="GU49">
        <v>6.15913</v>
      </c>
      <c r="GV49">
        <v>20.0152</v>
      </c>
      <c r="GW49">
        <v>5.19917</v>
      </c>
      <c r="GX49">
        <v>12.0062</v>
      </c>
      <c r="GY49">
        <v>4.9757</v>
      </c>
      <c r="GZ49">
        <v>3.29298</v>
      </c>
      <c r="HA49">
        <v>9999</v>
      </c>
      <c r="HB49">
        <v>9999</v>
      </c>
      <c r="HC49">
        <v>999.9</v>
      </c>
      <c r="HD49">
        <v>9999</v>
      </c>
      <c r="HE49">
        <v>1.86309</v>
      </c>
      <c r="HF49">
        <v>1.86813</v>
      </c>
      <c r="HG49">
        <v>1.86783</v>
      </c>
      <c r="HH49">
        <v>1.86901</v>
      </c>
      <c r="HI49">
        <v>1.86985</v>
      </c>
      <c r="HJ49">
        <v>1.86587</v>
      </c>
      <c r="HK49">
        <v>1.86704</v>
      </c>
      <c r="HL49">
        <v>1.86832</v>
      </c>
      <c r="HM49">
        <v>5</v>
      </c>
      <c r="HN49">
        <v>0</v>
      </c>
      <c r="HO49">
        <v>0</v>
      </c>
      <c r="HP49">
        <v>0</v>
      </c>
      <c r="HQ49" t="s">
        <v>411</v>
      </c>
      <c r="HR49" t="s">
        <v>412</v>
      </c>
      <c r="HS49" t="s">
        <v>413</v>
      </c>
      <c r="HT49" t="s">
        <v>413</v>
      </c>
      <c r="HU49" t="s">
        <v>413</v>
      </c>
      <c r="HV49" t="s">
        <v>413</v>
      </c>
      <c r="HW49">
        <v>0</v>
      </c>
      <c r="HX49">
        <v>100</v>
      </c>
      <c r="HY49">
        <v>100</v>
      </c>
      <c r="HZ49">
        <v>7.46</v>
      </c>
      <c r="IA49">
        <v>0.0022</v>
      </c>
      <c r="IB49">
        <v>4.09459096810632</v>
      </c>
      <c r="IC49">
        <v>0.00701673648668627</v>
      </c>
      <c r="ID49">
        <v>-7.00304995360485e-07</v>
      </c>
      <c r="IE49">
        <v>-1.86506737496121e-11</v>
      </c>
      <c r="IF49">
        <v>0.00125787624930914</v>
      </c>
      <c r="IG49">
        <v>-0.0224036906934607</v>
      </c>
      <c r="IH49">
        <v>0.00249664406764014</v>
      </c>
      <c r="II49">
        <v>-2.59163740235367e-05</v>
      </c>
      <c r="IJ49">
        <v>-2</v>
      </c>
      <c r="IK49">
        <v>2020</v>
      </c>
      <c r="IL49">
        <v>1</v>
      </c>
      <c r="IM49">
        <v>25</v>
      </c>
      <c r="IN49">
        <v>27.7</v>
      </c>
      <c r="IO49">
        <v>27.7</v>
      </c>
      <c r="IP49">
        <v>1.26343</v>
      </c>
      <c r="IQ49">
        <v>2.60132</v>
      </c>
      <c r="IR49">
        <v>1.54785</v>
      </c>
      <c r="IS49">
        <v>2.30713</v>
      </c>
      <c r="IT49">
        <v>1.34644</v>
      </c>
      <c r="IU49">
        <v>2.323</v>
      </c>
      <c r="IV49">
        <v>33.0875</v>
      </c>
      <c r="IW49">
        <v>24.1838</v>
      </c>
      <c r="IX49">
        <v>18</v>
      </c>
      <c r="IY49">
        <v>501.163</v>
      </c>
      <c r="IZ49">
        <v>386.686</v>
      </c>
      <c r="JA49">
        <v>12.5817</v>
      </c>
      <c r="JB49">
        <v>26.7538</v>
      </c>
      <c r="JC49">
        <v>30.0008</v>
      </c>
      <c r="JD49">
        <v>26.6472</v>
      </c>
      <c r="JE49">
        <v>26.5865</v>
      </c>
      <c r="JF49">
        <v>25.3201</v>
      </c>
      <c r="JG49">
        <v>57.4254</v>
      </c>
      <c r="JH49">
        <v>0</v>
      </c>
      <c r="JI49">
        <v>12.5869</v>
      </c>
      <c r="JJ49">
        <v>561.476</v>
      </c>
      <c r="JK49">
        <v>9.82213</v>
      </c>
      <c r="JL49">
        <v>102.143</v>
      </c>
      <c r="JM49">
        <v>102.678</v>
      </c>
    </row>
    <row r="50" spans="1:273">
      <c r="A50">
        <v>34</v>
      </c>
      <c r="B50">
        <v>1510789589.6</v>
      </c>
      <c r="C50">
        <v>257.5</v>
      </c>
      <c r="D50" t="s">
        <v>478</v>
      </c>
      <c r="E50" t="s">
        <v>479</v>
      </c>
      <c r="F50">
        <v>5</v>
      </c>
      <c r="G50" t="s">
        <v>405</v>
      </c>
      <c r="H50" t="s">
        <v>406</v>
      </c>
      <c r="I50">
        <v>1510789582.1</v>
      </c>
      <c r="J50">
        <f>(K50)/1000</f>
        <v>0</v>
      </c>
      <c r="K50">
        <f>IF(CZ50, AN50, AH50)</f>
        <v>0</v>
      </c>
      <c r="L50">
        <f>IF(CZ50, AI50, AG50)</f>
        <v>0</v>
      </c>
      <c r="M50">
        <f>DB50 - IF(AU50&gt;1, L50*CV50*100.0/(AW50*DP50), 0)</f>
        <v>0</v>
      </c>
      <c r="N50">
        <f>((T50-J50/2)*M50-L50)/(T50+J50/2)</f>
        <v>0</v>
      </c>
      <c r="O50">
        <f>N50*(DI50+DJ50)/1000.0</f>
        <v>0</v>
      </c>
      <c r="P50">
        <f>(DB50 - IF(AU50&gt;1, L50*CV50*100.0/(AW50*DP50), 0))*(DI50+DJ50)/1000.0</f>
        <v>0</v>
      </c>
      <c r="Q50">
        <f>2.0/((1/S50-1/R50)+SIGN(S50)*SQRT((1/S50-1/R50)*(1/S50-1/R50) + 4*CW50/((CW50+1)*(CW50+1))*(2*1/S50*1/R50-1/R50*1/R50)))</f>
        <v>0</v>
      </c>
      <c r="R50">
        <f>IF(LEFT(CX50,1)&lt;&gt;"0",IF(LEFT(CX50,1)="1",3.0,CY50),$D$5+$E$5*(DP50*DI50/($K$5*1000))+$F$5*(DP50*DI50/($K$5*1000))*MAX(MIN(CV50,$J$5),$I$5)*MAX(MIN(CV50,$J$5),$I$5)+$G$5*MAX(MIN(CV50,$J$5),$I$5)*(DP50*DI50/($K$5*1000))+$H$5*(DP50*DI50/($K$5*1000))*(DP50*DI50/($K$5*1000)))</f>
        <v>0</v>
      </c>
      <c r="S50">
        <f>J50*(1000-(1000*0.61365*exp(17.502*W50/(240.97+W50))/(DI50+DJ50)+DD50)/2)/(1000*0.61365*exp(17.502*W50/(240.97+W50))/(DI50+DJ50)-DD50)</f>
        <v>0</v>
      </c>
      <c r="T50">
        <f>1/((CW50+1)/(Q50/1.6)+1/(R50/1.37)) + CW50/((CW50+1)/(Q50/1.6) + CW50/(R50/1.37))</f>
        <v>0</v>
      </c>
      <c r="U50">
        <f>(CR50*CU50)</f>
        <v>0</v>
      </c>
      <c r="V50">
        <f>(DK50+(U50+2*0.95*5.67E-8*(((DK50+$B$7)+273)^4-(DK50+273)^4)-44100*J50)/(1.84*29.3*R50+8*0.95*5.67E-8*(DK50+273)^3))</f>
        <v>0</v>
      </c>
      <c r="W50">
        <f>($C$7*DL50+$D$7*DM50+$E$7*V50)</f>
        <v>0</v>
      </c>
      <c r="X50">
        <f>0.61365*exp(17.502*W50/(240.97+W50))</f>
        <v>0</v>
      </c>
      <c r="Y50">
        <f>(Z50/AA50*100)</f>
        <v>0</v>
      </c>
      <c r="Z50">
        <f>DD50*(DI50+DJ50)/1000</f>
        <v>0</v>
      </c>
      <c r="AA50">
        <f>0.61365*exp(17.502*DK50/(240.97+DK50))</f>
        <v>0</v>
      </c>
      <c r="AB50">
        <f>(X50-DD50*(DI50+DJ50)/1000)</f>
        <v>0</v>
      </c>
      <c r="AC50">
        <f>(-J50*44100)</f>
        <v>0</v>
      </c>
      <c r="AD50">
        <f>2*29.3*R50*0.92*(DK50-W50)</f>
        <v>0</v>
      </c>
      <c r="AE50">
        <f>2*0.95*5.67E-8*(((DK50+$B$7)+273)^4-(W50+273)^4)</f>
        <v>0</v>
      </c>
      <c r="AF50">
        <f>U50+AE50+AC50+AD50</f>
        <v>0</v>
      </c>
      <c r="AG50">
        <f>DH50*AU50*(DC50-DB50*(1000-AU50*DE50)/(1000-AU50*DD50))/(100*CV50)</f>
        <v>0</v>
      </c>
      <c r="AH50">
        <f>1000*DH50*AU50*(DD50-DE50)/(100*CV50*(1000-AU50*DD50))</f>
        <v>0</v>
      </c>
      <c r="AI50">
        <f>(AJ50 - AK50 - DI50*1E3/(8.314*(DK50+273.15)) * AM50/DH50 * AL50) * DH50/(100*CV50) * (1000 - DE50)/1000</f>
        <v>0</v>
      </c>
      <c r="AJ50">
        <v>549.786966453246</v>
      </c>
      <c r="AK50">
        <v>533.087163636363</v>
      </c>
      <c r="AL50">
        <v>3.30245926582108</v>
      </c>
      <c r="AM50">
        <v>64.351544685461</v>
      </c>
      <c r="AN50">
        <f>(AP50 - AO50 + DI50*1E3/(8.314*(DK50+273.15)) * AR50/DH50 * AQ50) * DH50/(100*CV50) * 1000/(1000 - AP50)</f>
        <v>0</v>
      </c>
      <c r="AO50">
        <v>9.85750715304914</v>
      </c>
      <c r="AP50">
        <v>10.0658167832168</v>
      </c>
      <c r="AQ50">
        <v>1.11366478967172e-05</v>
      </c>
      <c r="AR50">
        <v>100.18039122701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MAX(0,($B$13+$C$13*DP50)/(1+$D$13*DP50)*DI50/(DK50+273)*$E$13)</f>
        <v>0</v>
      </c>
      <c r="AX50" t="s">
        <v>407</v>
      </c>
      <c r="AY50" t="s">
        <v>407</v>
      </c>
      <c r="AZ50">
        <v>0</v>
      </c>
      <c r="BA50">
        <v>0</v>
      </c>
      <c r="BB50">
        <f>1-AZ50/BA50</f>
        <v>0</v>
      </c>
      <c r="BC50">
        <v>0</v>
      </c>
      <c r="BD50" t="s">
        <v>407</v>
      </c>
      <c r="BE50" t="s">
        <v>407</v>
      </c>
      <c r="BF50">
        <v>0</v>
      </c>
      <c r="BG50">
        <v>0</v>
      </c>
      <c r="BH50">
        <f>1-BF50/BG50</f>
        <v>0</v>
      </c>
      <c r="BI50">
        <v>0.5</v>
      </c>
      <c r="BJ50">
        <f>CS50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407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f>$B$11*DQ50+$C$11*DR50+$F$11*EC50*(1-EF50)</f>
        <v>0</v>
      </c>
      <c r="CS50">
        <f>CR50*CT50</f>
        <v>0</v>
      </c>
      <c r="CT50">
        <f>($B$11*$D$9+$C$11*$D$9+$F$11*((EP50+EH50)/MAX(EP50+EH50+EQ50, 0.1)*$I$9+EQ50/MAX(EP50+EH50+EQ50, 0.1)*$J$9))/($B$11+$C$11+$F$11)</f>
        <v>0</v>
      </c>
      <c r="CU50">
        <f>($B$11*$K$9+$C$11*$K$9+$F$11*((EP50+EH50)/MAX(EP50+EH50+EQ50, 0.1)*$P$9+EQ50/MAX(EP50+EH50+EQ50, 0.1)*$Q$9))/($B$11+$C$11+$F$11)</f>
        <v>0</v>
      </c>
      <c r="CV50">
        <v>1.65</v>
      </c>
      <c r="CW50">
        <v>0.5</v>
      </c>
      <c r="CX50" t="s">
        <v>408</v>
      </c>
      <c r="CY50">
        <v>2</v>
      </c>
      <c r="CZ50" t="b">
        <v>1</v>
      </c>
      <c r="DA50">
        <v>1510789582.1</v>
      </c>
      <c r="DB50">
        <v>504.659851851852</v>
      </c>
      <c r="DC50">
        <v>528.344259259259</v>
      </c>
      <c r="DD50">
        <v>10.0635444444444</v>
      </c>
      <c r="DE50">
        <v>9.85607259259259</v>
      </c>
      <c r="DF50">
        <v>497.251814814815</v>
      </c>
      <c r="DG50">
        <v>10.0613555555556</v>
      </c>
      <c r="DH50">
        <v>500.070407407407</v>
      </c>
      <c r="DI50">
        <v>89.9494555555555</v>
      </c>
      <c r="DJ50">
        <v>0.100039374074074</v>
      </c>
      <c r="DK50">
        <v>19.1205333333333</v>
      </c>
      <c r="DL50">
        <v>19.9895888888889</v>
      </c>
      <c r="DM50">
        <v>999.9</v>
      </c>
      <c r="DN50">
        <v>0</v>
      </c>
      <c r="DO50">
        <v>0</v>
      </c>
      <c r="DP50">
        <v>10002.1481481481</v>
      </c>
      <c r="DQ50">
        <v>0</v>
      </c>
      <c r="DR50">
        <v>9.98469</v>
      </c>
      <c r="DS50">
        <v>-23.6843555555556</v>
      </c>
      <c r="DT50">
        <v>509.790148148148</v>
      </c>
      <c r="DU50">
        <v>533.603518518518</v>
      </c>
      <c r="DV50">
        <v>0.207468814814815</v>
      </c>
      <c r="DW50">
        <v>528.344259259259</v>
      </c>
      <c r="DX50">
        <v>9.85607259259259</v>
      </c>
      <c r="DY50">
        <v>0.90521</v>
      </c>
      <c r="DZ50">
        <v>0.886548296296296</v>
      </c>
      <c r="EA50">
        <v>5.47383851851852</v>
      </c>
      <c r="EB50">
        <v>5.17421592592593</v>
      </c>
      <c r="EC50">
        <v>1999.95925925926</v>
      </c>
      <c r="ED50">
        <v>0.979993555555556</v>
      </c>
      <c r="EE50">
        <v>0.0200066074074074</v>
      </c>
      <c r="EF50">
        <v>0</v>
      </c>
      <c r="EG50">
        <v>2.34012592592593</v>
      </c>
      <c r="EH50">
        <v>0</v>
      </c>
      <c r="EI50">
        <v>2433.46185185185</v>
      </c>
      <c r="EJ50">
        <v>17299.762962963</v>
      </c>
      <c r="EK50">
        <v>38.562</v>
      </c>
      <c r="EL50">
        <v>39.375</v>
      </c>
      <c r="EM50">
        <v>38.5068888888889</v>
      </c>
      <c r="EN50">
        <v>37.812</v>
      </c>
      <c r="EO50">
        <v>37.4255185185185</v>
      </c>
      <c r="EP50">
        <v>1959.94925925926</v>
      </c>
      <c r="EQ50">
        <v>40.01</v>
      </c>
      <c r="ER50">
        <v>0</v>
      </c>
      <c r="ES50">
        <v>1679590342.1</v>
      </c>
      <c r="ET50">
        <v>0</v>
      </c>
      <c r="EU50">
        <v>2.34926153846154</v>
      </c>
      <c r="EV50">
        <v>0.112499156859102</v>
      </c>
      <c r="EW50">
        <v>1.29846153086658</v>
      </c>
      <c r="EX50">
        <v>2433.47230769231</v>
      </c>
      <c r="EY50">
        <v>15</v>
      </c>
      <c r="EZ50">
        <v>0</v>
      </c>
      <c r="FA50" t="s">
        <v>409</v>
      </c>
      <c r="FB50">
        <v>1510787920.6</v>
      </c>
      <c r="FC50">
        <v>1510787921.6</v>
      </c>
      <c r="FD50">
        <v>0</v>
      </c>
      <c r="FE50">
        <v>-0.101</v>
      </c>
      <c r="FF50">
        <v>-0.012</v>
      </c>
      <c r="FG50">
        <v>6.901</v>
      </c>
      <c r="FH50">
        <v>0.516</v>
      </c>
      <c r="FI50">
        <v>420</v>
      </c>
      <c r="FJ50">
        <v>24</v>
      </c>
      <c r="FK50">
        <v>0.32</v>
      </c>
      <c r="FL50">
        <v>0.12</v>
      </c>
      <c r="FM50">
        <v>0.207016146341463</v>
      </c>
      <c r="FN50">
        <v>0.00566889198606318</v>
      </c>
      <c r="FO50">
        <v>0.000942239096604225</v>
      </c>
      <c r="FP50">
        <v>1</v>
      </c>
      <c r="FQ50">
        <v>1</v>
      </c>
      <c r="FR50">
        <v>1</v>
      </c>
      <c r="FS50" t="s">
        <v>410</v>
      </c>
      <c r="FT50">
        <v>2.97347</v>
      </c>
      <c r="FU50">
        <v>2.75402</v>
      </c>
      <c r="FV50">
        <v>0.106848</v>
      </c>
      <c r="FW50">
        <v>0.111535</v>
      </c>
      <c r="FX50">
        <v>0.0548509</v>
      </c>
      <c r="FY50">
        <v>0.0545242</v>
      </c>
      <c r="FZ50">
        <v>34734.6</v>
      </c>
      <c r="GA50">
        <v>37680.4</v>
      </c>
      <c r="GB50">
        <v>35246.6</v>
      </c>
      <c r="GC50">
        <v>38467.4</v>
      </c>
      <c r="GD50">
        <v>47216.1</v>
      </c>
      <c r="GE50">
        <v>52515</v>
      </c>
      <c r="GF50">
        <v>55039.7</v>
      </c>
      <c r="GG50">
        <v>61676.1</v>
      </c>
      <c r="GH50">
        <v>1.9857</v>
      </c>
      <c r="GI50">
        <v>1.80175</v>
      </c>
      <c r="GJ50">
        <v>0.00971928</v>
      </c>
      <c r="GK50">
        <v>0</v>
      </c>
      <c r="GL50">
        <v>19.8374</v>
      </c>
      <c r="GM50">
        <v>999.9</v>
      </c>
      <c r="GN50">
        <v>53.76</v>
      </c>
      <c r="GO50">
        <v>28.893</v>
      </c>
      <c r="GP50">
        <v>23.8872</v>
      </c>
      <c r="GQ50">
        <v>56.3588</v>
      </c>
      <c r="GR50">
        <v>50.0601</v>
      </c>
      <c r="GS50">
        <v>1</v>
      </c>
      <c r="GT50">
        <v>-0.00823933</v>
      </c>
      <c r="GU50">
        <v>6.14738</v>
      </c>
      <c r="GV50">
        <v>20.0155</v>
      </c>
      <c r="GW50">
        <v>5.19932</v>
      </c>
      <c r="GX50">
        <v>12.0049</v>
      </c>
      <c r="GY50">
        <v>4.9758</v>
      </c>
      <c r="GZ50">
        <v>3.293</v>
      </c>
      <c r="HA50">
        <v>9999</v>
      </c>
      <c r="HB50">
        <v>9999</v>
      </c>
      <c r="HC50">
        <v>999.9</v>
      </c>
      <c r="HD50">
        <v>9999</v>
      </c>
      <c r="HE50">
        <v>1.8631</v>
      </c>
      <c r="HF50">
        <v>1.86813</v>
      </c>
      <c r="HG50">
        <v>1.86783</v>
      </c>
      <c r="HH50">
        <v>1.86899</v>
      </c>
      <c r="HI50">
        <v>1.86986</v>
      </c>
      <c r="HJ50">
        <v>1.8659</v>
      </c>
      <c r="HK50">
        <v>1.86704</v>
      </c>
      <c r="HL50">
        <v>1.86835</v>
      </c>
      <c r="HM50">
        <v>5</v>
      </c>
      <c r="HN50">
        <v>0</v>
      </c>
      <c r="HO50">
        <v>0</v>
      </c>
      <c r="HP50">
        <v>0</v>
      </c>
      <c r="HQ50" t="s">
        <v>411</v>
      </c>
      <c r="HR50" t="s">
        <v>412</v>
      </c>
      <c r="HS50" t="s">
        <v>413</v>
      </c>
      <c r="HT50" t="s">
        <v>413</v>
      </c>
      <c r="HU50" t="s">
        <v>413</v>
      </c>
      <c r="HV50" t="s">
        <v>413</v>
      </c>
      <c r="HW50">
        <v>0</v>
      </c>
      <c r="HX50">
        <v>100</v>
      </c>
      <c r="HY50">
        <v>100</v>
      </c>
      <c r="HZ50">
        <v>7.563</v>
      </c>
      <c r="IA50">
        <v>0.0023</v>
      </c>
      <c r="IB50">
        <v>4.09459096810632</v>
      </c>
      <c r="IC50">
        <v>0.00701673648668627</v>
      </c>
      <c r="ID50">
        <v>-7.00304995360485e-07</v>
      </c>
      <c r="IE50">
        <v>-1.86506737496121e-11</v>
      </c>
      <c r="IF50">
        <v>0.00125787624930914</v>
      </c>
      <c r="IG50">
        <v>-0.0224036906934607</v>
      </c>
      <c r="IH50">
        <v>0.00249664406764014</v>
      </c>
      <c r="II50">
        <v>-2.59163740235367e-05</v>
      </c>
      <c r="IJ50">
        <v>-2</v>
      </c>
      <c r="IK50">
        <v>2020</v>
      </c>
      <c r="IL50">
        <v>1</v>
      </c>
      <c r="IM50">
        <v>25</v>
      </c>
      <c r="IN50">
        <v>27.8</v>
      </c>
      <c r="IO50">
        <v>27.8</v>
      </c>
      <c r="IP50">
        <v>1.29639</v>
      </c>
      <c r="IQ50">
        <v>2.60986</v>
      </c>
      <c r="IR50">
        <v>1.54785</v>
      </c>
      <c r="IS50">
        <v>2.30713</v>
      </c>
      <c r="IT50">
        <v>1.34644</v>
      </c>
      <c r="IU50">
        <v>2.33398</v>
      </c>
      <c r="IV50">
        <v>33.0875</v>
      </c>
      <c r="IW50">
        <v>24.1838</v>
      </c>
      <c r="IX50">
        <v>18</v>
      </c>
      <c r="IY50">
        <v>501.047</v>
      </c>
      <c r="IZ50">
        <v>386.669</v>
      </c>
      <c r="JA50">
        <v>12.587</v>
      </c>
      <c r="JB50">
        <v>26.7611</v>
      </c>
      <c r="JC50">
        <v>30.0007</v>
      </c>
      <c r="JD50">
        <v>26.6544</v>
      </c>
      <c r="JE50">
        <v>26.5938</v>
      </c>
      <c r="JF50">
        <v>25.9765</v>
      </c>
      <c r="JG50">
        <v>57.4254</v>
      </c>
      <c r="JH50">
        <v>0</v>
      </c>
      <c r="JI50">
        <v>12.5965</v>
      </c>
      <c r="JJ50">
        <v>574.961</v>
      </c>
      <c r="JK50">
        <v>9.82038</v>
      </c>
      <c r="JL50">
        <v>102.141</v>
      </c>
      <c r="JM50">
        <v>102.676</v>
      </c>
    </row>
    <row r="51" spans="1:273">
      <c r="A51">
        <v>35</v>
      </c>
      <c r="B51">
        <v>1510789594.6</v>
      </c>
      <c r="C51">
        <v>262.5</v>
      </c>
      <c r="D51" t="s">
        <v>480</v>
      </c>
      <c r="E51" t="s">
        <v>481</v>
      </c>
      <c r="F51">
        <v>5</v>
      </c>
      <c r="G51" t="s">
        <v>405</v>
      </c>
      <c r="H51" t="s">
        <v>406</v>
      </c>
      <c r="I51">
        <v>1510789586.81429</v>
      </c>
      <c r="J51">
        <f>(K51)/1000</f>
        <v>0</v>
      </c>
      <c r="K51">
        <f>IF(CZ51, AN51, AH51)</f>
        <v>0</v>
      </c>
      <c r="L51">
        <f>IF(CZ51, AI51, AG51)</f>
        <v>0</v>
      </c>
      <c r="M51">
        <f>DB51 - IF(AU51&gt;1, L51*CV51*100.0/(AW51*DP51), 0)</f>
        <v>0</v>
      </c>
      <c r="N51">
        <f>((T51-J51/2)*M51-L51)/(T51+J51/2)</f>
        <v>0</v>
      </c>
      <c r="O51">
        <f>N51*(DI51+DJ51)/1000.0</f>
        <v>0</v>
      </c>
      <c r="P51">
        <f>(DB51 - IF(AU51&gt;1, L51*CV51*100.0/(AW51*DP51), 0))*(DI51+DJ51)/1000.0</f>
        <v>0</v>
      </c>
      <c r="Q51">
        <f>2.0/((1/S51-1/R51)+SIGN(S51)*SQRT((1/S51-1/R51)*(1/S51-1/R51) + 4*CW51/((CW51+1)*(CW51+1))*(2*1/S51*1/R51-1/R51*1/R51)))</f>
        <v>0</v>
      </c>
      <c r="R51">
        <f>IF(LEFT(CX51,1)&lt;&gt;"0",IF(LEFT(CX51,1)="1",3.0,CY51),$D$5+$E$5*(DP51*DI51/($K$5*1000))+$F$5*(DP51*DI51/($K$5*1000))*MAX(MIN(CV51,$J$5),$I$5)*MAX(MIN(CV51,$J$5),$I$5)+$G$5*MAX(MIN(CV51,$J$5),$I$5)*(DP51*DI51/($K$5*1000))+$H$5*(DP51*DI51/($K$5*1000))*(DP51*DI51/($K$5*1000)))</f>
        <v>0</v>
      </c>
      <c r="S51">
        <f>J51*(1000-(1000*0.61365*exp(17.502*W51/(240.97+W51))/(DI51+DJ51)+DD51)/2)/(1000*0.61365*exp(17.502*W51/(240.97+W51))/(DI51+DJ51)-DD51)</f>
        <v>0</v>
      </c>
      <c r="T51">
        <f>1/((CW51+1)/(Q51/1.6)+1/(R51/1.37)) + CW51/((CW51+1)/(Q51/1.6) + CW51/(R51/1.37))</f>
        <v>0</v>
      </c>
      <c r="U51">
        <f>(CR51*CU51)</f>
        <v>0</v>
      </c>
      <c r="V51">
        <f>(DK51+(U51+2*0.95*5.67E-8*(((DK51+$B$7)+273)^4-(DK51+273)^4)-44100*J51)/(1.84*29.3*R51+8*0.95*5.67E-8*(DK51+273)^3))</f>
        <v>0</v>
      </c>
      <c r="W51">
        <f>($C$7*DL51+$D$7*DM51+$E$7*V51)</f>
        <v>0</v>
      </c>
      <c r="X51">
        <f>0.61365*exp(17.502*W51/(240.97+W51))</f>
        <v>0</v>
      </c>
      <c r="Y51">
        <f>(Z51/AA51*100)</f>
        <v>0</v>
      </c>
      <c r="Z51">
        <f>DD51*(DI51+DJ51)/1000</f>
        <v>0</v>
      </c>
      <c r="AA51">
        <f>0.61365*exp(17.502*DK51/(240.97+DK51))</f>
        <v>0</v>
      </c>
      <c r="AB51">
        <f>(X51-DD51*(DI51+DJ51)/1000)</f>
        <v>0</v>
      </c>
      <c r="AC51">
        <f>(-J51*44100)</f>
        <v>0</v>
      </c>
      <c r="AD51">
        <f>2*29.3*R51*0.92*(DK51-W51)</f>
        <v>0</v>
      </c>
      <c r="AE51">
        <f>2*0.95*5.67E-8*(((DK51+$B$7)+273)^4-(W51+273)^4)</f>
        <v>0</v>
      </c>
      <c r="AF51">
        <f>U51+AE51+AC51+AD51</f>
        <v>0</v>
      </c>
      <c r="AG51">
        <f>DH51*AU51*(DC51-DB51*(1000-AU51*DE51)/(1000-AU51*DD51))/(100*CV51)</f>
        <v>0</v>
      </c>
      <c r="AH51">
        <f>1000*DH51*AU51*(DD51-DE51)/(100*CV51*(1000-AU51*DD51))</f>
        <v>0</v>
      </c>
      <c r="AI51">
        <f>(AJ51 - AK51 - DI51*1E3/(8.314*(DK51+273.15)) * AM51/DH51 * AL51) * DH51/(100*CV51) * (1000 - DE51)/1000</f>
        <v>0</v>
      </c>
      <c r="AJ51">
        <v>566.81390070644</v>
      </c>
      <c r="AK51">
        <v>549.786212121212</v>
      </c>
      <c r="AL51">
        <v>3.34138068004924</v>
      </c>
      <c r="AM51">
        <v>64.351544685461</v>
      </c>
      <c r="AN51">
        <f>(AP51 - AO51 + DI51*1E3/(8.314*(DK51+273.15)) * AR51/DH51 * AQ51) * DH51/(100*CV51) * 1000/(1000 - AP51)</f>
        <v>0</v>
      </c>
      <c r="AO51">
        <v>9.85744794197305</v>
      </c>
      <c r="AP51">
        <v>10.0668972027972</v>
      </c>
      <c r="AQ51">
        <v>6.35084354116258e-08</v>
      </c>
      <c r="AR51">
        <v>100.18039122701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MAX(0,($B$13+$C$13*DP51)/(1+$D$13*DP51)*DI51/(DK51+273)*$E$13)</f>
        <v>0</v>
      </c>
      <c r="AX51" t="s">
        <v>407</v>
      </c>
      <c r="AY51" t="s">
        <v>407</v>
      </c>
      <c r="AZ51">
        <v>0</v>
      </c>
      <c r="BA51">
        <v>0</v>
      </c>
      <c r="BB51">
        <f>1-AZ51/BA51</f>
        <v>0</v>
      </c>
      <c r="BC51">
        <v>0</v>
      </c>
      <c r="BD51" t="s">
        <v>407</v>
      </c>
      <c r="BE51" t="s">
        <v>407</v>
      </c>
      <c r="BF51">
        <v>0</v>
      </c>
      <c r="BG51">
        <v>0</v>
      </c>
      <c r="BH51">
        <f>1-BF51/BG51</f>
        <v>0</v>
      </c>
      <c r="BI51">
        <v>0.5</v>
      </c>
      <c r="BJ51">
        <f>CS51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407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f>$B$11*DQ51+$C$11*DR51+$F$11*EC51*(1-EF51)</f>
        <v>0</v>
      </c>
      <c r="CS51">
        <f>CR51*CT51</f>
        <v>0</v>
      </c>
      <c r="CT51">
        <f>($B$11*$D$9+$C$11*$D$9+$F$11*((EP51+EH51)/MAX(EP51+EH51+EQ51, 0.1)*$I$9+EQ51/MAX(EP51+EH51+EQ51, 0.1)*$J$9))/($B$11+$C$11+$F$11)</f>
        <v>0</v>
      </c>
      <c r="CU51">
        <f>($B$11*$K$9+$C$11*$K$9+$F$11*((EP51+EH51)/MAX(EP51+EH51+EQ51, 0.1)*$P$9+EQ51/MAX(EP51+EH51+EQ51, 0.1)*$Q$9))/($B$11+$C$11+$F$11)</f>
        <v>0</v>
      </c>
      <c r="CV51">
        <v>1.65</v>
      </c>
      <c r="CW51">
        <v>0.5</v>
      </c>
      <c r="CX51" t="s">
        <v>408</v>
      </c>
      <c r="CY51">
        <v>2</v>
      </c>
      <c r="CZ51" t="b">
        <v>1</v>
      </c>
      <c r="DA51">
        <v>1510789586.81429</v>
      </c>
      <c r="DB51">
        <v>520.234214285714</v>
      </c>
      <c r="DC51">
        <v>544.034785714286</v>
      </c>
      <c r="DD51">
        <v>10.0648</v>
      </c>
      <c r="DE51">
        <v>9.85702178571428</v>
      </c>
      <c r="DF51">
        <v>512.728678571429</v>
      </c>
      <c r="DG51">
        <v>10.0625892857143</v>
      </c>
      <c r="DH51">
        <v>500.06625</v>
      </c>
      <c r="DI51">
        <v>89.9496178571429</v>
      </c>
      <c r="DJ51">
        <v>0.100056592857143</v>
      </c>
      <c r="DK51">
        <v>19.119225</v>
      </c>
      <c r="DL51">
        <v>19.9901214285714</v>
      </c>
      <c r="DM51">
        <v>999.9</v>
      </c>
      <c r="DN51">
        <v>0</v>
      </c>
      <c r="DO51">
        <v>0</v>
      </c>
      <c r="DP51">
        <v>9998.96321428571</v>
      </c>
      <c r="DQ51">
        <v>0</v>
      </c>
      <c r="DR51">
        <v>9.98469</v>
      </c>
      <c r="DS51">
        <v>-23.8006321428571</v>
      </c>
      <c r="DT51">
        <v>525.523464285714</v>
      </c>
      <c r="DU51">
        <v>549.450821428571</v>
      </c>
      <c r="DV51">
        <v>0.207777714285714</v>
      </c>
      <c r="DW51">
        <v>544.034785714286</v>
      </c>
      <c r="DX51">
        <v>9.85702178571428</v>
      </c>
      <c r="DY51">
        <v>0.90532475</v>
      </c>
      <c r="DZ51">
        <v>0.886635321428571</v>
      </c>
      <c r="EA51">
        <v>5.47566428571429</v>
      </c>
      <c r="EB51">
        <v>5.175625</v>
      </c>
      <c r="EC51">
        <v>1999.96107142857</v>
      </c>
      <c r="ED51">
        <v>0.979993535714286</v>
      </c>
      <c r="EE51">
        <v>0.0200066285714286</v>
      </c>
      <c r="EF51">
        <v>0</v>
      </c>
      <c r="EG51">
        <v>2.36027857142857</v>
      </c>
      <c r="EH51">
        <v>0</v>
      </c>
      <c r="EI51">
        <v>2433.7675</v>
      </c>
      <c r="EJ51">
        <v>17299.7821428571</v>
      </c>
      <c r="EK51">
        <v>38.562</v>
      </c>
      <c r="EL51">
        <v>39.375</v>
      </c>
      <c r="EM51">
        <v>38.5022142857143</v>
      </c>
      <c r="EN51">
        <v>37.8097857142857</v>
      </c>
      <c r="EO51">
        <v>37.406</v>
      </c>
      <c r="EP51">
        <v>1959.95107142857</v>
      </c>
      <c r="EQ51">
        <v>40.01</v>
      </c>
      <c r="ER51">
        <v>0</v>
      </c>
      <c r="ES51">
        <v>1679590347.5</v>
      </c>
      <c r="ET51">
        <v>0</v>
      </c>
      <c r="EU51">
        <v>2.35534</v>
      </c>
      <c r="EV51">
        <v>-0.220730760382603</v>
      </c>
      <c r="EW51">
        <v>5.18307691449618</v>
      </c>
      <c r="EX51">
        <v>2433.864</v>
      </c>
      <c r="EY51">
        <v>15</v>
      </c>
      <c r="EZ51">
        <v>0</v>
      </c>
      <c r="FA51" t="s">
        <v>409</v>
      </c>
      <c r="FB51">
        <v>1510787920.6</v>
      </c>
      <c r="FC51">
        <v>1510787921.6</v>
      </c>
      <c r="FD51">
        <v>0</v>
      </c>
      <c r="FE51">
        <v>-0.101</v>
      </c>
      <c r="FF51">
        <v>-0.012</v>
      </c>
      <c r="FG51">
        <v>6.901</v>
      </c>
      <c r="FH51">
        <v>0.516</v>
      </c>
      <c r="FI51">
        <v>420</v>
      </c>
      <c r="FJ51">
        <v>24</v>
      </c>
      <c r="FK51">
        <v>0.32</v>
      </c>
      <c r="FL51">
        <v>0.12</v>
      </c>
      <c r="FM51">
        <v>0.2075388</v>
      </c>
      <c r="FN51">
        <v>0.00376309193245745</v>
      </c>
      <c r="FO51">
        <v>0.000807605974470225</v>
      </c>
      <c r="FP51">
        <v>1</v>
      </c>
      <c r="FQ51">
        <v>1</v>
      </c>
      <c r="FR51">
        <v>1</v>
      </c>
      <c r="FS51" t="s">
        <v>410</v>
      </c>
      <c r="FT51">
        <v>2.97339</v>
      </c>
      <c r="FU51">
        <v>2.75391</v>
      </c>
      <c r="FV51">
        <v>0.109271</v>
      </c>
      <c r="FW51">
        <v>0.113932</v>
      </c>
      <c r="FX51">
        <v>0.0548564</v>
      </c>
      <c r="FY51">
        <v>0.0545323</v>
      </c>
      <c r="FZ51">
        <v>34639.8</v>
      </c>
      <c r="GA51">
        <v>37577.7</v>
      </c>
      <c r="GB51">
        <v>35246</v>
      </c>
      <c r="GC51">
        <v>38466.4</v>
      </c>
      <c r="GD51">
        <v>47215.3</v>
      </c>
      <c r="GE51">
        <v>52513.3</v>
      </c>
      <c r="GF51">
        <v>55039</v>
      </c>
      <c r="GG51">
        <v>61674.5</v>
      </c>
      <c r="GH51">
        <v>1.98582</v>
      </c>
      <c r="GI51">
        <v>1.80147</v>
      </c>
      <c r="GJ51">
        <v>0.00919774</v>
      </c>
      <c r="GK51">
        <v>0</v>
      </c>
      <c r="GL51">
        <v>19.8327</v>
      </c>
      <c r="GM51">
        <v>999.9</v>
      </c>
      <c r="GN51">
        <v>53.76</v>
      </c>
      <c r="GO51">
        <v>28.893</v>
      </c>
      <c r="GP51">
        <v>23.8898</v>
      </c>
      <c r="GQ51">
        <v>56.4888</v>
      </c>
      <c r="GR51">
        <v>50.0361</v>
      </c>
      <c r="GS51">
        <v>1</v>
      </c>
      <c r="GT51">
        <v>-0.00773628</v>
      </c>
      <c r="GU51">
        <v>6.12676</v>
      </c>
      <c r="GV51">
        <v>20.0161</v>
      </c>
      <c r="GW51">
        <v>5.19947</v>
      </c>
      <c r="GX51">
        <v>12.0046</v>
      </c>
      <c r="GY51">
        <v>4.97555</v>
      </c>
      <c r="GZ51">
        <v>3.29295</v>
      </c>
      <c r="HA51">
        <v>9999</v>
      </c>
      <c r="HB51">
        <v>9999</v>
      </c>
      <c r="HC51">
        <v>999.9</v>
      </c>
      <c r="HD51">
        <v>9999</v>
      </c>
      <c r="HE51">
        <v>1.86309</v>
      </c>
      <c r="HF51">
        <v>1.86811</v>
      </c>
      <c r="HG51">
        <v>1.86784</v>
      </c>
      <c r="HH51">
        <v>1.86899</v>
      </c>
      <c r="HI51">
        <v>1.86985</v>
      </c>
      <c r="HJ51">
        <v>1.86585</v>
      </c>
      <c r="HK51">
        <v>1.86703</v>
      </c>
      <c r="HL51">
        <v>1.86832</v>
      </c>
      <c r="HM51">
        <v>5</v>
      </c>
      <c r="HN51">
        <v>0</v>
      </c>
      <c r="HO51">
        <v>0</v>
      </c>
      <c r="HP51">
        <v>0</v>
      </c>
      <c r="HQ51" t="s">
        <v>411</v>
      </c>
      <c r="HR51" t="s">
        <v>412</v>
      </c>
      <c r="HS51" t="s">
        <v>413</v>
      </c>
      <c r="HT51" t="s">
        <v>413</v>
      </c>
      <c r="HU51" t="s">
        <v>413</v>
      </c>
      <c r="HV51" t="s">
        <v>413</v>
      </c>
      <c r="HW51">
        <v>0</v>
      </c>
      <c r="HX51">
        <v>100</v>
      </c>
      <c r="HY51">
        <v>100</v>
      </c>
      <c r="HZ51">
        <v>7.666</v>
      </c>
      <c r="IA51">
        <v>0.0023</v>
      </c>
      <c r="IB51">
        <v>4.09459096810632</v>
      </c>
      <c r="IC51">
        <v>0.00701673648668627</v>
      </c>
      <c r="ID51">
        <v>-7.00304995360485e-07</v>
      </c>
      <c r="IE51">
        <v>-1.86506737496121e-11</v>
      </c>
      <c r="IF51">
        <v>0.00125787624930914</v>
      </c>
      <c r="IG51">
        <v>-0.0224036906934607</v>
      </c>
      <c r="IH51">
        <v>0.00249664406764014</v>
      </c>
      <c r="II51">
        <v>-2.59163740235367e-05</v>
      </c>
      <c r="IJ51">
        <v>-2</v>
      </c>
      <c r="IK51">
        <v>2020</v>
      </c>
      <c r="IL51">
        <v>1</v>
      </c>
      <c r="IM51">
        <v>25</v>
      </c>
      <c r="IN51">
        <v>27.9</v>
      </c>
      <c r="IO51">
        <v>27.9</v>
      </c>
      <c r="IP51">
        <v>1.32446</v>
      </c>
      <c r="IQ51">
        <v>2.60498</v>
      </c>
      <c r="IR51">
        <v>1.54785</v>
      </c>
      <c r="IS51">
        <v>2.30713</v>
      </c>
      <c r="IT51">
        <v>1.34644</v>
      </c>
      <c r="IU51">
        <v>2.35718</v>
      </c>
      <c r="IV51">
        <v>33.0875</v>
      </c>
      <c r="IW51">
        <v>24.1838</v>
      </c>
      <c r="IX51">
        <v>18</v>
      </c>
      <c r="IY51">
        <v>501.197</v>
      </c>
      <c r="IZ51">
        <v>386.569</v>
      </c>
      <c r="JA51">
        <v>12.5947</v>
      </c>
      <c r="JB51">
        <v>26.7686</v>
      </c>
      <c r="JC51">
        <v>30.0006</v>
      </c>
      <c r="JD51">
        <v>26.6618</v>
      </c>
      <c r="JE51">
        <v>26.6009</v>
      </c>
      <c r="JF51">
        <v>26.5539</v>
      </c>
      <c r="JG51">
        <v>57.4254</v>
      </c>
      <c r="JH51">
        <v>0</v>
      </c>
      <c r="JI51">
        <v>12.6009</v>
      </c>
      <c r="JJ51">
        <v>588.398</v>
      </c>
      <c r="JK51">
        <v>9.81756</v>
      </c>
      <c r="JL51">
        <v>102.14</v>
      </c>
      <c r="JM51">
        <v>102.674</v>
      </c>
    </row>
    <row r="52" spans="1:273">
      <c r="A52">
        <v>36</v>
      </c>
      <c r="B52">
        <v>1510789599.6</v>
      </c>
      <c r="C52">
        <v>267.5</v>
      </c>
      <c r="D52" t="s">
        <v>482</v>
      </c>
      <c r="E52" t="s">
        <v>483</v>
      </c>
      <c r="F52">
        <v>5</v>
      </c>
      <c r="G52" t="s">
        <v>405</v>
      </c>
      <c r="H52" t="s">
        <v>406</v>
      </c>
      <c r="I52">
        <v>1510789592.1</v>
      </c>
      <c r="J52">
        <f>(K52)/1000</f>
        <v>0</v>
      </c>
      <c r="K52">
        <f>IF(CZ52, AN52, AH52)</f>
        <v>0</v>
      </c>
      <c r="L52">
        <f>IF(CZ52, AI52, AG52)</f>
        <v>0</v>
      </c>
      <c r="M52">
        <f>DB52 - IF(AU52&gt;1, L52*CV52*100.0/(AW52*DP52), 0)</f>
        <v>0</v>
      </c>
      <c r="N52">
        <f>((T52-J52/2)*M52-L52)/(T52+J52/2)</f>
        <v>0</v>
      </c>
      <c r="O52">
        <f>N52*(DI52+DJ52)/1000.0</f>
        <v>0</v>
      </c>
      <c r="P52">
        <f>(DB52 - IF(AU52&gt;1, L52*CV52*100.0/(AW52*DP52), 0))*(DI52+DJ52)/1000.0</f>
        <v>0</v>
      </c>
      <c r="Q52">
        <f>2.0/((1/S52-1/R52)+SIGN(S52)*SQRT((1/S52-1/R52)*(1/S52-1/R52) + 4*CW52/((CW52+1)*(CW52+1))*(2*1/S52*1/R52-1/R52*1/R52)))</f>
        <v>0</v>
      </c>
      <c r="R52">
        <f>IF(LEFT(CX52,1)&lt;&gt;"0",IF(LEFT(CX52,1)="1",3.0,CY52),$D$5+$E$5*(DP52*DI52/($K$5*1000))+$F$5*(DP52*DI52/($K$5*1000))*MAX(MIN(CV52,$J$5),$I$5)*MAX(MIN(CV52,$J$5),$I$5)+$G$5*MAX(MIN(CV52,$J$5),$I$5)*(DP52*DI52/($K$5*1000))+$H$5*(DP52*DI52/($K$5*1000))*(DP52*DI52/($K$5*1000)))</f>
        <v>0</v>
      </c>
      <c r="S52">
        <f>J52*(1000-(1000*0.61365*exp(17.502*W52/(240.97+W52))/(DI52+DJ52)+DD52)/2)/(1000*0.61365*exp(17.502*W52/(240.97+W52))/(DI52+DJ52)-DD52)</f>
        <v>0</v>
      </c>
      <c r="T52">
        <f>1/((CW52+1)/(Q52/1.6)+1/(R52/1.37)) + CW52/((CW52+1)/(Q52/1.6) + CW52/(R52/1.37))</f>
        <v>0</v>
      </c>
      <c r="U52">
        <f>(CR52*CU52)</f>
        <v>0</v>
      </c>
      <c r="V52">
        <f>(DK52+(U52+2*0.95*5.67E-8*(((DK52+$B$7)+273)^4-(DK52+273)^4)-44100*J52)/(1.84*29.3*R52+8*0.95*5.67E-8*(DK52+273)^3))</f>
        <v>0</v>
      </c>
      <c r="W52">
        <f>($C$7*DL52+$D$7*DM52+$E$7*V52)</f>
        <v>0</v>
      </c>
      <c r="X52">
        <f>0.61365*exp(17.502*W52/(240.97+W52))</f>
        <v>0</v>
      </c>
      <c r="Y52">
        <f>(Z52/AA52*100)</f>
        <v>0</v>
      </c>
      <c r="Z52">
        <f>DD52*(DI52+DJ52)/1000</f>
        <v>0</v>
      </c>
      <c r="AA52">
        <f>0.61365*exp(17.502*DK52/(240.97+DK52))</f>
        <v>0</v>
      </c>
      <c r="AB52">
        <f>(X52-DD52*(DI52+DJ52)/1000)</f>
        <v>0</v>
      </c>
      <c r="AC52">
        <f>(-J52*44100)</f>
        <v>0</v>
      </c>
      <c r="AD52">
        <f>2*29.3*R52*0.92*(DK52-W52)</f>
        <v>0</v>
      </c>
      <c r="AE52">
        <f>2*0.95*5.67E-8*(((DK52+$B$7)+273)^4-(W52+273)^4)</f>
        <v>0</v>
      </c>
      <c r="AF52">
        <f>U52+AE52+AC52+AD52</f>
        <v>0</v>
      </c>
      <c r="AG52">
        <f>DH52*AU52*(DC52-DB52*(1000-AU52*DE52)/(1000-AU52*DD52))/(100*CV52)</f>
        <v>0</v>
      </c>
      <c r="AH52">
        <f>1000*DH52*AU52*(DD52-DE52)/(100*CV52*(1000-AU52*DD52))</f>
        <v>0</v>
      </c>
      <c r="AI52">
        <f>(AJ52 - AK52 - DI52*1E3/(8.314*(DK52+273.15)) * AM52/DH52 * AL52) * DH52/(100*CV52) * (1000 - DE52)/1000</f>
        <v>0</v>
      </c>
      <c r="AJ52">
        <v>583.689694900947</v>
      </c>
      <c r="AK52">
        <v>566.603284848485</v>
      </c>
      <c r="AL52">
        <v>3.36227703072659</v>
      </c>
      <c r="AM52">
        <v>64.351544685461</v>
      </c>
      <c r="AN52">
        <f>(AP52 - AO52 + DI52*1E3/(8.314*(DK52+273.15)) * AR52/DH52 * AQ52) * DH52/(100*CV52) * 1000/(1000 - AP52)</f>
        <v>0</v>
      </c>
      <c r="AO52">
        <v>9.86048100424085</v>
      </c>
      <c r="AP52">
        <v>10.0687685314685</v>
      </c>
      <c r="AQ52">
        <v>5.42386050681491e-06</v>
      </c>
      <c r="AR52">
        <v>100.18039122701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MAX(0,($B$13+$C$13*DP52)/(1+$D$13*DP52)*DI52/(DK52+273)*$E$13)</f>
        <v>0</v>
      </c>
      <c r="AX52" t="s">
        <v>407</v>
      </c>
      <c r="AY52" t="s">
        <v>407</v>
      </c>
      <c r="AZ52">
        <v>0</v>
      </c>
      <c r="BA52">
        <v>0</v>
      </c>
      <c r="BB52">
        <f>1-AZ52/BA52</f>
        <v>0</v>
      </c>
      <c r="BC52">
        <v>0</v>
      </c>
      <c r="BD52" t="s">
        <v>407</v>
      </c>
      <c r="BE52" t="s">
        <v>407</v>
      </c>
      <c r="BF52">
        <v>0</v>
      </c>
      <c r="BG52">
        <v>0</v>
      </c>
      <c r="BH52">
        <f>1-BF52/BG52</f>
        <v>0</v>
      </c>
      <c r="BI52">
        <v>0.5</v>
      </c>
      <c r="BJ52">
        <f>CS52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407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f>$B$11*DQ52+$C$11*DR52+$F$11*EC52*(1-EF52)</f>
        <v>0</v>
      </c>
      <c r="CS52">
        <f>CR52*CT52</f>
        <v>0</v>
      </c>
      <c r="CT52">
        <f>($B$11*$D$9+$C$11*$D$9+$F$11*((EP52+EH52)/MAX(EP52+EH52+EQ52, 0.1)*$I$9+EQ52/MAX(EP52+EH52+EQ52, 0.1)*$J$9))/($B$11+$C$11+$F$11)</f>
        <v>0</v>
      </c>
      <c r="CU52">
        <f>($B$11*$K$9+$C$11*$K$9+$F$11*((EP52+EH52)/MAX(EP52+EH52+EQ52, 0.1)*$P$9+EQ52/MAX(EP52+EH52+EQ52, 0.1)*$Q$9))/($B$11+$C$11+$F$11)</f>
        <v>0</v>
      </c>
      <c r="CV52">
        <v>1.65</v>
      </c>
      <c r="CW52">
        <v>0.5</v>
      </c>
      <c r="CX52" t="s">
        <v>408</v>
      </c>
      <c r="CY52">
        <v>2</v>
      </c>
      <c r="CZ52" t="b">
        <v>1</v>
      </c>
      <c r="DA52">
        <v>1510789592.1</v>
      </c>
      <c r="DB52">
        <v>537.686814814815</v>
      </c>
      <c r="DC52">
        <v>561.497259259259</v>
      </c>
      <c r="DD52">
        <v>10.0664222222222</v>
      </c>
      <c r="DE52">
        <v>9.85872074074074</v>
      </c>
      <c r="DF52">
        <v>530.072518518519</v>
      </c>
      <c r="DG52">
        <v>10.0641777777778</v>
      </c>
      <c r="DH52">
        <v>500.058481481481</v>
      </c>
      <c r="DI52">
        <v>89.9496111111111</v>
      </c>
      <c r="DJ52">
        <v>0.100014651851852</v>
      </c>
      <c r="DK52">
        <v>19.1167481481481</v>
      </c>
      <c r="DL52">
        <v>19.9906074074074</v>
      </c>
      <c r="DM52">
        <v>999.9</v>
      </c>
      <c r="DN52">
        <v>0</v>
      </c>
      <c r="DO52">
        <v>0</v>
      </c>
      <c r="DP52">
        <v>9998.00074074074</v>
      </c>
      <c r="DQ52">
        <v>0</v>
      </c>
      <c r="DR52">
        <v>9.98469</v>
      </c>
      <c r="DS52">
        <v>-23.810562962963</v>
      </c>
      <c r="DT52">
        <v>543.154407407407</v>
      </c>
      <c r="DU52">
        <v>567.088148148148</v>
      </c>
      <c r="DV52">
        <v>0.207697666666667</v>
      </c>
      <c r="DW52">
        <v>561.497259259259</v>
      </c>
      <c r="DX52">
        <v>9.85872074074074</v>
      </c>
      <c r="DY52">
        <v>0.905470296296296</v>
      </c>
      <c r="DZ52">
        <v>0.886788148148148</v>
      </c>
      <c r="EA52">
        <v>5.47797962962963</v>
      </c>
      <c r="EB52">
        <v>5.17810037037037</v>
      </c>
      <c r="EC52">
        <v>2000.02444444444</v>
      </c>
      <c r="ED52">
        <v>0.979993888888889</v>
      </c>
      <c r="EE52">
        <v>0.0200062518518519</v>
      </c>
      <c r="EF52">
        <v>0</v>
      </c>
      <c r="EG52">
        <v>2.40848148148148</v>
      </c>
      <c r="EH52">
        <v>0</v>
      </c>
      <c r="EI52">
        <v>2434.17851851852</v>
      </c>
      <c r="EJ52">
        <v>17300.3333333333</v>
      </c>
      <c r="EK52">
        <v>38.5551111111111</v>
      </c>
      <c r="EL52">
        <v>39.375</v>
      </c>
      <c r="EM52">
        <v>38.5</v>
      </c>
      <c r="EN52">
        <v>37.8097037037037</v>
      </c>
      <c r="EO52">
        <v>37.3841851851852</v>
      </c>
      <c r="EP52">
        <v>1960.0137037037</v>
      </c>
      <c r="EQ52">
        <v>40.0107407407407</v>
      </c>
      <c r="ER52">
        <v>0</v>
      </c>
      <c r="ES52">
        <v>1679590352.3</v>
      </c>
      <c r="ET52">
        <v>0</v>
      </c>
      <c r="EU52">
        <v>2.38378</v>
      </c>
      <c r="EV52">
        <v>-0.63412306845226</v>
      </c>
      <c r="EW52">
        <v>4.35230768936148</v>
      </c>
      <c r="EX52">
        <v>2434.138</v>
      </c>
      <c r="EY52">
        <v>15</v>
      </c>
      <c r="EZ52">
        <v>0</v>
      </c>
      <c r="FA52" t="s">
        <v>409</v>
      </c>
      <c r="FB52">
        <v>1510787920.6</v>
      </c>
      <c r="FC52">
        <v>1510787921.6</v>
      </c>
      <c r="FD52">
        <v>0</v>
      </c>
      <c r="FE52">
        <v>-0.101</v>
      </c>
      <c r="FF52">
        <v>-0.012</v>
      </c>
      <c r="FG52">
        <v>6.901</v>
      </c>
      <c r="FH52">
        <v>0.516</v>
      </c>
      <c r="FI52">
        <v>420</v>
      </c>
      <c r="FJ52">
        <v>24</v>
      </c>
      <c r="FK52">
        <v>0.32</v>
      </c>
      <c r="FL52">
        <v>0.12</v>
      </c>
      <c r="FM52">
        <v>0.207600975</v>
      </c>
      <c r="FN52">
        <v>-0.000471388367729611</v>
      </c>
      <c r="FO52">
        <v>0.000787861646721683</v>
      </c>
      <c r="FP52">
        <v>1</v>
      </c>
      <c r="FQ52">
        <v>1</v>
      </c>
      <c r="FR52">
        <v>1</v>
      </c>
      <c r="FS52" t="s">
        <v>410</v>
      </c>
      <c r="FT52">
        <v>2.97333</v>
      </c>
      <c r="FU52">
        <v>2.75369</v>
      </c>
      <c r="FV52">
        <v>0.111665</v>
      </c>
      <c r="FW52">
        <v>0.116185</v>
      </c>
      <c r="FX52">
        <v>0.054864</v>
      </c>
      <c r="FY52">
        <v>0.0545386</v>
      </c>
      <c r="FZ52">
        <v>34546.4</v>
      </c>
      <c r="GA52">
        <v>37482.1</v>
      </c>
      <c r="GB52">
        <v>35245.8</v>
      </c>
      <c r="GC52">
        <v>38466.3</v>
      </c>
      <c r="GD52">
        <v>47214.8</v>
      </c>
      <c r="GE52">
        <v>52513</v>
      </c>
      <c r="GF52">
        <v>55038.8</v>
      </c>
      <c r="GG52">
        <v>61674.5</v>
      </c>
      <c r="GH52">
        <v>1.9852</v>
      </c>
      <c r="GI52">
        <v>1.80147</v>
      </c>
      <c r="GJ52">
        <v>0.00997633</v>
      </c>
      <c r="GK52">
        <v>0</v>
      </c>
      <c r="GL52">
        <v>19.8272</v>
      </c>
      <c r="GM52">
        <v>999.9</v>
      </c>
      <c r="GN52">
        <v>53.76</v>
      </c>
      <c r="GO52">
        <v>28.893</v>
      </c>
      <c r="GP52">
        <v>23.8877</v>
      </c>
      <c r="GQ52">
        <v>56.4388</v>
      </c>
      <c r="GR52">
        <v>49.972</v>
      </c>
      <c r="GS52">
        <v>1</v>
      </c>
      <c r="GT52">
        <v>-0.00709096</v>
      </c>
      <c r="GU52">
        <v>6.12794</v>
      </c>
      <c r="GV52">
        <v>20.0161</v>
      </c>
      <c r="GW52">
        <v>5.19977</v>
      </c>
      <c r="GX52">
        <v>12.0049</v>
      </c>
      <c r="GY52">
        <v>4.97545</v>
      </c>
      <c r="GZ52">
        <v>3.29293</v>
      </c>
      <c r="HA52">
        <v>9999</v>
      </c>
      <c r="HB52">
        <v>9999</v>
      </c>
      <c r="HC52">
        <v>999.9</v>
      </c>
      <c r="HD52">
        <v>9999</v>
      </c>
      <c r="HE52">
        <v>1.8631</v>
      </c>
      <c r="HF52">
        <v>1.86813</v>
      </c>
      <c r="HG52">
        <v>1.86783</v>
      </c>
      <c r="HH52">
        <v>1.86901</v>
      </c>
      <c r="HI52">
        <v>1.86983</v>
      </c>
      <c r="HJ52">
        <v>1.86586</v>
      </c>
      <c r="HK52">
        <v>1.86702</v>
      </c>
      <c r="HL52">
        <v>1.8683</v>
      </c>
      <c r="HM52">
        <v>5</v>
      </c>
      <c r="HN52">
        <v>0</v>
      </c>
      <c r="HO52">
        <v>0</v>
      </c>
      <c r="HP52">
        <v>0</v>
      </c>
      <c r="HQ52" t="s">
        <v>411</v>
      </c>
      <c r="HR52" t="s">
        <v>412</v>
      </c>
      <c r="HS52" t="s">
        <v>413</v>
      </c>
      <c r="HT52" t="s">
        <v>413</v>
      </c>
      <c r="HU52" t="s">
        <v>413</v>
      </c>
      <c r="HV52" t="s">
        <v>413</v>
      </c>
      <c r="HW52">
        <v>0</v>
      </c>
      <c r="HX52">
        <v>100</v>
      </c>
      <c r="HY52">
        <v>100</v>
      </c>
      <c r="HZ52">
        <v>7.769</v>
      </c>
      <c r="IA52">
        <v>0.0023</v>
      </c>
      <c r="IB52">
        <v>4.09459096810632</v>
      </c>
      <c r="IC52">
        <v>0.00701673648668627</v>
      </c>
      <c r="ID52">
        <v>-7.00304995360485e-07</v>
      </c>
      <c r="IE52">
        <v>-1.86506737496121e-11</v>
      </c>
      <c r="IF52">
        <v>0.00125787624930914</v>
      </c>
      <c r="IG52">
        <v>-0.0224036906934607</v>
      </c>
      <c r="IH52">
        <v>0.00249664406764014</v>
      </c>
      <c r="II52">
        <v>-2.59163740235367e-05</v>
      </c>
      <c r="IJ52">
        <v>-2</v>
      </c>
      <c r="IK52">
        <v>2020</v>
      </c>
      <c r="IL52">
        <v>1</v>
      </c>
      <c r="IM52">
        <v>25</v>
      </c>
      <c r="IN52">
        <v>28</v>
      </c>
      <c r="IO52">
        <v>28</v>
      </c>
      <c r="IP52">
        <v>1.35742</v>
      </c>
      <c r="IQ52">
        <v>2.62451</v>
      </c>
      <c r="IR52">
        <v>1.54785</v>
      </c>
      <c r="IS52">
        <v>2.30713</v>
      </c>
      <c r="IT52">
        <v>1.34644</v>
      </c>
      <c r="IU52">
        <v>2.3645</v>
      </c>
      <c r="IV52">
        <v>33.0875</v>
      </c>
      <c r="IW52">
        <v>24.1838</v>
      </c>
      <c r="IX52">
        <v>18</v>
      </c>
      <c r="IY52">
        <v>500.851</v>
      </c>
      <c r="IZ52">
        <v>386.615</v>
      </c>
      <c r="JA52">
        <v>12.6011</v>
      </c>
      <c r="JB52">
        <v>26.7759</v>
      </c>
      <c r="JC52">
        <v>30.0006</v>
      </c>
      <c r="JD52">
        <v>26.6691</v>
      </c>
      <c r="JE52">
        <v>26.6076</v>
      </c>
      <c r="JF52">
        <v>27.1961</v>
      </c>
      <c r="JG52">
        <v>57.4254</v>
      </c>
      <c r="JH52">
        <v>0</v>
      </c>
      <c r="JI52">
        <v>12.6068</v>
      </c>
      <c r="JJ52">
        <v>608.725</v>
      </c>
      <c r="JK52">
        <v>9.81226</v>
      </c>
      <c r="JL52">
        <v>102.139</v>
      </c>
      <c r="JM52">
        <v>102.674</v>
      </c>
    </row>
    <row r="53" spans="1:273">
      <c r="A53">
        <v>37</v>
      </c>
      <c r="B53">
        <v>1510789604.6</v>
      </c>
      <c r="C53">
        <v>272.5</v>
      </c>
      <c r="D53" t="s">
        <v>484</v>
      </c>
      <c r="E53" t="s">
        <v>485</v>
      </c>
      <c r="F53">
        <v>5</v>
      </c>
      <c r="G53" t="s">
        <v>405</v>
      </c>
      <c r="H53" t="s">
        <v>406</v>
      </c>
      <c r="I53">
        <v>1510789596.81429</v>
      </c>
      <c r="J53">
        <f>(K53)/1000</f>
        <v>0</v>
      </c>
      <c r="K53">
        <f>IF(CZ53, AN53, AH53)</f>
        <v>0</v>
      </c>
      <c r="L53">
        <f>IF(CZ53, AI53, AG53)</f>
        <v>0</v>
      </c>
      <c r="M53">
        <f>DB53 - IF(AU53&gt;1, L53*CV53*100.0/(AW53*DP53), 0)</f>
        <v>0</v>
      </c>
      <c r="N53">
        <f>((T53-J53/2)*M53-L53)/(T53+J53/2)</f>
        <v>0</v>
      </c>
      <c r="O53">
        <f>N53*(DI53+DJ53)/1000.0</f>
        <v>0</v>
      </c>
      <c r="P53">
        <f>(DB53 - IF(AU53&gt;1, L53*CV53*100.0/(AW53*DP53), 0))*(DI53+DJ53)/1000.0</f>
        <v>0</v>
      </c>
      <c r="Q53">
        <f>2.0/((1/S53-1/R53)+SIGN(S53)*SQRT((1/S53-1/R53)*(1/S53-1/R53) + 4*CW53/((CW53+1)*(CW53+1))*(2*1/S53*1/R53-1/R53*1/R53)))</f>
        <v>0</v>
      </c>
      <c r="R53">
        <f>IF(LEFT(CX53,1)&lt;&gt;"0",IF(LEFT(CX53,1)="1",3.0,CY53),$D$5+$E$5*(DP53*DI53/($K$5*1000))+$F$5*(DP53*DI53/($K$5*1000))*MAX(MIN(CV53,$J$5),$I$5)*MAX(MIN(CV53,$J$5),$I$5)+$G$5*MAX(MIN(CV53,$J$5),$I$5)*(DP53*DI53/($K$5*1000))+$H$5*(DP53*DI53/($K$5*1000))*(DP53*DI53/($K$5*1000)))</f>
        <v>0</v>
      </c>
      <c r="S53">
        <f>J53*(1000-(1000*0.61365*exp(17.502*W53/(240.97+W53))/(DI53+DJ53)+DD53)/2)/(1000*0.61365*exp(17.502*W53/(240.97+W53))/(DI53+DJ53)-DD53)</f>
        <v>0</v>
      </c>
      <c r="T53">
        <f>1/((CW53+1)/(Q53/1.6)+1/(R53/1.37)) + CW53/((CW53+1)/(Q53/1.6) + CW53/(R53/1.37))</f>
        <v>0</v>
      </c>
      <c r="U53">
        <f>(CR53*CU53)</f>
        <v>0</v>
      </c>
      <c r="V53">
        <f>(DK53+(U53+2*0.95*5.67E-8*(((DK53+$B$7)+273)^4-(DK53+273)^4)-44100*J53)/(1.84*29.3*R53+8*0.95*5.67E-8*(DK53+273)^3))</f>
        <v>0</v>
      </c>
      <c r="W53">
        <f>($C$7*DL53+$D$7*DM53+$E$7*V53)</f>
        <v>0</v>
      </c>
      <c r="X53">
        <f>0.61365*exp(17.502*W53/(240.97+W53))</f>
        <v>0</v>
      </c>
      <c r="Y53">
        <f>(Z53/AA53*100)</f>
        <v>0</v>
      </c>
      <c r="Z53">
        <f>DD53*(DI53+DJ53)/1000</f>
        <v>0</v>
      </c>
      <c r="AA53">
        <f>0.61365*exp(17.502*DK53/(240.97+DK53))</f>
        <v>0</v>
      </c>
      <c r="AB53">
        <f>(X53-DD53*(DI53+DJ53)/1000)</f>
        <v>0</v>
      </c>
      <c r="AC53">
        <f>(-J53*44100)</f>
        <v>0</v>
      </c>
      <c r="AD53">
        <f>2*29.3*R53*0.92*(DK53-W53)</f>
        <v>0</v>
      </c>
      <c r="AE53">
        <f>2*0.95*5.67E-8*(((DK53+$B$7)+273)^4-(W53+273)^4)</f>
        <v>0</v>
      </c>
      <c r="AF53">
        <f>U53+AE53+AC53+AD53</f>
        <v>0</v>
      </c>
      <c r="AG53">
        <f>DH53*AU53*(DC53-DB53*(1000-AU53*DE53)/(1000-AU53*DD53))/(100*CV53)</f>
        <v>0</v>
      </c>
      <c r="AH53">
        <f>1000*DH53*AU53*(DD53-DE53)/(100*CV53*(1000-AU53*DD53))</f>
        <v>0</v>
      </c>
      <c r="AI53">
        <f>(AJ53 - AK53 - DI53*1E3/(8.314*(DK53+273.15)) * AM53/DH53 * AL53) * DH53/(100*CV53) * (1000 - DE53)/1000</f>
        <v>0</v>
      </c>
      <c r="AJ53">
        <v>599.895958332889</v>
      </c>
      <c r="AK53">
        <v>583.054375757576</v>
      </c>
      <c r="AL53">
        <v>3.30867076740269</v>
      </c>
      <c r="AM53">
        <v>64.351544685461</v>
      </c>
      <c r="AN53">
        <f>(AP53 - AO53 + DI53*1E3/(8.314*(DK53+273.15)) * AR53/DH53 * AQ53) * DH53/(100*CV53) * 1000/(1000 - AP53)</f>
        <v>0</v>
      </c>
      <c r="AO53">
        <v>9.86167976641521</v>
      </c>
      <c r="AP53">
        <v>10.0703146853147</v>
      </c>
      <c r="AQ53">
        <v>1.24708645609725e-06</v>
      </c>
      <c r="AR53">
        <v>100.18039122701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MAX(0,($B$13+$C$13*DP53)/(1+$D$13*DP53)*DI53/(DK53+273)*$E$13)</f>
        <v>0</v>
      </c>
      <c r="AX53" t="s">
        <v>407</v>
      </c>
      <c r="AY53" t="s">
        <v>407</v>
      </c>
      <c r="AZ53">
        <v>0</v>
      </c>
      <c r="BA53">
        <v>0</v>
      </c>
      <c r="BB53">
        <f>1-AZ53/BA53</f>
        <v>0</v>
      </c>
      <c r="BC53">
        <v>0</v>
      </c>
      <c r="BD53" t="s">
        <v>407</v>
      </c>
      <c r="BE53" t="s">
        <v>407</v>
      </c>
      <c r="BF53">
        <v>0</v>
      </c>
      <c r="BG53">
        <v>0</v>
      </c>
      <c r="BH53">
        <f>1-BF53/BG53</f>
        <v>0</v>
      </c>
      <c r="BI53">
        <v>0.5</v>
      </c>
      <c r="BJ53">
        <f>CS53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407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f>$B$11*DQ53+$C$11*DR53+$F$11*EC53*(1-EF53)</f>
        <v>0</v>
      </c>
      <c r="CS53">
        <f>CR53*CT53</f>
        <v>0</v>
      </c>
      <c r="CT53">
        <f>($B$11*$D$9+$C$11*$D$9+$F$11*((EP53+EH53)/MAX(EP53+EH53+EQ53, 0.1)*$I$9+EQ53/MAX(EP53+EH53+EQ53, 0.1)*$J$9))/($B$11+$C$11+$F$11)</f>
        <v>0</v>
      </c>
      <c r="CU53">
        <f>($B$11*$K$9+$C$11*$K$9+$F$11*((EP53+EH53)/MAX(EP53+EH53+EQ53, 0.1)*$P$9+EQ53/MAX(EP53+EH53+EQ53, 0.1)*$Q$9))/($B$11+$C$11+$F$11)</f>
        <v>0</v>
      </c>
      <c r="CV53">
        <v>1.65</v>
      </c>
      <c r="CW53">
        <v>0.5</v>
      </c>
      <c r="CX53" t="s">
        <v>408</v>
      </c>
      <c r="CY53">
        <v>2</v>
      </c>
      <c r="CZ53" t="b">
        <v>1</v>
      </c>
      <c r="DA53">
        <v>1510789596.81429</v>
      </c>
      <c r="DB53">
        <v>553.219642857143</v>
      </c>
      <c r="DC53">
        <v>577.117285714286</v>
      </c>
      <c r="DD53">
        <v>10.0678214285714</v>
      </c>
      <c r="DE53">
        <v>9.86011142857143</v>
      </c>
      <c r="DF53">
        <v>545.508892857143</v>
      </c>
      <c r="DG53">
        <v>10.0655464285714</v>
      </c>
      <c r="DH53">
        <v>500.055285714286</v>
      </c>
      <c r="DI53">
        <v>89.94945</v>
      </c>
      <c r="DJ53">
        <v>0.099960125</v>
      </c>
      <c r="DK53">
        <v>19.116575</v>
      </c>
      <c r="DL53">
        <v>19.9934928571429</v>
      </c>
      <c r="DM53">
        <v>999.9</v>
      </c>
      <c r="DN53">
        <v>0</v>
      </c>
      <c r="DO53">
        <v>0</v>
      </c>
      <c r="DP53">
        <v>9997.33821428572</v>
      </c>
      <c r="DQ53">
        <v>0</v>
      </c>
      <c r="DR53">
        <v>9.98469</v>
      </c>
      <c r="DS53">
        <v>-23.8977392857143</v>
      </c>
      <c r="DT53">
        <v>558.845964285714</v>
      </c>
      <c r="DU53">
        <v>582.864428571429</v>
      </c>
      <c r="DV53">
        <v>0.207705464285714</v>
      </c>
      <c r="DW53">
        <v>577.117285714286</v>
      </c>
      <c r="DX53">
        <v>9.86011142857143</v>
      </c>
      <c r="DY53">
        <v>0.905594535714286</v>
      </c>
      <c r="DZ53">
        <v>0.886911714285714</v>
      </c>
      <c r="EA53">
        <v>5.47995535714286</v>
      </c>
      <c r="EB53">
        <v>5.18010178571429</v>
      </c>
      <c r="EC53">
        <v>2000.04107142857</v>
      </c>
      <c r="ED53">
        <v>0.979993964285715</v>
      </c>
      <c r="EE53">
        <v>0.0200061714285714</v>
      </c>
      <c r="EF53">
        <v>0</v>
      </c>
      <c r="EG53">
        <v>2.34058928571429</v>
      </c>
      <c r="EH53">
        <v>0</v>
      </c>
      <c r="EI53">
        <v>2434.60571428571</v>
      </c>
      <c r="EJ53">
        <v>17300.4785714286</v>
      </c>
      <c r="EK53">
        <v>38.5354285714286</v>
      </c>
      <c r="EL53">
        <v>39.36825</v>
      </c>
      <c r="EM53">
        <v>38.5</v>
      </c>
      <c r="EN53">
        <v>37.7987142857143</v>
      </c>
      <c r="EO53">
        <v>37.375</v>
      </c>
      <c r="EP53">
        <v>1960.03035714286</v>
      </c>
      <c r="EQ53">
        <v>40.0107142857143</v>
      </c>
      <c r="ER53">
        <v>0</v>
      </c>
      <c r="ES53">
        <v>1679590357.1</v>
      </c>
      <c r="ET53">
        <v>0</v>
      </c>
      <c r="EU53">
        <v>2.333608</v>
      </c>
      <c r="EV53">
        <v>-0.470746152981561</v>
      </c>
      <c r="EW53">
        <v>2.85692306633728</v>
      </c>
      <c r="EX53">
        <v>2434.5684</v>
      </c>
      <c r="EY53">
        <v>15</v>
      </c>
      <c r="EZ53">
        <v>0</v>
      </c>
      <c r="FA53" t="s">
        <v>409</v>
      </c>
      <c r="FB53">
        <v>1510787920.6</v>
      </c>
      <c r="FC53">
        <v>1510787921.6</v>
      </c>
      <c r="FD53">
        <v>0</v>
      </c>
      <c r="FE53">
        <v>-0.101</v>
      </c>
      <c r="FF53">
        <v>-0.012</v>
      </c>
      <c r="FG53">
        <v>6.901</v>
      </c>
      <c r="FH53">
        <v>0.516</v>
      </c>
      <c r="FI53">
        <v>420</v>
      </c>
      <c r="FJ53">
        <v>24</v>
      </c>
      <c r="FK53">
        <v>0.32</v>
      </c>
      <c r="FL53">
        <v>0.12</v>
      </c>
      <c r="FM53">
        <v>0.20751085</v>
      </c>
      <c r="FN53">
        <v>0.00142622138836806</v>
      </c>
      <c r="FO53">
        <v>0.000740633969987876</v>
      </c>
      <c r="FP53">
        <v>1</v>
      </c>
      <c r="FQ53">
        <v>1</v>
      </c>
      <c r="FR53">
        <v>1</v>
      </c>
      <c r="FS53" t="s">
        <v>410</v>
      </c>
      <c r="FT53">
        <v>2.97325</v>
      </c>
      <c r="FU53">
        <v>2.75391</v>
      </c>
      <c r="FV53">
        <v>0.113989</v>
      </c>
      <c r="FW53">
        <v>0.118612</v>
      </c>
      <c r="FX53">
        <v>0.0548697</v>
      </c>
      <c r="FY53">
        <v>0.0545406</v>
      </c>
      <c r="FZ53">
        <v>34456</v>
      </c>
      <c r="GA53">
        <v>37378.2</v>
      </c>
      <c r="GB53">
        <v>35245.8</v>
      </c>
      <c r="GC53">
        <v>38465.2</v>
      </c>
      <c r="GD53">
        <v>47214.3</v>
      </c>
      <c r="GE53">
        <v>52511.5</v>
      </c>
      <c r="GF53">
        <v>55038.6</v>
      </c>
      <c r="GG53">
        <v>61672.8</v>
      </c>
      <c r="GH53">
        <v>1.98533</v>
      </c>
      <c r="GI53">
        <v>1.8015</v>
      </c>
      <c r="GJ53">
        <v>0.0105575</v>
      </c>
      <c r="GK53">
        <v>0</v>
      </c>
      <c r="GL53">
        <v>19.8221</v>
      </c>
      <c r="GM53">
        <v>999.9</v>
      </c>
      <c r="GN53">
        <v>53.76</v>
      </c>
      <c r="GO53">
        <v>28.893</v>
      </c>
      <c r="GP53">
        <v>23.8924</v>
      </c>
      <c r="GQ53">
        <v>56.4188</v>
      </c>
      <c r="GR53">
        <v>49.9479</v>
      </c>
      <c r="GS53">
        <v>1</v>
      </c>
      <c r="GT53">
        <v>-0.00653963</v>
      </c>
      <c r="GU53">
        <v>6.1226</v>
      </c>
      <c r="GV53">
        <v>20.0165</v>
      </c>
      <c r="GW53">
        <v>5.20082</v>
      </c>
      <c r="GX53">
        <v>12.0056</v>
      </c>
      <c r="GY53">
        <v>4.97575</v>
      </c>
      <c r="GZ53">
        <v>3.293</v>
      </c>
      <c r="HA53">
        <v>9999</v>
      </c>
      <c r="HB53">
        <v>9999</v>
      </c>
      <c r="HC53">
        <v>999.9</v>
      </c>
      <c r="HD53">
        <v>9999</v>
      </c>
      <c r="HE53">
        <v>1.8631</v>
      </c>
      <c r="HF53">
        <v>1.86812</v>
      </c>
      <c r="HG53">
        <v>1.86784</v>
      </c>
      <c r="HH53">
        <v>1.86902</v>
      </c>
      <c r="HI53">
        <v>1.86983</v>
      </c>
      <c r="HJ53">
        <v>1.86586</v>
      </c>
      <c r="HK53">
        <v>1.86703</v>
      </c>
      <c r="HL53">
        <v>1.86831</v>
      </c>
      <c r="HM53">
        <v>5</v>
      </c>
      <c r="HN53">
        <v>0</v>
      </c>
      <c r="HO53">
        <v>0</v>
      </c>
      <c r="HP53">
        <v>0</v>
      </c>
      <c r="HQ53" t="s">
        <v>411</v>
      </c>
      <c r="HR53" t="s">
        <v>412</v>
      </c>
      <c r="HS53" t="s">
        <v>413</v>
      </c>
      <c r="HT53" t="s">
        <v>413</v>
      </c>
      <c r="HU53" t="s">
        <v>413</v>
      </c>
      <c r="HV53" t="s">
        <v>413</v>
      </c>
      <c r="HW53">
        <v>0</v>
      </c>
      <c r="HX53">
        <v>100</v>
      </c>
      <c r="HY53">
        <v>100</v>
      </c>
      <c r="HZ53">
        <v>7.869</v>
      </c>
      <c r="IA53">
        <v>0.0024</v>
      </c>
      <c r="IB53">
        <v>4.09459096810632</v>
      </c>
      <c r="IC53">
        <v>0.00701673648668627</v>
      </c>
      <c r="ID53">
        <v>-7.00304995360485e-07</v>
      </c>
      <c r="IE53">
        <v>-1.86506737496121e-11</v>
      </c>
      <c r="IF53">
        <v>0.00125787624930914</v>
      </c>
      <c r="IG53">
        <v>-0.0224036906934607</v>
      </c>
      <c r="IH53">
        <v>0.00249664406764014</v>
      </c>
      <c r="II53">
        <v>-2.59163740235367e-05</v>
      </c>
      <c r="IJ53">
        <v>-2</v>
      </c>
      <c r="IK53">
        <v>2020</v>
      </c>
      <c r="IL53">
        <v>1</v>
      </c>
      <c r="IM53">
        <v>25</v>
      </c>
      <c r="IN53">
        <v>28.1</v>
      </c>
      <c r="IO53">
        <v>28.1</v>
      </c>
      <c r="IP53">
        <v>1.38672</v>
      </c>
      <c r="IQ53">
        <v>2.61719</v>
      </c>
      <c r="IR53">
        <v>1.54785</v>
      </c>
      <c r="IS53">
        <v>2.30713</v>
      </c>
      <c r="IT53">
        <v>1.34644</v>
      </c>
      <c r="IU53">
        <v>2.39868</v>
      </c>
      <c r="IV53">
        <v>33.0875</v>
      </c>
      <c r="IW53">
        <v>24.1838</v>
      </c>
      <c r="IX53">
        <v>18</v>
      </c>
      <c r="IY53">
        <v>500.999</v>
      </c>
      <c r="IZ53">
        <v>386.678</v>
      </c>
      <c r="JA53">
        <v>12.6068</v>
      </c>
      <c r="JB53">
        <v>26.7832</v>
      </c>
      <c r="JC53">
        <v>30.0006</v>
      </c>
      <c r="JD53">
        <v>26.6764</v>
      </c>
      <c r="JE53">
        <v>26.6148</v>
      </c>
      <c r="JF53">
        <v>27.7798</v>
      </c>
      <c r="JG53">
        <v>57.4254</v>
      </c>
      <c r="JH53">
        <v>0</v>
      </c>
      <c r="JI53">
        <v>12.6109</v>
      </c>
      <c r="JJ53">
        <v>622.161</v>
      </c>
      <c r="JK53">
        <v>9.80861</v>
      </c>
      <c r="JL53">
        <v>102.139</v>
      </c>
      <c r="JM53">
        <v>102.671</v>
      </c>
    </row>
    <row r="54" spans="1:273">
      <c r="A54">
        <v>38</v>
      </c>
      <c r="B54">
        <v>1510789609.6</v>
      </c>
      <c r="C54">
        <v>277.5</v>
      </c>
      <c r="D54" t="s">
        <v>486</v>
      </c>
      <c r="E54" t="s">
        <v>487</v>
      </c>
      <c r="F54">
        <v>5</v>
      </c>
      <c r="G54" t="s">
        <v>405</v>
      </c>
      <c r="H54" t="s">
        <v>406</v>
      </c>
      <c r="I54">
        <v>1510789602.1</v>
      </c>
      <c r="J54">
        <f>(K54)/1000</f>
        <v>0</v>
      </c>
      <c r="K54">
        <f>IF(CZ54, AN54, AH54)</f>
        <v>0</v>
      </c>
      <c r="L54">
        <f>IF(CZ54, AI54, AG54)</f>
        <v>0</v>
      </c>
      <c r="M54">
        <f>DB54 - IF(AU54&gt;1, L54*CV54*100.0/(AW54*DP54), 0)</f>
        <v>0</v>
      </c>
      <c r="N54">
        <f>((T54-J54/2)*M54-L54)/(T54+J54/2)</f>
        <v>0</v>
      </c>
      <c r="O54">
        <f>N54*(DI54+DJ54)/1000.0</f>
        <v>0</v>
      </c>
      <c r="P54">
        <f>(DB54 - IF(AU54&gt;1, L54*CV54*100.0/(AW54*DP54), 0))*(DI54+DJ54)/1000.0</f>
        <v>0</v>
      </c>
      <c r="Q54">
        <f>2.0/((1/S54-1/R54)+SIGN(S54)*SQRT((1/S54-1/R54)*(1/S54-1/R54) + 4*CW54/((CW54+1)*(CW54+1))*(2*1/S54*1/R54-1/R54*1/R54)))</f>
        <v>0</v>
      </c>
      <c r="R54">
        <f>IF(LEFT(CX54,1)&lt;&gt;"0",IF(LEFT(CX54,1)="1",3.0,CY54),$D$5+$E$5*(DP54*DI54/($K$5*1000))+$F$5*(DP54*DI54/($K$5*1000))*MAX(MIN(CV54,$J$5),$I$5)*MAX(MIN(CV54,$J$5),$I$5)+$G$5*MAX(MIN(CV54,$J$5),$I$5)*(DP54*DI54/($K$5*1000))+$H$5*(DP54*DI54/($K$5*1000))*(DP54*DI54/($K$5*1000)))</f>
        <v>0</v>
      </c>
      <c r="S54">
        <f>J54*(1000-(1000*0.61365*exp(17.502*W54/(240.97+W54))/(DI54+DJ54)+DD54)/2)/(1000*0.61365*exp(17.502*W54/(240.97+W54))/(DI54+DJ54)-DD54)</f>
        <v>0</v>
      </c>
      <c r="T54">
        <f>1/((CW54+1)/(Q54/1.6)+1/(R54/1.37)) + CW54/((CW54+1)/(Q54/1.6) + CW54/(R54/1.37))</f>
        <v>0</v>
      </c>
      <c r="U54">
        <f>(CR54*CU54)</f>
        <v>0</v>
      </c>
      <c r="V54">
        <f>(DK54+(U54+2*0.95*5.67E-8*(((DK54+$B$7)+273)^4-(DK54+273)^4)-44100*J54)/(1.84*29.3*R54+8*0.95*5.67E-8*(DK54+273)^3))</f>
        <v>0</v>
      </c>
      <c r="W54">
        <f>($C$7*DL54+$D$7*DM54+$E$7*V54)</f>
        <v>0</v>
      </c>
      <c r="X54">
        <f>0.61365*exp(17.502*W54/(240.97+W54))</f>
        <v>0</v>
      </c>
      <c r="Y54">
        <f>(Z54/AA54*100)</f>
        <v>0</v>
      </c>
      <c r="Z54">
        <f>DD54*(DI54+DJ54)/1000</f>
        <v>0</v>
      </c>
      <c r="AA54">
        <f>0.61365*exp(17.502*DK54/(240.97+DK54))</f>
        <v>0</v>
      </c>
      <c r="AB54">
        <f>(X54-DD54*(DI54+DJ54)/1000)</f>
        <v>0</v>
      </c>
      <c r="AC54">
        <f>(-J54*44100)</f>
        <v>0</v>
      </c>
      <c r="AD54">
        <f>2*29.3*R54*0.92*(DK54-W54)</f>
        <v>0</v>
      </c>
      <c r="AE54">
        <f>2*0.95*5.67E-8*(((DK54+$B$7)+273)^4-(W54+273)^4)</f>
        <v>0</v>
      </c>
      <c r="AF54">
        <f>U54+AE54+AC54+AD54</f>
        <v>0</v>
      </c>
      <c r="AG54">
        <f>DH54*AU54*(DC54-DB54*(1000-AU54*DE54)/(1000-AU54*DD54))/(100*CV54)</f>
        <v>0</v>
      </c>
      <c r="AH54">
        <f>1000*DH54*AU54*(DD54-DE54)/(100*CV54*(1000-AU54*DD54))</f>
        <v>0</v>
      </c>
      <c r="AI54">
        <f>(AJ54 - AK54 - DI54*1E3/(8.314*(DK54+273.15)) * AM54/DH54 * AL54) * DH54/(100*CV54) * (1000 - DE54)/1000</f>
        <v>0</v>
      </c>
      <c r="AJ54">
        <v>617.85855380624</v>
      </c>
      <c r="AK54">
        <v>600.257921212121</v>
      </c>
      <c r="AL54">
        <v>3.43814346269839</v>
      </c>
      <c r="AM54">
        <v>64.351544685461</v>
      </c>
      <c r="AN54">
        <f>(AP54 - AO54 + DI54*1E3/(8.314*(DK54+273.15)) * AR54/DH54 * AQ54) * DH54/(100*CV54) * 1000/(1000 - AP54)</f>
        <v>0</v>
      </c>
      <c r="AO54">
        <v>9.86254492693926</v>
      </c>
      <c r="AP54">
        <v>10.0719461538462</v>
      </c>
      <c r="AQ54">
        <v>7.99393380311935e-06</v>
      </c>
      <c r="AR54">
        <v>100.18039122701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MAX(0,($B$13+$C$13*DP54)/(1+$D$13*DP54)*DI54/(DK54+273)*$E$13)</f>
        <v>0</v>
      </c>
      <c r="AX54" t="s">
        <v>407</v>
      </c>
      <c r="AY54" t="s">
        <v>407</v>
      </c>
      <c r="AZ54">
        <v>0</v>
      </c>
      <c r="BA54">
        <v>0</v>
      </c>
      <c r="BB54">
        <f>1-AZ54/BA54</f>
        <v>0</v>
      </c>
      <c r="BC54">
        <v>0</v>
      </c>
      <c r="BD54" t="s">
        <v>407</v>
      </c>
      <c r="BE54" t="s">
        <v>407</v>
      </c>
      <c r="BF54">
        <v>0</v>
      </c>
      <c r="BG54">
        <v>0</v>
      </c>
      <c r="BH54">
        <f>1-BF54/BG54</f>
        <v>0</v>
      </c>
      <c r="BI54">
        <v>0.5</v>
      </c>
      <c r="BJ54">
        <f>CS54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407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f>$B$11*DQ54+$C$11*DR54+$F$11*EC54*(1-EF54)</f>
        <v>0</v>
      </c>
      <c r="CS54">
        <f>CR54*CT54</f>
        <v>0</v>
      </c>
      <c r="CT54">
        <f>($B$11*$D$9+$C$11*$D$9+$F$11*((EP54+EH54)/MAX(EP54+EH54+EQ54, 0.1)*$I$9+EQ54/MAX(EP54+EH54+EQ54, 0.1)*$J$9))/($B$11+$C$11+$F$11)</f>
        <v>0</v>
      </c>
      <c r="CU54">
        <f>($B$11*$K$9+$C$11*$K$9+$F$11*((EP54+EH54)/MAX(EP54+EH54+EQ54, 0.1)*$P$9+EQ54/MAX(EP54+EH54+EQ54, 0.1)*$Q$9))/($B$11+$C$11+$F$11)</f>
        <v>0</v>
      </c>
      <c r="CV54">
        <v>1.65</v>
      </c>
      <c r="CW54">
        <v>0.5</v>
      </c>
      <c r="CX54" t="s">
        <v>408</v>
      </c>
      <c r="CY54">
        <v>2</v>
      </c>
      <c r="CZ54" t="b">
        <v>1</v>
      </c>
      <c r="DA54">
        <v>1510789602.1</v>
      </c>
      <c r="DB54">
        <v>570.755888888889</v>
      </c>
      <c r="DC54">
        <v>594.865962962963</v>
      </c>
      <c r="DD54">
        <v>10.0698444444444</v>
      </c>
      <c r="DE54">
        <v>9.8617762962963</v>
      </c>
      <c r="DF54">
        <v>562.93662962963</v>
      </c>
      <c r="DG54">
        <v>10.0675296296296</v>
      </c>
      <c r="DH54">
        <v>500.061333333333</v>
      </c>
      <c r="DI54">
        <v>89.9494222222222</v>
      </c>
      <c r="DJ54">
        <v>0.0999845111111111</v>
      </c>
      <c r="DK54">
        <v>19.1172555555556</v>
      </c>
      <c r="DL54">
        <v>19.9945888888889</v>
      </c>
      <c r="DM54">
        <v>999.9</v>
      </c>
      <c r="DN54">
        <v>0</v>
      </c>
      <c r="DO54">
        <v>0</v>
      </c>
      <c r="DP54">
        <v>9996.94370370371</v>
      </c>
      <c r="DQ54">
        <v>0</v>
      </c>
      <c r="DR54">
        <v>9.98469</v>
      </c>
      <c r="DS54">
        <v>-24.1100851851852</v>
      </c>
      <c r="DT54">
        <v>576.561666666667</v>
      </c>
      <c r="DU54">
        <v>600.790740740741</v>
      </c>
      <c r="DV54">
        <v>0.208066888888889</v>
      </c>
      <c r="DW54">
        <v>594.865962962963</v>
      </c>
      <c r="DX54">
        <v>9.8617762962963</v>
      </c>
      <c r="DY54">
        <v>0.905776555555556</v>
      </c>
      <c r="DZ54">
        <v>0.887061148148148</v>
      </c>
      <c r="EA54">
        <v>5.48284888888889</v>
      </c>
      <c r="EB54">
        <v>5.18252333333333</v>
      </c>
      <c r="EC54">
        <v>2000.03888888889</v>
      </c>
      <c r="ED54">
        <v>0.979993777777778</v>
      </c>
      <c r="EE54">
        <v>0.0200063703703704</v>
      </c>
      <c r="EF54">
        <v>0</v>
      </c>
      <c r="EG54">
        <v>2.33473333333333</v>
      </c>
      <c r="EH54">
        <v>0</v>
      </c>
      <c r="EI54">
        <v>2434.83074074074</v>
      </c>
      <c r="EJ54">
        <v>17300.4592592593</v>
      </c>
      <c r="EK54">
        <v>38.5183703703704</v>
      </c>
      <c r="EL54">
        <v>39.354</v>
      </c>
      <c r="EM54">
        <v>38.4953333333333</v>
      </c>
      <c r="EN54">
        <v>37.789037037037</v>
      </c>
      <c r="EO54">
        <v>37.375</v>
      </c>
      <c r="EP54">
        <v>1960.02777777778</v>
      </c>
      <c r="EQ54">
        <v>40.0111111111111</v>
      </c>
      <c r="ER54">
        <v>0</v>
      </c>
      <c r="ES54">
        <v>1679590362.5</v>
      </c>
      <c r="ET54">
        <v>0</v>
      </c>
      <c r="EU54">
        <v>2.32252692307692</v>
      </c>
      <c r="EV54">
        <v>-0.281767520842672</v>
      </c>
      <c r="EW54">
        <v>3.00752135516521</v>
      </c>
      <c r="EX54">
        <v>2434.75653846154</v>
      </c>
      <c r="EY54">
        <v>15</v>
      </c>
      <c r="EZ54">
        <v>0</v>
      </c>
      <c r="FA54" t="s">
        <v>409</v>
      </c>
      <c r="FB54">
        <v>1510787920.6</v>
      </c>
      <c r="FC54">
        <v>1510787921.6</v>
      </c>
      <c r="FD54">
        <v>0</v>
      </c>
      <c r="FE54">
        <v>-0.101</v>
      </c>
      <c r="FF54">
        <v>-0.012</v>
      </c>
      <c r="FG54">
        <v>6.901</v>
      </c>
      <c r="FH54">
        <v>0.516</v>
      </c>
      <c r="FI54">
        <v>420</v>
      </c>
      <c r="FJ54">
        <v>24</v>
      </c>
      <c r="FK54">
        <v>0.32</v>
      </c>
      <c r="FL54">
        <v>0.12</v>
      </c>
      <c r="FM54">
        <v>0.208045525</v>
      </c>
      <c r="FN54">
        <v>0.00470669043151934</v>
      </c>
      <c r="FO54">
        <v>0.000839002085441389</v>
      </c>
      <c r="FP54">
        <v>1</v>
      </c>
      <c r="FQ54">
        <v>1</v>
      </c>
      <c r="FR54">
        <v>1</v>
      </c>
      <c r="FS54" t="s">
        <v>410</v>
      </c>
      <c r="FT54">
        <v>2.97333</v>
      </c>
      <c r="FU54">
        <v>2.75384</v>
      </c>
      <c r="FV54">
        <v>0.11637</v>
      </c>
      <c r="FW54">
        <v>0.120848</v>
      </c>
      <c r="FX54">
        <v>0.0548762</v>
      </c>
      <c r="FY54">
        <v>0.054544</v>
      </c>
      <c r="FZ54">
        <v>34362.9</v>
      </c>
      <c r="GA54">
        <v>37282.6</v>
      </c>
      <c r="GB54">
        <v>35245.3</v>
      </c>
      <c r="GC54">
        <v>38464.5</v>
      </c>
      <c r="GD54">
        <v>47213.5</v>
      </c>
      <c r="GE54">
        <v>52510.6</v>
      </c>
      <c r="GF54">
        <v>55037.9</v>
      </c>
      <c r="GG54">
        <v>61671.9</v>
      </c>
      <c r="GH54">
        <v>1.98525</v>
      </c>
      <c r="GI54">
        <v>1.80123</v>
      </c>
      <c r="GJ54">
        <v>0.0103265</v>
      </c>
      <c r="GK54">
        <v>0</v>
      </c>
      <c r="GL54">
        <v>19.8186</v>
      </c>
      <c r="GM54">
        <v>999.9</v>
      </c>
      <c r="GN54">
        <v>53.76</v>
      </c>
      <c r="GO54">
        <v>28.893</v>
      </c>
      <c r="GP54">
        <v>23.8852</v>
      </c>
      <c r="GQ54">
        <v>56.6088</v>
      </c>
      <c r="GR54">
        <v>49.992</v>
      </c>
      <c r="GS54">
        <v>1</v>
      </c>
      <c r="GT54">
        <v>-0.00581301</v>
      </c>
      <c r="GU54">
        <v>6.1285</v>
      </c>
      <c r="GV54">
        <v>20.0162</v>
      </c>
      <c r="GW54">
        <v>5.19977</v>
      </c>
      <c r="GX54">
        <v>12.0068</v>
      </c>
      <c r="GY54">
        <v>4.9756</v>
      </c>
      <c r="GZ54">
        <v>3.2929</v>
      </c>
      <c r="HA54">
        <v>9999</v>
      </c>
      <c r="HB54">
        <v>9999</v>
      </c>
      <c r="HC54">
        <v>999.9</v>
      </c>
      <c r="HD54">
        <v>9999</v>
      </c>
      <c r="HE54">
        <v>1.8631</v>
      </c>
      <c r="HF54">
        <v>1.86812</v>
      </c>
      <c r="HG54">
        <v>1.86784</v>
      </c>
      <c r="HH54">
        <v>1.86896</v>
      </c>
      <c r="HI54">
        <v>1.86982</v>
      </c>
      <c r="HJ54">
        <v>1.86586</v>
      </c>
      <c r="HK54">
        <v>1.86705</v>
      </c>
      <c r="HL54">
        <v>1.86831</v>
      </c>
      <c r="HM54">
        <v>5</v>
      </c>
      <c r="HN54">
        <v>0</v>
      </c>
      <c r="HO54">
        <v>0</v>
      </c>
      <c r="HP54">
        <v>0</v>
      </c>
      <c r="HQ54" t="s">
        <v>411</v>
      </c>
      <c r="HR54" t="s">
        <v>412</v>
      </c>
      <c r="HS54" t="s">
        <v>413</v>
      </c>
      <c r="HT54" t="s">
        <v>413</v>
      </c>
      <c r="HU54" t="s">
        <v>413</v>
      </c>
      <c r="HV54" t="s">
        <v>413</v>
      </c>
      <c r="HW54">
        <v>0</v>
      </c>
      <c r="HX54">
        <v>100</v>
      </c>
      <c r="HY54">
        <v>100</v>
      </c>
      <c r="HZ54">
        <v>7.974</v>
      </c>
      <c r="IA54">
        <v>0.0023</v>
      </c>
      <c r="IB54">
        <v>4.09459096810632</v>
      </c>
      <c r="IC54">
        <v>0.00701673648668627</v>
      </c>
      <c r="ID54">
        <v>-7.00304995360485e-07</v>
      </c>
      <c r="IE54">
        <v>-1.86506737496121e-11</v>
      </c>
      <c r="IF54">
        <v>0.00125787624930914</v>
      </c>
      <c r="IG54">
        <v>-0.0224036906934607</v>
      </c>
      <c r="IH54">
        <v>0.00249664406764014</v>
      </c>
      <c r="II54">
        <v>-2.59163740235367e-05</v>
      </c>
      <c r="IJ54">
        <v>-2</v>
      </c>
      <c r="IK54">
        <v>2020</v>
      </c>
      <c r="IL54">
        <v>1</v>
      </c>
      <c r="IM54">
        <v>25</v>
      </c>
      <c r="IN54">
        <v>28.1</v>
      </c>
      <c r="IO54">
        <v>28.1</v>
      </c>
      <c r="IP54">
        <v>1.41846</v>
      </c>
      <c r="IQ54">
        <v>2.64648</v>
      </c>
      <c r="IR54">
        <v>1.54785</v>
      </c>
      <c r="IS54">
        <v>2.30713</v>
      </c>
      <c r="IT54">
        <v>1.34644</v>
      </c>
      <c r="IU54">
        <v>2.3999</v>
      </c>
      <c r="IV54">
        <v>33.0875</v>
      </c>
      <c r="IW54">
        <v>24.1838</v>
      </c>
      <c r="IX54">
        <v>18</v>
      </c>
      <c r="IY54">
        <v>501.016</v>
      </c>
      <c r="IZ54">
        <v>386.581</v>
      </c>
      <c r="JA54">
        <v>12.612</v>
      </c>
      <c r="JB54">
        <v>26.7906</v>
      </c>
      <c r="JC54">
        <v>30.0007</v>
      </c>
      <c r="JD54">
        <v>26.6837</v>
      </c>
      <c r="JE54">
        <v>26.6222</v>
      </c>
      <c r="JF54">
        <v>28.4129</v>
      </c>
      <c r="JG54">
        <v>57.4254</v>
      </c>
      <c r="JH54">
        <v>0</v>
      </c>
      <c r="JI54">
        <v>12.613</v>
      </c>
      <c r="JJ54">
        <v>642.281</v>
      </c>
      <c r="JK54">
        <v>9.80061</v>
      </c>
      <c r="JL54">
        <v>102.138</v>
      </c>
      <c r="JM54">
        <v>102.669</v>
      </c>
    </row>
    <row r="55" spans="1:273">
      <c r="A55">
        <v>39</v>
      </c>
      <c r="B55">
        <v>1510789614.6</v>
      </c>
      <c r="C55">
        <v>282.5</v>
      </c>
      <c r="D55" t="s">
        <v>488</v>
      </c>
      <c r="E55" t="s">
        <v>489</v>
      </c>
      <c r="F55">
        <v>5</v>
      </c>
      <c r="G55" t="s">
        <v>405</v>
      </c>
      <c r="H55" t="s">
        <v>406</v>
      </c>
      <c r="I55">
        <v>1510789606.81429</v>
      </c>
      <c r="J55">
        <f>(K55)/1000</f>
        <v>0</v>
      </c>
      <c r="K55">
        <f>IF(CZ55, AN55, AH55)</f>
        <v>0</v>
      </c>
      <c r="L55">
        <f>IF(CZ55, AI55, AG55)</f>
        <v>0</v>
      </c>
      <c r="M55">
        <f>DB55 - IF(AU55&gt;1, L55*CV55*100.0/(AW55*DP55), 0)</f>
        <v>0</v>
      </c>
      <c r="N55">
        <f>((T55-J55/2)*M55-L55)/(T55+J55/2)</f>
        <v>0</v>
      </c>
      <c r="O55">
        <f>N55*(DI55+DJ55)/1000.0</f>
        <v>0</v>
      </c>
      <c r="P55">
        <f>(DB55 - IF(AU55&gt;1, L55*CV55*100.0/(AW55*DP55), 0))*(DI55+DJ55)/1000.0</f>
        <v>0</v>
      </c>
      <c r="Q55">
        <f>2.0/((1/S55-1/R55)+SIGN(S55)*SQRT((1/S55-1/R55)*(1/S55-1/R55) + 4*CW55/((CW55+1)*(CW55+1))*(2*1/S55*1/R55-1/R55*1/R55)))</f>
        <v>0</v>
      </c>
      <c r="R55">
        <f>IF(LEFT(CX55,1)&lt;&gt;"0",IF(LEFT(CX55,1)="1",3.0,CY55),$D$5+$E$5*(DP55*DI55/($K$5*1000))+$F$5*(DP55*DI55/($K$5*1000))*MAX(MIN(CV55,$J$5),$I$5)*MAX(MIN(CV55,$J$5),$I$5)+$G$5*MAX(MIN(CV55,$J$5),$I$5)*(DP55*DI55/($K$5*1000))+$H$5*(DP55*DI55/($K$5*1000))*(DP55*DI55/($K$5*1000)))</f>
        <v>0</v>
      </c>
      <c r="S55">
        <f>J55*(1000-(1000*0.61365*exp(17.502*W55/(240.97+W55))/(DI55+DJ55)+DD55)/2)/(1000*0.61365*exp(17.502*W55/(240.97+W55))/(DI55+DJ55)-DD55)</f>
        <v>0</v>
      </c>
      <c r="T55">
        <f>1/((CW55+1)/(Q55/1.6)+1/(R55/1.37)) + CW55/((CW55+1)/(Q55/1.6) + CW55/(R55/1.37))</f>
        <v>0</v>
      </c>
      <c r="U55">
        <f>(CR55*CU55)</f>
        <v>0</v>
      </c>
      <c r="V55">
        <f>(DK55+(U55+2*0.95*5.67E-8*(((DK55+$B$7)+273)^4-(DK55+273)^4)-44100*J55)/(1.84*29.3*R55+8*0.95*5.67E-8*(DK55+273)^3))</f>
        <v>0</v>
      </c>
      <c r="W55">
        <f>($C$7*DL55+$D$7*DM55+$E$7*V55)</f>
        <v>0</v>
      </c>
      <c r="X55">
        <f>0.61365*exp(17.502*W55/(240.97+W55))</f>
        <v>0</v>
      </c>
      <c r="Y55">
        <f>(Z55/AA55*100)</f>
        <v>0</v>
      </c>
      <c r="Z55">
        <f>DD55*(DI55+DJ55)/1000</f>
        <v>0</v>
      </c>
      <c r="AA55">
        <f>0.61365*exp(17.502*DK55/(240.97+DK55))</f>
        <v>0</v>
      </c>
      <c r="AB55">
        <f>(X55-DD55*(DI55+DJ55)/1000)</f>
        <v>0</v>
      </c>
      <c r="AC55">
        <f>(-J55*44100)</f>
        <v>0</v>
      </c>
      <c r="AD55">
        <f>2*29.3*R55*0.92*(DK55-W55)</f>
        <v>0</v>
      </c>
      <c r="AE55">
        <f>2*0.95*5.67E-8*(((DK55+$B$7)+273)^4-(W55+273)^4)</f>
        <v>0</v>
      </c>
      <c r="AF55">
        <f>U55+AE55+AC55+AD55</f>
        <v>0</v>
      </c>
      <c r="AG55">
        <f>DH55*AU55*(DC55-DB55*(1000-AU55*DE55)/(1000-AU55*DD55))/(100*CV55)</f>
        <v>0</v>
      </c>
      <c r="AH55">
        <f>1000*DH55*AU55*(DD55-DE55)/(100*CV55*(1000-AU55*DD55))</f>
        <v>0</v>
      </c>
      <c r="AI55">
        <f>(AJ55 - AK55 - DI55*1E3/(8.314*(DK55+273.15)) * AM55/DH55 * AL55) * DH55/(100*CV55) * (1000 - DE55)/1000</f>
        <v>0</v>
      </c>
      <c r="AJ55">
        <v>634.091467902766</v>
      </c>
      <c r="AK55">
        <v>616.923096969697</v>
      </c>
      <c r="AL55">
        <v>3.33424114887323</v>
      </c>
      <c r="AM55">
        <v>64.351544685461</v>
      </c>
      <c r="AN55">
        <f>(AP55 - AO55 + DI55*1E3/(8.314*(DK55+273.15)) * AR55/DH55 * AQ55) * DH55/(100*CV55) * 1000/(1000 - AP55)</f>
        <v>0</v>
      </c>
      <c r="AO55">
        <v>9.86339380912461</v>
      </c>
      <c r="AP55">
        <v>10.0736741258741</v>
      </c>
      <c r="AQ55">
        <v>6.72190834660383e-06</v>
      </c>
      <c r="AR55">
        <v>100.18039122701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MAX(0,($B$13+$C$13*DP55)/(1+$D$13*DP55)*DI55/(DK55+273)*$E$13)</f>
        <v>0</v>
      </c>
      <c r="AX55" t="s">
        <v>407</v>
      </c>
      <c r="AY55" t="s">
        <v>407</v>
      </c>
      <c r="AZ55">
        <v>0</v>
      </c>
      <c r="BA55">
        <v>0</v>
      </c>
      <c r="BB55">
        <f>1-AZ55/BA55</f>
        <v>0</v>
      </c>
      <c r="BC55">
        <v>0</v>
      </c>
      <c r="BD55" t="s">
        <v>407</v>
      </c>
      <c r="BE55" t="s">
        <v>407</v>
      </c>
      <c r="BF55">
        <v>0</v>
      </c>
      <c r="BG55">
        <v>0</v>
      </c>
      <c r="BH55">
        <f>1-BF55/BG55</f>
        <v>0</v>
      </c>
      <c r="BI55">
        <v>0.5</v>
      </c>
      <c r="BJ55">
        <f>CS55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407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f>$B$11*DQ55+$C$11*DR55+$F$11*EC55*(1-EF55)</f>
        <v>0</v>
      </c>
      <c r="CS55">
        <f>CR55*CT55</f>
        <v>0</v>
      </c>
      <c r="CT55">
        <f>($B$11*$D$9+$C$11*$D$9+$F$11*((EP55+EH55)/MAX(EP55+EH55+EQ55, 0.1)*$I$9+EQ55/MAX(EP55+EH55+EQ55, 0.1)*$J$9))/($B$11+$C$11+$F$11)</f>
        <v>0</v>
      </c>
      <c r="CU55">
        <f>($B$11*$K$9+$C$11*$K$9+$F$11*((EP55+EH55)/MAX(EP55+EH55+EQ55, 0.1)*$P$9+EQ55/MAX(EP55+EH55+EQ55, 0.1)*$Q$9))/($B$11+$C$11+$F$11)</f>
        <v>0</v>
      </c>
      <c r="CV55">
        <v>1.65</v>
      </c>
      <c r="CW55">
        <v>0.5</v>
      </c>
      <c r="CX55" t="s">
        <v>408</v>
      </c>
      <c r="CY55">
        <v>2</v>
      </c>
      <c r="CZ55" t="b">
        <v>1</v>
      </c>
      <c r="DA55">
        <v>1510789606.81429</v>
      </c>
      <c r="DB55">
        <v>586.42775</v>
      </c>
      <c r="DC55">
        <v>610.618535714286</v>
      </c>
      <c r="DD55">
        <v>10.0715214285714</v>
      </c>
      <c r="DE55">
        <v>9.86264214285714</v>
      </c>
      <c r="DF55">
        <v>578.511964285714</v>
      </c>
      <c r="DG55">
        <v>10.069175</v>
      </c>
      <c r="DH55">
        <v>500.062142857143</v>
      </c>
      <c r="DI55">
        <v>89.9494107142857</v>
      </c>
      <c r="DJ55">
        <v>0.099972275</v>
      </c>
      <c r="DK55">
        <v>19.1183535714286</v>
      </c>
      <c r="DL55">
        <v>19.9924607142857</v>
      </c>
      <c r="DM55">
        <v>999.9</v>
      </c>
      <c r="DN55">
        <v>0</v>
      </c>
      <c r="DO55">
        <v>0</v>
      </c>
      <c r="DP55">
        <v>10002.585</v>
      </c>
      <c r="DQ55">
        <v>0</v>
      </c>
      <c r="DR55">
        <v>9.98469</v>
      </c>
      <c r="DS55">
        <v>-24.1908821428571</v>
      </c>
      <c r="DT55">
        <v>592.393964285714</v>
      </c>
      <c r="DU55">
        <v>616.700821428571</v>
      </c>
      <c r="DV55">
        <v>0.20888225</v>
      </c>
      <c r="DW55">
        <v>610.618535714286</v>
      </c>
      <c r="DX55">
        <v>9.86264214285714</v>
      </c>
      <c r="DY55">
        <v>0.905927714285714</v>
      </c>
      <c r="DZ55">
        <v>0.887138928571429</v>
      </c>
      <c r="EA55">
        <v>5.48525178571428</v>
      </c>
      <c r="EB55">
        <v>5.18378357142857</v>
      </c>
      <c r="EC55">
        <v>1999.98107142857</v>
      </c>
      <c r="ED55">
        <v>0.979993428571429</v>
      </c>
      <c r="EE55">
        <v>0.0200067428571429</v>
      </c>
      <c r="EF55">
        <v>0</v>
      </c>
      <c r="EG55">
        <v>2.29738928571429</v>
      </c>
      <c r="EH55">
        <v>0</v>
      </c>
      <c r="EI55">
        <v>2435.11714285714</v>
      </c>
      <c r="EJ55">
        <v>17299.9571428571</v>
      </c>
      <c r="EK55">
        <v>38.5044285714286</v>
      </c>
      <c r="EL55">
        <v>39.348</v>
      </c>
      <c r="EM55">
        <v>38.49325</v>
      </c>
      <c r="EN55">
        <v>37.7787857142857</v>
      </c>
      <c r="EO55">
        <v>37.375</v>
      </c>
      <c r="EP55">
        <v>1959.97071428571</v>
      </c>
      <c r="EQ55">
        <v>40.0103571428571</v>
      </c>
      <c r="ER55">
        <v>0</v>
      </c>
      <c r="ES55">
        <v>1679590367.3</v>
      </c>
      <c r="ET55">
        <v>0</v>
      </c>
      <c r="EU55">
        <v>2.28320769230769</v>
      </c>
      <c r="EV55">
        <v>-0.132410259150624</v>
      </c>
      <c r="EW55">
        <v>3.81538461492767</v>
      </c>
      <c r="EX55">
        <v>2435.08153846154</v>
      </c>
      <c r="EY55">
        <v>15</v>
      </c>
      <c r="EZ55">
        <v>0</v>
      </c>
      <c r="FA55" t="s">
        <v>409</v>
      </c>
      <c r="FB55">
        <v>1510787920.6</v>
      </c>
      <c r="FC55">
        <v>1510787921.6</v>
      </c>
      <c r="FD55">
        <v>0</v>
      </c>
      <c r="FE55">
        <v>-0.101</v>
      </c>
      <c r="FF55">
        <v>-0.012</v>
      </c>
      <c r="FG55">
        <v>6.901</v>
      </c>
      <c r="FH55">
        <v>0.516</v>
      </c>
      <c r="FI55">
        <v>420</v>
      </c>
      <c r="FJ55">
        <v>24</v>
      </c>
      <c r="FK55">
        <v>0.32</v>
      </c>
      <c r="FL55">
        <v>0.12</v>
      </c>
      <c r="FM55">
        <v>0.208338825</v>
      </c>
      <c r="FN55">
        <v>0.00993650656660365</v>
      </c>
      <c r="FO55">
        <v>0.00106724169913614</v>
      </c>
      <c r="FP55">
        <v>1</v>
      </c>
      <c r="FQ55">
        <v>1</v>
      </c>
      <c r="FR55">
        <v>1</v>
      </c>
      <c r="FS55" t="s">
        <v>410</v>
      </c>
      <c r="FT55">
        <v>2.9733</v>
      </c>
      <c r="FU55">
        <v>2.75403</v>
      </c>
      <c r="FV55">
        <v>0.118651</v>
      </c>
      <c r="FW55">
        <v>0.123217</v>
      </c>
      <c r="FX55">
        <v>0.0548828</v>
      </c>
      <c r="FY55">
        <v>0.0545454</v>
      </c>
      <c r="FZ55">
        <v>34273.5</v>
      </c>
      <c r="GA55">
        <v>37181.4</v>
      </c>
      <c r="GB55">
        <v>35244.6</v>
      </c>
      <c r="GC55">
        <v>38463.8</v>
      </c>
      <c r="GD55">
        <v>47212.5</v>
      </c>
      <c r="GE55">
        <v>52509.3</v>
      </c>
      <c r="GF55">
        <v>55037.2</v>
      </c>
      <c r="GG55">
        <v>61670.4</v>
      </c>
      <c r="GH55">
        <v>1.98525</v>
      </c>
      <c r="GI55">
        <v>1.80115</v>
      </c>
      <c r="GJ55">
        <v>0.0101402</v>
      </c>
      <c r="GK55">
        <v>0</v>
      </c>
      <c r="GL55">
        <v>19.8148</v>
      </c>
      <c r="GM55">
        <v>999.9</v>
      </c>
      <c r="GN55">
        <v>53.76</v>
      </c>
      <c r="GO55">
        <v>28.893</v>
      </c>
      <c r="GP55">
        <v>23.8886</v>
      </c>
      <c r="GQ55">
        <v>56.5588</v>
      </c>
      <c r="GR55">
        <v>50.1122</v>
      </c>
      <c r="GS55">
        <v>1</v>
      </c>
      <c r="GT55">
        <v>-0.00517022</v>
      </c>
      <c r="GU55">
        <v>6.13316</v>
      </c>
      <c r="GV55">
        <v>20.016</v>
      </c>
      <c r="GW55">
        <v>5.20067</v>
      </c>
      <c r="GX55">
        <v>12.0061</v>
      </c>
      <c r="GY55">
        <v>4.9758</v>
      </c>
      <c r="GZ55">
        <v>3.293</v>
      </c>
      <c r="HA55">
        <v>9999</v>
      </c>
      <c r="HB55">
        <v>9999</v>
      </c>
      <c r="HC55">
        <v>999.9</v>
      </c>
      <c r="HD55">
        <v>9999</v>
      </c>
      <c r="HE55">
        <v>1.8631</v>
      </c>
      <c r="HF55">
        <v>1.86813</v>
      </c>
      <c r="HG55">
        <v>1.86784</v>
      </c>
      <c r="HH55">
        <v>1.86898</v>
      </c>
      <c r="HI55">
        <v>1.86983</v>
      </c>
      <c r="HJ55">
        <v>1.86586</v>
      </c>
      <c r="HK55">
        <v>1.86705</v>
      </c>
      <c r="HL55">
        <v>1.86834</v>
      </c>
      <c r="HM55">
        <v>5</v>
      </c>
      <c r="HN55">
        <v>0</v>
      </c>
      <c r="HO55">
        <v>0</v>
      </c>
      <c r="HP55">
        <v>0</v>
      </c>
      <c r="HQ55" t="s">
        <v>411</v>
      </c>
      <c r="HR55" t="s">
        <v>412</v>
      </c>
      <c r="HS55" t="s">
        <v>413</v>
      </c>
      <c r="HT55" t="s">
        <v>413</v>
      </c>
      <c r="HU55" t="s">
        <v>413</v>
      </c>
      <c r="HV55" t="s">
        <v>413</v>
      </c>
      <c r="HW55">
        <v>0</v>
      </c>
      <c r="HX55">
        <v>100</v>
      </c>
      <c r="HY55">
        <v>100</v>
      </c>
      <c r="HZ55">
        <v>8.075</v>
      </c>
      <c r="IA55">
        <v>0.0023</v>
      </c>
      <c r="IB55">
        <v>4.09459096810632</v>
      </c>
      <c r="IC55">
        <v>0.00701673648668627</v>
      </c>
      <c r="ID55">
        <v>-7.00304995360485e-07</v>
      </c>
      <c r="IE55">
        <v>-1.86506737496121e-11</v>
      </c>
      <c r="IF55">
        <v>0.00125787624930914</v>
      </c>
      <c r="IG55">
        <v>-0.0224036906934607</v>
      </c>
      <c r="IH55">
        <v>0.00249664406764014</v>
      </c>
      <c r="II55">
        <v>-2.59163740235367e-05</v>
      </c>
      <c r="IJ55">
        <v>-2</v>
      </c>
      <c r="IK55">
        <v>2020</v>
      </c>
      <c r="IL55">
        <v>1</v>
      </c>
      <c r="IM55">
        <v>25</v>
      </c>
      <c r="IN55">
        <v>28.2</v>
      </c>
      <c r="IO55">
        <v>28.2</v>
      </c>
      <c r="IP55">
        <v>1.44653</v>
      </c>
      <c r="IQ55">
        <v>2.63062</v>
      </c>
      <c r="IR55">
        <v>1.54785</v>
      </c>
      <c r="IS55">
        <v>2.30713</v>
      </c>
      <c r="IT55">
        <v>1.34644</v>
      </c>
      <c r="IU55">
        <v>2.43408</v>
      </c>
      <c r="IV55">
        <v>33.1099</v>
      </c>
      <c r="IW55">
        <v>24.1838</v>
      </c>
      <c r="IX55">
        <v>18</v>
      </c>
      <c r="IY55">
        <v>501.077</v>
      </c>
      <c r="IZ55">
        <v>386.587</v>
      </c>
      <c r="JA55">
        <v>12.6148</v>
      </c>
      <c r="JB55">
        <v>26.798</v>
      </c>
      <c r="JC55">
        <v>30.0007</v>
      </c>
      <c r="JD55">
        <v>26.6904</v>
      </c>
      <c r="JE55">
        <v>26.6289</v>
      </c>
      <c r="JF55">
        <v>28.9792</v>
      </c>
      <c r="JG55">
        <v>57.4254</v>
      </c>
      <c r="JH55">
        <v>0</v>
      </c>
      <c r="JI55">
        <v>12.6226</v>
      </c>
      <c r="JJ55">
        <v>655.658</v>
      </c>
      <c r="JK55">
        <v>9.79649</v>
      </c>
      <c r="JL55">
        <v>102.136</v>
      </c>
      <c r="JM55">
        <v>102.667</v>
      </c>
    </row>
    <row r="56" spans="1:273">
      <c r="A56">
        <v>40</v>
      </c>
      <c r="B56">
        <v>1510789619.6</v>
      </c>
      <c r="C56">
        <v>287.5</v>
      </c>
      <c r="D56" t="s">
        <v>490</v>
      </c>
      <c r="E56" t="s">
        <v>491</v>
      </c>
      <c r="F56">
        <v>5</v>
      </c>
      <c r="G56" t="s">
        <v>405</v>
      </c>
      <c r="H56" t="s">
        <v>406</v>
      </c>
      <c r="I56">
        <v>1510789612.1</v>
      </c>
      <c r="J56">
        <f>(K56)/1000</f>
        <v>0</v>
      </c>
      <c r="K56">
        <f>IF(CZ56, AN56, AH56)</f>
        <v>0</v>
      </c>
      <c r="L56">
        <f>IF(CZ56, AI56, AG56)</f>
        <v>0</v>
      </c>
      <c r="M56">
        <f>DB56 - IF(AU56&gt;1, L56*CV56*100.0/(AW56*DP56), 0)</f>
        <v>0</v>
      </c>
      <c r="N56">
        <f>((T56-J56/2)*M56-L56)/(T56+J56/2)</f>
        <v>0</v>
      </c>
      <c r="O56">
        <f>N56*(DI56+DJ56)/1000.0</f>
        <v>0</v>
      </c>
      <c r="P56">
        <f>(DB56 - IF(AU56&gt;1, L56*CV56*100.0/(AW56*DP56), 0))*(DI56+DJ56)/1000.0</f>
        <v>0</v>
      </c>
      <c r="Q56">
        <f>2.0/((1/S56-1/R56)+SIGN(S56)*SQRT((1/S56-1/R56)*(1/S56-1/R56) + 4*CW56/((CW56+1)*(CW56+1))*(2*1/S56*1/R56-1/R56*1/R56)))</f>
        <v>0</v>
      </c>
      <c r="R56">
        <f>IF(LEFT(CX56,1)&lt;&gt;"0",IF(LEFT(CX56,1)="1",3.0,CY56),$D$5+$E$5*(DP56*DI56/($K$5*1000))+$F$5*(DP56*DI56/($K$5*1000))*MAX(MIN(CV56,$J$5),$I$5)*MAX(MIN(CV56,$J$5),$I$5)+$G$5*MAX(MIN(CV56,$J$5),$I$5)*(DP56*DI56/($K$5*1000))+$H$5*(DP56*DI56/($K$5*1000))*(DP56*DI56/($K$5*1000)))</f>
        <v>0</v>
      </c>
      <c r="S56">
        <f>J56*(1000-(1000*0.61365*exp(17.502*W56/(240.97+W56))/(DI56+DJ56)+DD56)/2)/(1000*0.61365*exp(17.502*W56/(240.97+W56))/(DI56+DJ56)-DD56)</f>
        <v>0</v>
      </c>
      <c r="T56">
        <f>1/((CW56+1)/(Q56/1.6)+1/(R56/1.37)) + CW56/((CW56+1)/(Q56/1.6) + CW56/(R56/1.37))</f>
        <v>0</v>
      </c>
      <c r="U56">
        <f>(CR56*CU56)</f>
        <v>0</v>
      </c>
      <c r="V56">
        <f>(DK56+(U56+2*0.95*5.67E-8*(((DK56+$B$7)+273)^4-(DK56+273)^4)-44100*J56)/(1.84*29.3*R56+8*0.95*5.67E-8*(DK56+273)^3))</f>
        <v>0</v>
      </c>
      <c r="W56">
        <f>($C$7*DL56+$D$7*DM56+$E$7*V56)</f>
        <v>0</v>
      </c>
      <c r="X56">
        <f>0.61365*exp(17.502*W56/(240.97+W56))</f>
        <v>0</v>
      </c>
      <c r="Y56">
        <f>(Z56/AA56*100)</f>
        <v>0</v>
      </c>
      <c r="Z56">
        <f>DD56*(DI56+DJ56)/1000</f>
        <v>0</v>
      </c>
      <c r="AA56">
        <f>0.61365*exp(17.502*DK56/(240.97+DK56))</f>
        <v>0</v>
      </c>
      <c r="AB56">
        <f>(X56-DD56*(DI56+DJ56)/1000)</f>
        <v>0</v>
      </c>
      <c r="AC56">
        <f>(-J56*44100)</f>
        <v>0</v>
      </c>
      <c r="AD56">
        <f>2*29.3*R56*0.92*(DK56-W56)</f>
        <v>0</v>
      </c>
      <c r="AE56">
        <f>2*0.95*5.67E-8*(((DK56+$B$7)+273)^4-(W56+273)^4)</f>
        <v>0</v>
      </c>
      <c r="AF56">
        <f>U56+AE56+AC56+AD56</f>
        <v>0</v>
      </c>
      <c r="AG56">
        <f>DH56*AU56*(DC56-DB56*(1000-AU56*DE56)/(1000-AU56*DD56))/(100*CV56)</f>
        <v>0</v>
      </c>
      <c r="AH56">
        <f>1000*DH56*AU56*(DD56-DE56)/(100*CV56*(1000-AU56*DD56))</f>
        <v>0</v>
      </c>
      <c r="AI56">
        <f>(AJ56 - AK56 - DI56*1E3/(8.314*(DK56+273.15)) * AM56/DH56 * AL56) * DH56/(100*CV56) * (1000 - DE56)/1000</f>
        <v>0</v>
      </c>
      <c r="AJ56">
        <v>652.030774792035</v>
      </c>
      <c r="AK56">
        <v>634.203521212121</v>
      </c>
      <c r="AL56">
        <v>3.46202605343045</v>
      </c>
      <c r="AM56">
        <v>64.351544685461</v>
      </c>
      <c r="AN56">
        <f>(AP56 - AO56 + DI56*1E3/(8.314*(DK56+273.15)) * AR56/DH56 * AQ56) * DH56/(100*CV56) * 1000/(1000 - AP56)</f>
        <v>0</v>
      </c>
      <c r="AO56">
        <v>9.86415983822252</v>
      </c>
      <c r="AP56">
        <v>10.0754951048951</v>
      </c>
      <c r="AQ56">
        <v>4.00589288453967e-06</v>
      </c>
      <c r="AR56">
        <v>100.18039122701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MAX(0,($B$13+$C$13*DP56)/(1+$D$13*DP56)*DI56/(DK56+273)*$E$13)</f>
        <v>0</v>
      </c>
      <c r="AX56" t="s">
        <v>407</v>
      </c>
      <c r="AY56" t="s">
        <v>407</v>
      </c>
      <c r="AZ56">
        <v>0</v>
      </c>
      <c r="BA56">
        <v>0</v>
      </c>
      <c r="BB56">
        <f>1-AZ56/BA56</f>
        <v>0</v>
      </c>
      <c r="BC56">
        <v>0</v>
      </c>
      <c r="BD56" t="s">
        <v>407</v>
      </c>
      <c r="BE56" t="s">
        <v>407</v>
      </c>
      <c r="BF56">
        <v>0</v>
      </c>
      <c r="BG56">
        <v>0</v>
      </c>
      <c r="BH56">
        <f>1-BF56/BG56</f>
        <v>0</v>
      </c>
      <c r="BI56">
        <v>0.5</v>
      </c>
      <c r="BJ56">
        <f>CS56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407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f>$B$11*DQ56+$C$11*DR56+$F$11*EC56*(1-EF56)</f>
        <v>0</v>
      </c>
      <c r="CS56">
        <f>CR56*CT56</f>
        <v>0</v>
      </c>
      <c r="CT56">
        <f>($B$11*$D$9+$C$11*$D$9+$F$11*((EP56+EH56)/MAX(EP56+EH56+EQ56, 0.1)*$I$9+EQ56/MAX(EP56+EH56+EQ56, 0.1)*$J$9))/($B$11+$C$11+$F$11)</f>
        <v>0</v>
      </c>
      <c r="CU56">
        <f>($B$11*$K$9+$C$11*$K$9+$F$11*((EP56+EH56)/MAX(EP56+EH56+EQ56, 0.1)*$P$9+EQ56/MAX(EP56+EH56+EQ56, 0.1)*$Q$9))/($B$11+$C$11+$F$11)</f>
        <v>0</v>
      </c>
      <c r="CV56">
        <v>1.65</v>
      </c>
      <c r="CW56">
        <v>0.5</v>
      </c>
      <c r="CX56" t="s">
        <v>408</v>
      </c>
      <c r="CY56">
        <v>2</v>
      </c>
      <c r="CZ56" t="b">
        <v>1</v>
      </c>
      <c r="DA56">
        <v>1510789612.1</v>
      </c>
      <c r="DB56">
        <v>604.156333333333</v>
      </c>
      <c r="DC56">
        <v>628.691592592593</v>
      </c>
      <c r="DD56">
        <v>10.0733592592593</v>
      </c>
      <c r="DE56">
        <v>9.86359259259259</v>
      </c>
      <c r="DF56">
        <v>596.131703703704</v>
      </c>
      <c r="DG56">
        <v>10.0709814814815</v>
      </c>
      <c r="DH56">
        <v>500.067777777778</v>
      </c>
      <c r="DI56">
        <v>89.9496074074074</v>
      </c>
      <c r="DJ56">
        <v>0.100014011111111</v>
      </c>
      <c r="DK56">
        <v>19.1180555555556</v>
      </c>
      <c r="DL56">
        <v>19.9896925925926</v>
      </c>
      <c r="DM56">
        <v>999.9</v>
      </c>
      <c r="DN56">
        <v>0</v>
      </c>
      <c r="DO56">
        <v>0</v>
      </c>
      <c r="DP56">
        <v>10006.1318518519</v>
      </c>
      <c r="DQ56">
        <v>0</v>
      </c>
      <c r="DR56">
        <v>9.98458777777778</v>
      </c>
      <c r="DS56">
        <v>-24.5354444444444</v>
      </c>
      <c r="DT56">
        <v>610.304037037037</v>
      </c>
      <c r="DU56">
        <v>634.954555555556</v>
      </c>
      <c r="DV56">
        <v>0.209769037037037</v>
      </c>
      <c r="DW56">
        <v>628.691592592593</v>
      </c>
      <c r="DX56">
        <v>9.86359259259259</v>
      </c>
      <c r="DY56">
        <v>0.906095037037037</v>
      </c>
      <c r="DZ56">
        <v>0.88722637037037</v>
      </c>
      <c r="EA56">
        <v>5.48791074074074</v>
      </c>
      <c r="EB56">
        <v>5.1852</v>
      </c>
      <c r="EC56">
        <v>1999.98222222222</v>
      </c>
      <c r="ED56">
        <v>0.979993444444444</v>
      </c>
      <c r="EE56">
        <v>0.0200067259259259</v>
      </c>
      <c r="EF56">
        <v>0</v>
      </c>
      <c r="EG56">
        <v>2.30995555555556</v>
      </c>
      <c r="EH56">
        <v>0</v>
      </c>
      <c r="EI56">
        <v>2435.28259259259</v>
      </c>
      <c r="EJ56">
        <v>17299.9666666667</v>
      </c>
      <c r="EK56">
        <v>38.5045925925926</v>
      </c>
      <c r="EL56">
        <v>39.333</v>
      </c>
      <c r="EM56">
        <v>38.4766666666667</v>
      </c>
      <c r="EN56">
        <v>37.7775555555556</v>
      </c>
      <c r="EO56">
        <v>37.368</v>
      </c>
      <c r="EP56">
        <v>1959.97185185185</v>
      </c>
      <c r="EQ56">
        <v>40.0103703703704</v>
      </c>
      <c r="ER56">
        <v>0</v>
      </c>
      <c r="ES56">
        <v>1679590372.1</v>
      </c>
      <c r="ET56">
        <v>0</v>
      </c>
      <c r="EU56">
        <v>2.31077692307692</v>
      </c>
      <c r="EV56">
        <v>-0.271733332883105</v>
      </c>
      <c r="EW56">
        <v>1.85914530161125</v>
      </c>
      <c r="EX56">
        <v>2435.27230769231</v>
      </c>
      <c r="EY56">
        <v>15</v>
      </c>
      <c r="EZ56">
        <v>0</v>
      </c>
      <c r="FA56" t="s">
        <v>409</v>
      </c>
      <c r="FB56">
        <v>1510787920.6</v>
      </c>
      <c r="FC56">
        <v>1510787921.6</v>
      </c>
      <c r="FD56">
        <v>0</v>
      </c>
      <c r="FE56">
        <v>-0.101</v>
      </c>
      <c r="FF56">
        <v>-0.012</v>
      </c>
      <c r="FG56">
        <v>6.901</v>
      </c>
      <c r="FH56">
        <v>0.516</v>
      </c>
      <c r="FI56">
        <v>420</v>
      </c>
      <c r="FJ56">
        <v>24</v>
      </c>
      <c r="FK56">
        <v>0.32</v>
      </c>
      <c r="FL56">
        <v>0.12</v>
      </c>
      <c r="FM56">
        <v>0.2091993</v>
      </c>
      <c r="FN56">
        <v>0.00950399999999945</v>
      </c>
      <c r="FO56">
        <v>0.0010099300767875</v>
      </c>
      <c r="FP56">
        <v>1</v>
      </c>
      <c r="FQ56">
        <v>1</v>
      </c>
      <c r="FR56">
        <v>1</v>
      </c>
      <c r="FS56" t="s">
        <v>410</v>
      </c>
      <c r="FT56">
        <v>2.97308</v>
      </c>
      <c r="FU56">
        <v>2.75393</v>
      </c>
      <c r="FV56">
        <v>0.120974</v>
      </c>
      <c r="FW56">
        <v>0.125349</v>
      </c>
      <c r="FX56">
        <v>0.0548903</v>
      </c>
      <c r="FY56">
        <v>0.0545542</v>
      </c>
      <c r="FZ56">
        <v>34182.7</v>
      </c>
      <c r="GA56">
        <v>37090.4</v>
      </c>
      <c r="GB56">
        <v>35244.1</v>
      </c>
      <c r="GC56">
        <v>38463.2</v>
      </c>
      <c r="GD56">
        <v>47211.8</v>
      </c>
      <c r="GE56">
        <v>52508.5</v>
      </c>
      <c r="GF56">
        <v>55036.7</v>
      </c>
      <c r="GG56">
        <v>61670</v>
      </c>
      <c r="GH56">
        <v>1.9852</v>
      </c>
      <c r="GI56">
        <v>1.8012</v>
      </c>
      <c r="GJ56">
        <v>0.010781</v>
      </c>
      <c r="GK56">
        <v>0</v>
      </c>
      <c r="GL56">
        <v>19.8118</v>
      </c>
      <c r="GM56">
        <v>999.9</v>
      </c>
      <c r="GN56">
        <v>53.736</v>
      </c>
      <c r="GO56">
        <v>28.893</v>
      </c>
      <c r="GP56">
        <v>23.8788</v>
      </c>
      <c r="GQ56">
        <v>56.3288</v>
      </c>
      <c r="GR56">
        <v>50.2965</v>
      </c>
      <c r="GS56">
        <v>1</v>
      </c>
      <c r="GT56">
        <v>-0.00475102</v>
      </c>
      <c r="GU56">
        <v>6.10161</v>
      </c>
      <c r="GV56">
        <v>20.0171</v>
      </c>
      <c r="GW56">
        <v>5.20112</v>
      </c>
      <c r="GX56">
        <v>12.0052</v>
      </c>
      <c r="GY56">
        <v>4.97575</v>
      </c>
      <c r="GZ56">
        <v>3.293</v>
      </c>
      <c r="HA56">
        <v>9999</v>
      </c>
      <c r="HB56">
        <v>9999</v>
      </c>
      <c r="HC56">
        <v>999.9</v>
      </c>
      <c r="HD56">
        <v>9999</v>
      </c>
      <c r="HE56">
        <v>1.8631</v>
      </c>
      <c r="HF56">
        <v>1.86812</v>
      </c>
      <c r="HG56">
        <v>1.86784</v>
      </c>
      <c r="HH56">
        <v>1.86899</v>
      </c>
      <c r="HI56">
        <v>1.86984</v>
      </c>
      <c r="HJ56">
        <v>1.86584</v>
      </c>
      <c r="HK56">
        <v>1.86705</v>
      </c>
      <c r="HL56">
        <v>1.86832</v>
      </c>
      <c r="HM56">
        <v>5</v>
      </c>
      <c r="HN56">
        <v>0</v>
      </c>
      <c r="HO56">
        <v>0</v>
      </c>
      <c r="HP56">
        <v>0</v>
      </c>
      <c r="HQ56" t="s">
        <v>411</v>
      </c>
      <c r="HR56" t="s">
        <v>412</v>
      </c>
      <c r="HS56" t="s">
        <v>413</v>
      </c>
      <c r="HT56" t="s">
        <v>413</v>
      </c>
      <c r="HU56" t="s">
        <v>413</v>
      </c>
      <c r="HV56" t="s">
        <v>413</v>
      </c>
      <c r="HW56">
        <v>0</v>
      </c>
      <c r="HX56">
        <v>100</v>
      </c>
      <c r="HY56">
        <v>100</v>
      </c>
      <c r="HZ56">
        <v>8.18</v>
      </c>
      <c r="IA56">
        <v>0.0025</v>
      </c>
      <c r="IB56">
        <v>4.09459096810632</v>
      </c>
      <c r="IC56">
        <v>0.00701673648668627</v>
      </c>
      <c r="ID56">
        <v>-7.00304995360485e-07</v>
      </c>
      <c r="IE56">
        <v>-1.86506737496121e-11</v>
      </c>
      <c r="IF56">
        <v>0.00125787624930914</v>
      </c>
      <c r="IG56">
        <v>-0.0224036906934607</v>
      </c>
      <c r="IH56">
        <v>0.00249664406764014</v>
      </c>
      <c r="II56">
        <v>-2.59163740235367e-05</v>
      </c>
      <c r="IJ56">
        <v>-2</v>
      </c>
      <c r="IK56">
        <v>2020</v>
      </c>
      <c r="IL56">
        <v>1</v>
      </c>
      <c r="IM56">
        <v>25</v>
      </c>
      <c r="IN56">
        <v>28.3</v>
      </c>
      <c r="IO56">
        <v>28.3</v>
      </c>
      <c r="IP56">
        <v>1.47827</v>
      </c>
      <c r="IQ56">
        <v>2.60986</v>
      </c>
      <c r="IR56">
        <v>1.54785</v>
      </c>
      <c r="IS56">
        <v>2.30713</v>
      </c>
      <c r="IT56">
        <v>1.34644</v>
      </c>
      <c r="IU56">
        <v>2.38037</v>
      </c>
      <c r="IV56">
        <v>33.1099</v>
      </c>
      <c r="IW56">
        <v>24.1488</v>
      </c>
      <c r="IX56">
        <v>18</v>
      </c>
      <c r="IY56">
        <v>501.112</v>
      </c>
      <c r="IZ56">
        <v>386.664</v>
      </c>
      <c r="JA56">
        <v>12.6202</v>
      </c>
      <c r="JB56">
        <v>26.8048</v>
      </c>
      <c r="JC56">
        <v>30.0006</v>
      </c>
      <c r="JD56">
        <v>26.6978</v>
      </c>
      <c r="JE56">
        <v>26.6362</v>
      </c>
      <c r="JF56">
        <v>29.6099</v>
      </c>
      <c r="JG56">
        <v>57.7015</v>
      </c>
      <c r="JH56">
        <v>0</v>
      </c>
      <c r="JI56">
        <v>12.6326</v>
      </c>
      <c r="JJ56">
        <v>675.763</v>
      </c>
      <c r="JK56">
        <v>9.78874</v>
      </c>
      <c r="JL56">
        <v>102.135</v>
      </c>
      <c r="JM56">
        <v>102.666</v>
      </c>
    </row>
    <row r="57" spans="1:273">
      <c r="A57">
        <v>41</v>
      </c>
      <c r="B57">
        <v>1510789624.6</v>
      </c>
      <c r="C57">
        <v>292.5</v>
      </c>
      <c r="D57" t="s">
        <v>492</v>
      </c>
      <c r="E57" t="s">
        <v>493</v>
      </c>
      <c r="F57">
        <v>5</v>
      </c>
      <c r="G57" t="s">
        <v>405</v>
      </c>
      <c r="H57" t="s">
        <v>406</v>
      </c>
      <c r="I57">
        <v>1510789616.81429</v>
      </c>
      <c r="J57">
        <f>(K57)/1000</f>
        <v>0</v>
      </c>
      <c r="K57">
        <f>IF(CZ57, AN57, AH57)</f>
        <v>0</v>
      </c>
      <c r="L57">
        <f>IF(CZ57, AI57, AG57)</f>
        <v>0</v>
      </c>
      <c r="M57">
        <f>DB57 - IF(AU57&gt;1, L57*CV57*100.0/(AW57*DP57), 0)</f>
        <v>0</v>
      </c>
      <c r="N57">
        <f>((T57-J57/2)*M57-L57)/(T57+J57/2)</f>
        <v>0</v>
      </c>
      <c r="O57">
        <f>N57*(DI57+DJ57)/1000.0</f>
        <v>0</v>
      </c>
      <c r="P57">
        <f>(DB57 - IF(AU57&gt;1, L57*CV57*100.0/(AW57*DP57), 0))*(DI57+DJ57)/1000.0</f>
        <v>0</v>
      </c>
      <c r="Q57">
        <f>2.0/((1/S57-1/R57)+SIGN(S57)*SQRT((1/S57-1/R57)*(1/S57-1/R57) + 4*CW57/((CW57+1)*(CW57+1))*(2*1/S57*1/R57-1/R57*1/R57)))</f>
        <v>0</v>
      </c>
      <c r="R57">
        <f>IF(LEFT(CX57,1)&lt;&gt;"0",IF(LEFT(CX57,1)="1",3.0,CY57),$D$5+$E$5*(DP57*DI57/($K$5*1000))+$F$5*(DP57*DI57/($K$5*1000))*MAX(MIN(CV57,$J$5),$I$5)*MAX(MIN(CV57,$J$5),$I$5)+$G$5*MAX(MIN(CV57,$J$5),$I$5)*(DP57*DI57/($K$5*1000))+$H$5*(DP57*DI57/($K$5*1000))*(DP57*DI57/($K$5*1000)))</f>
        <v>0</v>
      </c>
      <c r="S57">
        <f>J57*(1000-(1000*0.61365*exp(17.502*W57/(240.97+W57))/(DI57+DJ57)+DD57)/2)/(1000*0.61365*exp(17.502*W57/(240.97+W57))/(DI57+DJ57)-DD57)</f>
        <v>0</v>
      </c>
      <c r="T57">
        <f>1/((CW57+1)/(Q57/1.6)+1/(R57/1.37)) + CW57/((CW57+1)/(Q57/1.6) + CW57/(R57/1.37))</f>
        <v>0</v>
      </c>
      <c r="U57">
        <f>(CR57*CU57)</f>
        <v>0</v>
      </c>
      <c r="V57">
        <f>(DK57+(U57+2*0.95*5.67E-8*(((DK57+$B$7)+273)^4-(DK57+273)^4)-44100*J57)/(1.84*29.3*R57+8*0.95*5.67E-8*(DK57+273)^3))</f>
        <v>0</v>
      </c>
      <c r="W57">
        <f>($C$7*DL57+$D$7*DM57+$E$7*V57)</f>
        <v>0</v>
      </c>
      <c r="X57">
        <f>0.61365*exp(17.502*W57/(240.97+W57))</f>
        <v>0</v>
      </c>
      <c r="Y57">
        <f>(Z57/AA57*100)</f>
        <v>0</v>
      </c>
      <c r="Z57">
        <f>DD57*(DI57+DJ57)/1000</f>
        <v>0</v>
      </c>
      <c r="AA57">
        <f>0.61365*exp(17.502*DK57/(240.97+DK57))</f>
        <v>0</v>
      </c>
      <c r="AB57">
        <f>(X57-DD57*(DI57+DJ57)/1000)</f>
        <v>0</v>
      </c>
      <c r="AC57">
        <f>(-J57*44100)</f>
        <v>0</v>
      </c>
      <c r="AD57">
        <f>2*29.3*R57*0.92*(DK57-W57)</f>
        <v>0</v>
      </c>
      <c r="AE57">
        <f>2*0.95*5.67E-8*(((DK57+$B$7)+273)^4-(W57+273)^4)</f>
        <v>0</v>
      </c>
      <c r="AF57">
        <f>U57+AE57+AC57+AD57</f>
        <v>0</v>
      </c>
      <c r="AG57">
        <f>DH57*AU57*(DC57-DB57*(1000-AU57*DE57)/(1000-AU57*DD57))/(100*CV57)</f>
        <v>0</v>
      </c>
      <c r="AH57">
        <f>1000*DH57*AU57*(DD57-DE57)/(100*CV57*(1000-AU57*DD57))</f>
        <v>0</v>
      </c>
      <c r="AI57">
        <f>(AJ57 - AK57 - DI57*1E3/(8.314*(DK57+273.15)) * AM57/DH57 * AL57) * DH57/(100*CV57) * (1000 - DE57)/1000</f>
        <v>0</v>
      </c>
      <c r="AJ57">
        <v>667.850657729752</v>
      </c>
      <c r="AK57">
        <v>650.856484848485</v>
      </c>
      <c r="AL57">
        <v>3.33525037617783</v>
      </c>
      <c r="AM57">
        <v>64.351544685461</v>
      </c>
      <c r="AN57">
        <f>(AP57 - AO57 + DI57*1E3/(8.314*(DK57+273.15)) * AR57/DH57 * AQ57) * DH57/(100*CV57) * 1000/(1000 - AP57)</f>
        <v>0</v>
      </c>
      <c r="AO57">
        <v>9.86683046162086</v>
      </c>
      <c r="AP57">
        <v>10.0777237762238</v>
      </c>
      <c r="AQ57">
        <v>1.01655171001081e-05</v>
      </c>
      <c r="AR57">
        <v>100.18039122701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MAX(0,($B$13+$C$13*DP57)/(1+$D$13*DP57)*DI57/(DK57+273)*$E$13)</f>
        <v>0</v>
      </c>
      <c r="AX57" t="s">
        <v>407</v>
      </c>
      <c r="AY57" t="s">
        <v>407</v>
      </c>
      <c r="AZ57">
        <v>0</v>
      </c>
      <c r="BA57">
        <v>0</v>
      </c>
      <c r="BB57">
        <f>1-AZ57/BA57</f>
        <v>0</v>
      </c>
      <c r="BC57">
        <v>0</v>
      </c>
      <c r="BD57" t="s">
        <v>407</v>
      </c>
      <c r="BE57" t="s">
        <v>407</v>
      </c>
      <c r="BF57">
        <v>0</v>
      </c>
      <c r="BG57">
        <v>0</v>
      </c>
      <c r="BH57">
        <f>1-BF57/BG57</f>
        <v>0</v>
      </c>
      <c r="BI57">
        <v>0.5</v>
      </c>
      <c r="BJ57">
        <f>CS57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407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f>$B$11*DQ57+$C$11*DR57+$F$11*EC57*(1-EF57)</f>
        <v>0</v>
      </c>
      <c r="CS57">
        <f>CR57*CT57</f>
        <v>0</v>
      </c>
      <c r="CT57">
        <f>($B$11*$D$9+$C$11*$D$9+$F$11*((EP57+EH57)/MAX(EP57+EH57+EQ57, 0.1)*$I$9+EQ57/MAX(EP57+EH57+EQ57, 0.1)*$J$9))/($B$11+$C$11+$F$11)</f>
        <v>0</v>
      </c>
      <c r="CU57">
        <f>($B$11*$K$9+$C$11*$K$9+$F$11*((EP57+EH57)/MAX(EP57+EH57+EQ57, 0.1)*$P$9+EQ57/MAX(EP57+EH57+EQ57, 0.1)*$Q$9))/($B$11+$C$11+$F$11)</f>
        <v>0</v>
      </c>
      <c r="CV57">
        <v>1.65</v>
      </c>
      <c r="CW57">
        <v>0.5</v>
      </c>
      <c r="CX57" t="s">
        <v>408</v>
      </c>
      <c r="CY57">
        <v>2</v>
      </c>
      <c r="CZ57" t="b">
        <v>1</v>
      </c>
      <c r="DA57">
        <v>1510789616.81429</v>
      </c>
      <c r="DB57">
        <v>619.961035714286</v>
      </c>
      <c r="DC57">
        <v>644.339642857143</v>
      </c>
      <c r="DD57">
        <v>10.075075</v>
      </c>
      <c r="DE57">
        <v>9.86276964285714</v>
      </c>
      <c r="DF57">
        <v>611.839928571429</v>
      </c>
      <c r="DG57">
        <v>10.0726607142857</v>
      </c>
      <c r="DH57">
        <v>500.068821428571</v>
      </c>
      <c r="DI57">
        <v>89.9500571428571</v>
      </c>
      <c r="DJ57">
        <v>0.099996675</v>
      </c>
      <c r="DK57">
        <v>19.1184428571429</v>
      </c>
      <c r="DL57">
        <v>19.9884607142857</v>
      </c>
      <c r="DM57">
        <v>999.9</v>
      </c>
      <c r="DN57">
        <v>0</v>
      </c>
      <c r="DO57">
        <v>0</v>
      </c>
      <c r="DP57">
        <v>10008.3721428571</v>
      </c>
      <c r="DQ57">
        <v>0</v>
      </c>
      <c r="DR57">
        <v>9.97154035714286</v>
      </c>
      <c r="DS57">
        <v>-24.3787785714286</v>
      </c>
      <c r="DT57">
        <v>626.270785714286</v>
      </c>
      <c r="DU57">
        <v>650.757964285714</v>
      </c>
      <c r="DV57">
        <v>0.212303928571429</v>
      </c>
      <c r="DW57">
        <v>644.339642857143</v>
      </c>
      <c r="DX57">
        <v>9.86276964285714</v>
      </c>
      <c r="DY57">
        <v>0.906253571428572</v>
      </c>
      <c r="DZ57">
        <v>0.88715675</v>
      </c>
      <c r="EA57">
        <v>5.49043035714286</v>
      </c>
      <c r="EB57">
        <v>5.18407142857143</v>
      </c>
      <c r="EC57">
        <v>1999.97357142857</v>
      </c>
      <c r="ED57">
        <v>0.979993428571429</v>
      </c>
      <c r="EE57">
        <v>0.0200067428571429</v>
      </c>
      <c r="EF57">
        <v>0</v>
      </c>
      <c r="EG57">
        <v>2.29276428571429</v>
      </c>
      <c r="EH57">
        <v>0</v>
      </c>
      <c r="EI57">
        <v>2435.52928571428</v>
      </c>
      <c r="EJ57">
        <v>17299.8928571429</v>
      </c>
      <c r="EK57">
        <v>38.5</v>
      </c>
      <c r="EL57">
        <v>39.32775</v>
      </c>
      <c r="EM57">
        <v>38.46175</v>
      </c>
      <c r="EN57">
        <v>37.7677142857143</v>
      </c>
      <c r="EO57">
        <v>37.3525</v>
      </c>
      <c r="EP57">
        <v>1959.96357142857</v>
      </c>
      <c r="EQ57">
        <v>40.01</v>
      </c>
      <c r="ER57">
        <v>0</v>
      </c>
      <c r="ES57">
        <v>1679590377.5</v>
      </c>
      <c r="ET57">
        <v>0</v>
      </c>
      <c r="EU57">
        <v>2.28118</v>
      </c>
      <c r="EV57">
        <v>0.191007696778313</v>
      </c>
      <c r="EW57">
        <v>1.13461539207861</v>
      </c>
      <c r="EX57">
        <v>2435.5584</v>
      </c>
      <c r="EY57">
        <v>15</v>
      </c>
      <c r="EZ57">
        <v>0</v>
      </c>
      <c r="FA57" t="s">
        <v>409</v>
      </c>
      <c r="FB57">
        <v>1510787920.6</v>
      </c>
      <c r="FC57">
        <v>1510787921.6</v>
      </c>
      <c r="FD57">
        <v>0</v>
      </c>
      <c r="FE57">
        <v>-0.101</v>
      </c>
      <c r="FF57">
        <v>-0.012</v>
      </c>
      <c r="FG57">
        <v>6.901</v>
      </c>
      <c r="FH57">
        <v>0.516</v>
      </c>
      <c r="FI57">
        <v>420</v>
      </c>
      <c r="FJ57">
        <v>24</v>
      </c>
      <c r="FK57">
        <v>0.32</v>
      </c>
      <c r="FL57">
        <v>0.12</v>
      </c>
      <c r="FM57">
        <v>0.210333475</v>
      </c>
      <c r="FN57">
        <v>0.015911493433395</v>
      </c>
      <c r="FO57">
        <v>0.00252194891886711</v>
      </c>
      <c r="FP57">
        <v>1</v>
      </c>
      <c r="FQ57">
        <v>1</v>
      </c>
      <c r="FR57">
        <v>1</v>
      </c>
      <c r="FS57" t="s">
        <v>410</v>
      </c>
      <c r="FT57">
        <v>2.97309</v>
      </c>
      <c r="FU57">
        <v>2.75383</v>
      </c>
      <c r="FV57">
        <v>0.123191</v>
      </c>
      <c r="FW57">
        <v>0.127654</v>
      </c>
      <c r="FX57">
        <v>0.0548921</v>
      </c>
      <c r="FY57">
        <v>0.054439</v>
      </c>
      <c r="FZ57">
        <v>34096.7</v>
      </c>
      <c r="GA57">
        <v>36992.2</v>
      </c>
      <c r="GB57">
        <v>35244.3</v>
      </c>
      <c r="GC57">
        <v>38462.7</v>
      </c>
      <c r="GD57">
        <v>47211.9</v>
      </c>
      <c r="GE57">
        <v>52514.5</v>
      </c>
      <c r="GF57">
        <v>55036.8</v>
      </c>
      <c r="GG57">
        <v>61669.4</v>
      </c>
      <c r="GH57">
        <v>1.98507</v>
      </c>
      <c r="GI57">
        <v>1.80123</v>
      </c>
      <c r="GJ57">
        <v>0.0118427</v>
      </c>
      <c r="GK57">
        <v>0</v>
      </c>
      <c r="GL57">
        <v>19.8092</v>
      </c>
      <c r="GM57">
        <v>999.9</v>
      </c>
      <c r="GN57">
        <v>53.736</v>
      </c>
      <c r="GO57">
        <v>28.893</v>
      </c>
      <c r="GP57">
        <v>23.8787</v>
      </c>
      <c r="GQ57">
        <v>56.4588</v>
      </c>
      <c r="GR57">
        <v>50.5008</v>
      </c>
      <c r="GS57">
        <v>1</v>
      </c>
      <c r="GT57">
        <v>-0.0042124</v>
      </c>
      <c r="GU57">
        <v>6.08399</v>
      </c>
      <c r="GV57">
        <v>20.0184</v>
      </c>
      <c r="GW57">
        <v>5.20067</v>
      </c>
      <c r="GX57">
        <v>12.0053</v>
      </c>
      <c r="GY57">
        <v>4.9757</v>
      </c>
      <c r="GZ57">
        <v>3.29295</v>
      </c>
      <c r="HA57">
        <v>9999</v>
      </c>
      <c r="HB57">
        <v>9999</v>
      </c>
      <c r="HC57">
        <v>999.9</v>
      </c>
      <c r="HD57">
        <v>9999</v>
      </c>
      <c r="HE57">
        <v>1.86309</v>
      </c>
      <c r="HF57">
        <v>1.86811</v>
      </c>
      <c r="HG57">
        <v>1.86784</v>
      </c>
      <c r="HH57">
        <v>1.86897</v>
      </c>
      <c r="HI57">
        <v>1.86988</v>
      </c>
      <c r="HJ57">
        <v>1.86586</v>
      </c>
      <c r="HK57">
        <v>1.86705</v>
      </c>
      <c r="HL57">
        <v>1.86836</v>
      </c>
      <c r="HM57">
        <v>5</v>
      </c>
      <c r="HN57">
        <v>0</v>
      </c>
      <c r="HO57">
        <v>0</v>
      </c>
      <c r="HP57">
        <v>0</v>
      </c>
      <c r="HQ57" t="s">
        <v>411</v>
      </c>
      <c r="HR57" t="s">
        <v>412</v>
      </c>
      <c r="HS57" t="s">
        <v>413</v>
      </c>
      <c r="HT57" t="s">
        <v>413</v>
      </c>
      <c r="HU57" t="s">
        <v>413</v>
      </c>
      <c r="HV57" t="s">
        <v>413</v>
      </c>
      <c r="HW57">
        <v>0</v>
      </c>
      <c r="HX57">
        <v>100</v>
      </c>
      <c r="HY57">
        <v>100</v>
      </c>
      <c r="HZ57">
        <v>8.279</v>
      </c>
      <c r="IA57">
        <v>0.0025</v>
      </c>
      <c r="IB57">
        <v>4.09459096810632</v>
      </c>
      <c r="IC57">
        <v>0.00701673648668627</v>
      </c>
      <c r="ID57">
        <v>-7.00304995360485e-07</v>
      </c>
      <c r="IE57">
        <v>-1.86506737496121e-11</v>
      </c>
      <c r="IF57">
        <v>0.00125787624930914</v>
      </c>
      <c r="IG57">
        <v>-0.0224036906934607</v>
      </c>
      <c r="IH57">
        <v>0.00249664406764014</v>
      </c>
      <c r="II57">
        <v>-2.59163740235367e-05</v>
      </c>
      <c r="IJ57">
        <v>-2</v>
      </c>
      <c r="IK57">
        <v>2020</v>
      </c>
      <c r="IL57">
        <v>1</v>
      </c>
      <c r="IM57">
        <v>25</v>
      </c>
      <c r="IN57">
        <v>28.4</v>
      </c>
      <c r="IO57">
        <v>28.4</v>
      </c>
      <c r="IP57">
        <v>1.50635</v>
      </c>
      <c r="IQ57">
        <v>2.6416</v>
      </c>
      <c r="IR57">
        <v>1.54785</v>
      </c>
      <c r="IS57">
        <v>2.30713</v>
      </c>
      <c r="IT57">
        <v>1.34644</v>
      </c>
      <c r="IU57">
        <v>2.41089</v>
      </c>
      <c r="IV57">
        <v>33.1099</v>
      </c>
      <c r="IW57">
        <v>24.1838</v>
      </c>
      <c r="IX57">
        <v>18</v>
      </c>
      <c r="IY57">
        <v>501.091</v>
      </c>
      <c r="IZ57">
        <v>386.725</v>
      </c>
      <c r="JA57">
        <v>12.6305</v>
      </c>
      <c r="JB57">
        <v>26.8127</v>
      </c>
      <c r="JC57">
        <v>30.0006</v>
      </c>
      <c r="JD57">
        <v>26.7045</v>
      </c>
      <c r="JE57">
        <v>26.6433</v>
      </c>
      <c r="JF57">
        <v>30.1689</v>
      </c>
      <c r="JG57">
        <v>57.7015</v>
      </c>
      <c r="JH57">
        <v>0</v>
      </c>
      <c r="JI57">
        <v>12.6376</v>
      </c>
      <c r="JJ57">
        <v>689.185</v>
      </c>
      <c r="JK57">
        <v>9.78678</v>
      </c>
      <c r="JL57">
        <v>102.135</v>
      </c>
      <c r="JM57">
        <v>102.665</v>
      </c>
    </row>
    <row r="58" spans="1:273">
      <c r="A58">
        <v>42</v>
      </c>
      <c r="B58">
        <v>1510789629.6</v>
      </c>
      <c r="C58">
        <v>297.5</v>
      </c>
      <c r="D58" t="s">
        <v>494</v>
      </c>
      <c r="E58" t="s">
        <v>495</v>
      </c>
      <c r="F58">
        <v>5</v>
      </c>
      <c r="G58" t="s">
        <v>405</v>
      </c>
      <c r="H58" t="s">
        <v>406</v>
      </c>
      <c r="I58">
        <v>1510789622.1</v>
      </c>
      <c r="J58">
        <f>(K58)/1000</f>
        <v>0</v>
      </c>
      <c r="K58">
        <f>IF(CZ58, AN58, AH58)</f>
        <v>0</v>
      </c>
      <c r="L58">
        <f>IF(CZ58, AI58, AG58)</f>
        <v>0</v>
      </c>
      <c r="M58">
        <f>DB58 - IF(AU58&gt;1, L58*CV58*100.0/(AW58*DP58), 0)</f>
        <v>0</v>
      </c>
      <c r="N58">
        <f>((T58-J58/2)*M58-L58)/(T58+J58/2)</f>
        <v>0</v>
      </c>
      <c r="O58">
        <f>N58*(DI58+DJ58)/1000.0</f>
        <v>0</v>
      </c>
      <c r="P58">
        <f>(DB58 - IF(AU58&gt;1, L58*CV58*100.0/(AW58*DP58), 0))*(DI58+DJ58)/1000.0</f>
        <v>0</v>
      </c>
      <c r="Q58">
        <f>2.0/((1/S58-1/R58)+SIGN(S58)*SQRT((1/S58-1/R58)*(1/S58-1/R58) + 4*CW58/((CW58+1)*(CW58+1))*(2*1/S58*1/R58-1/R58*1/R58)))</f>
        <v>0</v>
      </c>
      <c r="R58">
        <f>IF(LEFT(CX58,1)&lt;&gt;"0",IF(LEFT(CX58,1)="1",3.0,CY58),$D$5+$E$5*(DP58*DI58/($K$5*1000))+$F$5*(DP58*DI58/($K$5*1000))*MAX(MIN(CV58,$J$5),$I$5)*MAX(MIN(CV58,$J$5),$I$5)+$G$5*MAX(MIN(CV58,$J$5),$I$5)*(DP58*DI58/($K$5*1000))+$H$5*(DP58*DI58/($K$5*1000))*(DP58*DI58/($K$5*1000)))</f>
        <v>0</v>
      </c>
      <c r="S58">
        <f>J58*(1000-(1000*0.61365*exp(17.502*W58/(240.97+W58))/(DI58+DJ58)+DD58)/2)/(1000*0.61365*exp(17.502*W58/(240.97+W58))/(DI58+DJ58)-DD58)</f>
        <v>0</v>
      </c>
      <c r="T58">
        <f>1/((CW58+1)/(Q58/1.6)+1/(R58/1.37)) + CW58/((CW58+1)/(Q58/1.6) + CW58/(R58/1.37))</f>
        <v>0</v>
      </c>
      <c r="U58">
        <f>(CR58*CU58)</f>
        <v>0</v>
      </c>
      <c r="V58">
        <f>(DK58+(U58+2*0.95*5.67E-8*(((DK58+$B$7)+273)^4-(DK58+273)^4)-44100*J58)/(1.84*29.3*R58+8*0.95*5.67E-8*(DK58+273)^3))</f>
        <v>0</v>
      </c>
      <c r="W58">
        <f>($C$7*DL58+$D$7*DM58+$E$7*V58)</f>
        <v>0</v>
      </c>
      <c r="X58">
        <f>0.61365*exp(17.502*W58/(240.97+W58))</f>
        <v>0</v>
      </c>
      <c r="Y58">
        <f>(Z58/AA58*100)</f>
        <v>0</v>
      </c>
      <c r="Z58">
        <f>DD58*(DI58+DJ58)/1000</f>
        <v>0</v>
      </c>
      <c r="AA58">
        <f>0.61365*exp(17.502*DK58/(240.97+DK58))</f>
        <v>0</v>
      </c>
      <c r="AB58">
        <f>(X58-DD58*(DI58+DJ58)/1000)</f>
        <v>0</v>
      </c>
      <c r="AC58">
        <f>(-J58*44100)</f>
        <v>0</v>
      </c>
      <c r="AD58">
        <f>2*29.3*R58*0.92*(DK58-W58)</f>
        <v>0</v>
      </c>
      <c r="AE58">
        <f>2*0.95*5.67E-8*(((DK58+$B$7)+273)^4-(W58+273)^4)</f>
        <v>0</v>
      </c>
      <c r="AF58">
        <f>U58+AE58+AC58+AD58</f>
        <v>0</v>
      </c>
      <c r="AG58">
        <f>DH58*AU58*(DC58-DB58*(1000-AU58*DE58)/(1000-AU58*DD58))/(100*CV58)</f>
        <v>0</v>
      </c>
      <c r="AH58">
        <f>1000*DH58*AU58*(DD58-DE58)/(100*CV58*(1000-AU58*DD58))</f>
        <v>0</v>
      </c>
      <c r="AI58">
        <f>(AJ58 - AK58 - DI58*1E3/(8.314*(DK58+273.15)) * AM58/DH58 * AL58) * DH58/(100*CV58) * (1000 - DE58)/1000</f>
        <v>0</v>
      </c>
      <c r="AJ58">
        <v>685.99237889727</v>
      </c>
      <c r="AK58">
        <v>668.087769696969</v>
      </c>
      <c r="AL58">
        <v>3.44963691640848</v>
      </c>
      <c r="AM58">
        <v>64.351544685461</v>
      </c>
      <c r="AN58">
        <f>(AP58 - AO58 + DI58*1E3/(8.314*(DK58+273.15)) * AR58/DH58 * AQ58) * DH58/(100*CV58) * 1000/(1000 - AP58)</f>
        <v>0</v>
      </c>
      <c r="AO58">
        <v>9.82413811299717</v>
      </c>
      <c r="AP58">
        <v>10.0640818181818</v>
      </c>
      <c r="AQ58">
        <v>-2.56949614054577e-05</v>
      </c>
      <c r="AR58">
        <v>100.18039122701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MAX(0,($B$13+$C$13*DP58)/(1+$D$13*DP58)*DI58/(DK58+273)*$E$13)</f>
        <v>0</v>
      </c>
      <c r="AX58" t="s">
        <v>407</v>
      </c>
      <c r="AY58" t="s">
        <v>407</v>
      </c>
      <c r="AZ58">
        <v>0</v>
      </c>
      <c r="BA58">
        <v>0</v>
      </c>
      <c r="BB58">
        <f>1-AZ58/BA58</f>
        <v>0</v>
      </c>
      <c r="BC58">
        <v>0</v>
      </c>
      <c r="BD58" t="s">
        <v>407</v>
      </c>
      <c r="BE58" t="s">
        <v>407</v>
      </c>
      <c r="BF58">
        <v>0</v>
      </c>
      <c r="BG58">
        <v>0</v>
      </c>
      <c r="BH58">
        <f>1-BF58/BG58</f>
        <v>0</v>
      </c>
      <c r="BI58">
        <v>0.5</v>
      </c>
      <c r="BJ58">
        <f>CS58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407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f>$B$11*DQ58+$C$11*DR58+$F$11*EC58*(1-EF58)</f>
        <v>0</v>
      </c>
      <c r="CS58">
        <f>CR58*CT58</f>
        <v>0</v>
      </c>
      <c r="CT58">
        <f>($B$11*$D$9+$C$11*$D$9+$F$11*((EP58+EH58)/MAX(EP58+EH58+EQ58, 0.1)*$I$9+EQ58/MAX(EP58+EH58+EQ58, 0.1)*$J$9))/($B$11+$C$11+$F$11)</f>
        <v>0</v>
      </c>
      <c r="CU58">
        <f>($B$11*$K$9+$C$11*$K$9+$F$11*((EP58+EH58)/MAX(EP58+EH58+EQ58, 0.1)*$P$9+EQ58/MAX(EP58+EH58+EQ58, 0.1)*$Q$9))/($B$11+$C$11+$F$11)</f>
        <v>0</v>
      </c>
      <c r="CV58">
        <v>1.65</v>
      </c>
      <c r="CW58">
        <v>0.5</v>
      </c>
      <c r="CX58" t="s">
        <v>408</v>
      </c>
      <c r="CY58">
        <v>2</v>
      </c>
      <c r="CZ58" t="b">
        <v>1</v>
      </c>
      <c r="DA58">
        <v>1510789622.1</v>
      </c>
      <c r="DB58">
        <v>637.725481481481</v>
      </c>
      <c r="DC58">
        <v>662.348703703704</v>
      </c>
      <c r="DD58">
        <v>10.0740925925926</v>
      </c>
      <c r="DE58">
        <v>9.84835185185185</v>
      </c>
      <c r="DF58">
        <v>629.496148148148</v>
      </c>
      <c r="DG58">
        <v>10.0716962962963</v>
      </c>
      <c r="DH58">
        <v>500.072222222222</v>
      </c>
      <c r="DI58">
        <v>89.9502962962963</v>
      </c>
      <c r="DJ58">
        <v>0.0999815407407407</v>
      </c>
      <c r="DK58">
        <v>19.1211851851852</v>
      </c>
      <c r="DL58">
        <v>19.996637037037</v>
      </c>
      <c r="DM58">
        <v>999.9</v>
      </c>
      <c r="DN58">
        <v>0</v>
      </c>
      <c r="DO58">
        <v>0</v>
      </c>
      <c r="DP58">
        <v>10005.88</v>
      </c>
      <c r="DQ58">
        <v>0</v>
      </c>
      <c r="DR58">
        <v>9.95266666666667</v>
      </c>
      <c r="DS58">
        <v>-24.6233888888889</v>
      </c>
      <c r="DT58">
        <v>644.215296296296</v>
      </c>
      <c r="DU58">
        <v>668.93637037037</v>
      </c>
      <c r="DV58">
        <v>0.225737888888889</v>
      </c>
      <c r="DW58">
        <v>662.348703703704</v>
      </c>
      <c r="DX58">
        <v>9.84835185185185</v>
      </c>
      <c r="DY58">
        <v>0.90616737037037</v>
      </c>
      <c r="DZ58">
        <v>0.885862037037037</v>
      </c>
      <c r="EA58">
        <v>5.48905851851852</v>
      </c>
      <c r="EB58">
        <v>5.16306407407407</v>
      </c>
      <c r="EC58">
        <v>1999.99444444444</v>
      </c>
      <c r="ED58">
        <v>0.979993555555556</v>
      </c>
      <c r="EE58">
        <v>0.0200066074074074</v>
      </c>
      <c r="EF58">
        <v>0</v>
      </c>
      <c r="EG58">
        <v>2.27622962962963</v>
      </c>
      <c r="EH58">
        <v>0</v>
      </c>
      <c r="EI58">
        <v>2435.60074074074</v>
      </c>
      <c r="EJ58">
        <v>17300.0703703704</v>
      </c>
      <c r="EK58">
        <v>38.5</v>
      </c>
      <c r="EL58">
        <v>39.312</v>
      </c>
      <c r="EM58">
        <v>38.4416666666667</v>
      </c>
      <c r="EN58">
        <v>37.7591851851852</v>
      </c>
      <c r="EO58">
        <v>37.3353333333333</v>
      </c>
      <c r="EP58">
        <v>1959.98444444444</v>
      </c>
      <c r="EQ58">
        <v>40.01</v>
      </c>
      <c r="ER58">
        <v>0</v>
      </c>
      <c r="ES58">
        <v>1679590382.3</v>
      </c>
      <c r="ET58">
        <v>0</v>
      </c>
      <c r="EU58">
        <v>2.29386</v>
      </c>
      <c r="EV58">
        <v>0.0109615433276039</v>
      </c>
      <c r="EW58">
        <v>0.883076938129153</v>
      </c>
      <c r="EX58">
        <v>2435.5804</v>
      </c>
      <c r="EY58">
        <v>15</v>
      </c>
      <c r="EZ58">
        <v>0</v>
      </c>
      <c r="FA58" t="s">
        <v>409</v>
      </c>
      <c r="FB58">
        <v>1510787920.6</v>
      </c>
      <c r="FC58">
        <v>1510787921.6</v>
      </c>
      <c r="FD58">
        <v>0</v>
      </c>
      <c r="FE58">
        <v>-0.101</v>
      </c>
      <c r="FF58">
        <v>-0.012</v>
      </c>
      <c r="FG58">
        <v>6.901</v>
      </c>
      <c r="FH58">
        <v>0.516</v>
      </c>
      <c r="FI58">
        <v>420</v>
      </c>
      <c r="FJ58">
        <v>24</v>
      </c>
      <c r="FK58">
        <v>0.32</v>
      </c>
      <c r="FL58">
        <v>0.12</v>
      </c>
      <c r="FM58">
        <v>0.22124475</v>
      </c>
      <c r="FN58">
        <v>0.145342198874296</v>
      </c>
      <c r="FO58">
        <v>0.0166075585649276</v>
      </c>
      <c r="FP58">
        <v>1</v>
      </c>
      <c r="FQ58">
        <v>1</v>
      </c>
      <c r="FR58">
        <v>1</v>
      </c>
      <c r="FS58" t="s">
        <v>410</v>
      </c>
      <c r="FT58">
        <v>2.97315</v>
      </c>
      <c r="FU58">
        <v>2.75388</v>
      </c>
      <c r="FV58">
        <v>0.125453</v>
      </c>
      <c r="FW58">
        <v>0.129765</v>
      </c>
      <c r="FX58">
        <v>0.0548371</v>
      </c>
      <c r="FY58">
        <v>0.0543343</v>
      </c>
      <c r="FZ58">
        <v>34007.9</v>
      </c>
      <c r="GA58">
        <v>36902.3</v>
      </c>
      <c r="GB58">
        <v>35243.5</v>
      </c>
      <c r="GC58">
        <v>38462.3</v>
      </c>
      <c r="GD58">
        <v>47213.7</v>
      </c>
      <c r="GE58">
        <v>52519.6</v>
      </c>
      <c r="GF58">
        <v>55035.7</v>
      </c>
      <c r="GG58">
        <v>61668.5</v>
      </c>
      <c r="GH58">
        <v>1.98515</v>
      </c>
      <c r="GI58">
        <v>1.80093</v>
      </c>
      <c r="GJ58">
        <v>0.0120774</v>
      </c>
      <c r="GK58">
        <v>0</v>
      </c>
      <c r="GL58">
        <v>19.8091</v>
      </c>
      <c r="GM58">
        <v>999.9</v>
      </c>
      <c r="GN58">
        <v>53.736</v>
      </c>
      <c r="GO58">
        <v>28.903</v>
      </c>
      <c r="GP58">
        <v>23.8904</v>
      </c>
      <c r="GQ58">
        <v>56.3788</v>
      </c>
      <c r="GR58">
        <v>50.5529</v>
      </c>
      <c r="GS58">
        <v>1</v>
      </c>
      <c r="GT58">
        <v>-0.00382114</v>
      </c>
      <c r="GU58">
        <v>6.11777</v>
      </c>
      <c r="GV58">
        <v>20.0168</v>
      </c>
      <c r="GW58">
        <v>5.20157</v>
      </c>
      <c r="GX58">
        <v>12.0056</v>
      </c>
      <c r="GY58">
        <v>4.97575</v>
      </c>
      <c r="GZ58">
        <v>3.293</v>
      </c>
      <c r="HA58">
        <v>9999</v>
      </c>
      <c r="HB58">
        <v>9999</v>
      </c>
      <c r="HC58">
        <v>999.9</v>
      </c>
      <c r="HD58">
        <v>9999</v>
      </c>
      <c r="HE58">
        <v>1.8631</v>
      </c>
      <c r="HF58">
        <v>1.86812</v>
      </c>
      <c r="HG58">
        <v>1.86785</v>
      </c>
      <c r="HH58">
        <v>1.86897</v>
      </c>
      <c r="HI58">
        <v>1.86985</v>
      </c>
      <c r="HJ58">
        <v>1.86584</v>
      </c>
      <c r="HK58">
        <v>1.86705</v>
      </c>
      <c r="HL58">
        <v>1.86834</v>
      </c>
      <c r="HM58">
        <v>5</v>
      </c>
      <c r="HN58">
        <v>0</v>
      </c>
      <c r="HO58">
        <v>0</v>
      </c>
      <c r="HP58">
        <v>0</v>
      </c>
      <c r="HQ58" t="s">
        <v>411</v>
      </c>
      <c r="HR58" t="s">
        <v>412</v>
      </c>
      <c r="HS58" t="s">
        <v>413</v>
      </c>
      <c r="HT58" t="s">
        <v>413</v>
      </c>
      <c r="HU58" t="s">
        <v>413</v>
      </c>
      <c r="HV58" t="s">
        <v>413</v>
      </c>
      <c r="HW58">
        <v>0</v>
      </c>
      <c r="HX58">
        <v>100</v>
      </c>
      <c r="HY58">
        <v>100</v>
      </c>
      <c r="HZ58">
        <v>8.383</v>
      </c>
      <c r="IA58">
        <v>0.0022</v>
      </c>
      <c r="IB58">
        <v>4.09459096810632</v>
      </c>
      <c r="IC58">
        <v>0.00701673648668627</v>
      </c>
      <c r="ID58">
        <v>-7.00304995360485e-07</v>
      </c>
      <c r="IE58">
        <v>-1.86506737496121e-11</v>
      </c>
      <c r="IF58">
        <v>0.00125787624930914</v>
      </c>
      <c r="IG58">
        <v>-0.0224036906934607</v>
      </c>
      <c r="IH58">
        <v>0.00249664406764014</v>
      </c>
      <c r="II58">
        <v>-2.59163740235367e-05</v>
      </c>
      <c r="IJ58">
        <v>-2</v>
      </c>
      <c r="IK58">
        <v>2020</v>
      </c>
      <c r="IL58">
        <v>1</v>
      </c>
      <c r="IM58">
        <v>25</v>
      </c>
      <c r="IN58">
        <v>28.5</v>
      </c>
      <c r="IO58">
        <v>28.5</v>
      </c>
      <c r="IP58">
        <v>1.53931</v>
      </c>
      <c r="IQ58">
        <v>2.63306</v>
      </c>
      <c r="IR58">
        <v>1.54785</v>
      </c>
      <c r="IS58">
        <v>2.30713</v>
      </c>
      <c r="IT58">
        <v>1.34644</v>
      </c>
      <c r="IU58">
        <v>2.39136</v>
      </c>
      <c r="IV58">
        <v>33.1099</v>
      </c>
      <c r="IW58">
        <v>24.1751</v>
      </c>
      <c r="IX58">
        <v>18</v>
      </c>
      <c r="IY58">
        <v>501.206</v>
      </c>
      <c r="IZ58">
        <v>386.61</v>
      </c>
      <c r="JA58">
        <v>12.6389</v>
      </c>
      <c r="JB58">
        <v>26.8195</v>
      </c>
      <c r="JC58">
        <v>30.0005</v>
      </c>
      <c r="JD58">
        <v>26.7118</v>
      </c>
      <c r="JE58">
        <v>26.65</v>
      </c>
      <c r="JF58">
        <v>30.7912</v>
      </c>
      <c r="JG58">
        <v>57.7015</v>
      </c>
      <c r="JH58">
        <v>0</v>
      </c>
      <c r="JI58">
        <v>12.5934</v>
      </c>
      <c r="JJ58">
        <v>709.355</v>
      </c>
      <c r="JK58">
        <v>9.79217</v>
      </c>
      <c r="JL58">
        <v>102.133</v>
      </c>
      <c r="JM58">
        <v>102.663</v>
      </c>
    </row>
    <row r="59" spans="1:273">
      <c r="A59">
        <v>43</v>
      </c>
      <c r="B59">
        <v>1510789634.6</v>
      </c>
      <c r="C59">
        <v>302.5</v>
      </c>
      <c r="D59" t="s">
        <v>496</v>
      </c>
      <c r="E59" t="s">
        <v>497</v>
      </c>
      <c r="F59">
        <v>5</v>
      </c>
      <c r="G59" t="s">
        <v>405</v>
      </c>
      <c r="H59" t="s">
        <v>406</v>
      </c>
      <c r="I59">
        <v>1510789626.81429</v>
      </c>
      <c r="J59">
        <f>(K59)/1000</f>
        <v>0</v>
      </c>
      <c r="K59">
        <f>IF(CZ59, AN59, AH59)</f>
        <v>0</v>
      </c>
      <c r="L59">
        <f>IF(CZ59, AI59, AG59)</f>
        <v>0</v>
      </c>
      <c r="M59">
        <f>DB59 - IF(AU59&gt;1, L59*CV59*100.0/(AW59*DP59), 0)</f>
        <v>0</v>
      </c>
      <c r="N59">
        <f>((T59-J59/2)*M59-L59)/(T59+J59/2)</f>
        <v>0</v>
      </c>
      <c r="O59">
        <f>N59*(DI59+DJ59)/1000.0</f>
        <v>0</v>
      </c>
      <c r="P59">
        <f>(DB59 - IF(AU59&gt;1, L59*CV59*100.0/(AW59*DP59), 0))*(DI59+DJ59)/1000.0</f>
        <v>0</v>
      </c>
      <c r="Q59">
        <f>2.0/((1/S59-1/R59)+SIGN(S59)*SQRT((1/S59-1/R59)*(1/S59-1/R59) + 4*CW59/((CW59+1)*(CW59+1))*(2*1/S59*1/R59-1/R59*1/R59)))</f>
        <v>0</v>
      </c>
      <c r="R59">
        <f>IF(LEFT(CX59,1)&lt;&gt;"0",IF(LEFT(CX59,1)="1",3.0,CY59),$D$5+$E$5*(DP59*DI59/($K$5*1000))+$F$5*(DP59*DI59/($K$5*1000))*MAX(MIN(CV59,$J$5),$I$5)*MAX(MIN(CV59,$J$5),$I$5)+$G$5*MAX(MIN(CV59,$J$5),$I$5)*(DP59*DI59/($K$5*1000))+$H$5*(DP59*DI59/($K$5*1000))*(DP59*DI59/($K$5*1000)))</f>
        <v>0</v>
      </c>
      <c r="S59">
        <f>J59*(1000-(1000*0.61365*exp(17.502*W59/(240.97+W59))/(DI59+DJ59)+DD59)/2)/(1000*0.61365*exp(17.502*W59/(240.97+W59))/(DI59+DJ59)-DD59)</f>
        <v>0</v>
      </c>
      <c r="T59">
        <f>1/((CW59+1)/(Q59/1.6)+1/(R59/1.37)) + CW59/((CW59+1)/(Q59/1.6) + CW59/(R59/1.37))</f>
        <v>0</v>
      </c>
      <c r="U59">
        <f>(CR59*CU59)</f>
        <v>0</v>
      </c>
      <c r="V59">
        <f>(DK59+(U59+2*0.95*5.67E-8*(((DK59+$B$7)+273)^4-(DK59+273)^4)-44100*J59)/(1.84*29.3*R59+8*0.95*5.67E-8*(DK59+273)^3))</f>
        <v>0</v>
      </c>
      <c r="W59">
        <f>($C$7*DL59+$D$7*DM59+$E$7*V59)</f>
        <v>0</v>
      </c>
      <c r="X59">
        <f>0.61365*exp(17.502*W59/(240.97+W59))</f>
        <v>0</v>
      </c>
      <c r="Y59">
        <f>(Z59/AA59*100)</f>
        <v>0</v>
      </c>
      <c r="Z59">
        <f>DD59*(DI59+DJ59)/1000</f>
        <v>0</v>
      </c>
      <c r="AA59">
        <f>0.61365*exp(17.502*DK59/(240.97+DK59))</f>
        <v>0</v>
      </c>
      <c r="AB59">
        <f>(X59-DD59*(DI59+DJ59)/1000)</f>
        <v>0</v>
      </c>
      <c r="AC59">
        <f>(-J59*44100)</f>
        <v>0</v>
      </c>
      <c r="AD59">
        <f>2*29.3*R59*0.92*(DK59-W59)</f>
        <v>0</v>
      </c>
      <c r="AE59">
        <f>2*0.95*5.67E-8*(((DK59+$B$7)+273)^4-(W59+273)^4)</f>
        <v>0</v>
      </c>
      <c r="AF59">
        <f>U59+AE59+AC59+AD59</f>
        <v>0</v>
      </c>
      <c r="AG59">
        <f>DH59*AU59*(DC59-DB59*(1000-AU59*DE59)/(1000-AU59*DD59))/(100*CV59)</f>
        <v>0</v>
      </c>
      <c r="AH59">
        <f>1000*DH59*AU59*(DD59-DE59)/(100*CV59*(1000-AU59*DD59))</f>
        <v>0</v>
      </c>
      <c r="AI59">
        <f>(AJ59 - AK59 - DI59*1E3/(8.314*(DK59+273.15)) * AM59/DH59 * AL59) * DH59/(100*CV59) * (1000 - DE59)/1000</f>
        <v>0</v>
      </c>
      <c r="AJ59">
        <v>701.887732157512</v>
      </c>
      <c r="AK59">
        <v>684.787557575757</v>
      </c>
      <c r="AL59">
        <v>3.330338313792</v>
      </c>
      <c r="AM59">
        <v>64.351544685461</v>
      </c>
      <c r="AN59">
        <f>(AP59 - AO59 + DI59*1E3/(8.314*(DK59+273.15)) * AR59/DH59 * AQ59) * DH59/(100*CV59) * 1000/(1000 - AP59)</f>
        <v>0</v>
      </c>
      <c r="AO59">
        <v>9.81391564052042</v>
      </c>
      <c r="AP59">
        <v>10.0520804195804</v>
      </c>
      <c r="AQ59">
        <v>-1.94472727748588e-05</v>
      </c>
      <c r="AR59">
        <v>100.18039122701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MAX(0,($B$13+$C$13*DP59)/(1+$D$13*DP59)*DI59/(DK59+273)*$E$13)</f>
        <v>0</v>
      </c>
      <c r="AX59" t="s">
        <v>407</v>
      </c>
      <c r="AY59" t="s">
        <v>407</v>
      </c>
      <c r="AZ59">
        <v>0</v>
      </c>
      <c r="BA59">
        <v>0</v>
      </c>
      <c r="BB59">
        <f>1-AZ59/BA59</f>
        <v>0</v>
      </c>
      <c r="BC59">
        <v>0</v>
      </c>
      <c r="BD59" t="s">
        <v>407</v>
      </c>
      <c r="BE59" t="s">
        <v>407</v>
      </c>
      <c r="BF59">
        <v>0</v>
      </c>
      <c r="BG59">
        <v>0</v>
      </c>
      <c r="BH59">
        <f>1-BF59/BG59</f>
        <v>0</v>
      </c>
      <c r="BI59">
        <v>0.5</v>
      </c>
      <c r="BJ59">
        <f>CS59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407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f>$B$11*DQ59+$C$11*DR59+$F$11*EC59*(1-EF59)</f>
        <v>0</v>
      </c>
      <c r="CS59">
        <f>CR59*CT59</f>
        <v>0</v>
      </c>
      <c r="CT59">
        <f>($B$11*$D$9+$C$11*$D$9+$F$11*((EP59+EH59)/MAX(EP59+EH59+EQ59, 0.1)*$I$9+EQ59/MAX(EP59+EH59+EQ59, 0.1)*$J$9))/($B$11+$C$11+$F$11)</f>
        <v>0</v>
      </c>
      <c r="CU59">
        <f>($B$11*$K$9+$C$11*$K$9+$F$11*((EP59+EH59)/MAX(EP59+EH59+EQ59, 0.1)*$P$9+EQ59/MAX(EP59+EH59+EQ59, 0.1)*$Q$9))/($B$11+$C$11+$F$11)</f>
        <v>0</v>
      </c>
      <c r="CV59">
        <v>1.65</v>
      </c>
      <c r="CW59">
        <v>0.5</v>
      </c>
      <c r="CX59" t="s">
        <v>408</v>
      </c>
      <c r="CY59">
        <v>2</v>
      </c>
      <c r="CZ59" t="b">
        <v>1</v>
      </c>
      <c r="DA59">
        <v>1510789626.81429</v>
      </c>
      <c r="DB59">
        <v>653.552142857143</v>
      </c>
      <c r="DC59">
        <v>677.9745</v>
      </c>
      <c r="DD59">
        <v>10.0686821428571</v>
      </c>
      <c r="DE59">
        <v>9.83268357142857</v>
      </c>
      <c r="DF59">
        <v>645.226892857143</v>
      </c>
      <c r="DG59">
        <v>10.0663928571429</v>
      </c>
      <c r="DH59">
        <v>500.076857142857</v>
      </c>
      <c r="DI59">
        <v>89.9504035714286</v>
      </c>
      <c r="DJ59">
        <v>0.100045446428571</v>
      </c>
      <c r="DK59">
        <v>19.1249357142857</v>
      </c>
      <c r="DL59">
        <v>20.0030928571429</v>
      </c>
      <c r="DM59">
        <v>999.9</v>
      </c>
      <c r="DN59">
        <v>0</v>
      </c>
      <c r="DO59">
        <v>0</v>
      </c>
      <c r="DP59">
        <v>10000.4692857143</v>
      </c>
      <c r="DQ59">
        <v>0</v>
      </c>
      <c r="DR59">
        <v>9.93800107142857</v>
      </c>
      <c r="DS59">
        <v>-24.4224178571429</v>
      </c>
      <c r="DT59">
        <v>660.199392857143</v>
      </c>
      <c r="DU59">
        <v>684.706607142857</v>
      </c>
      <c r="DV59">
        <v>0.235997892857143</v>
      </c>
      <c r="DW59">
        <v>677.9745</v>
      </c>
      <c r="DX59">
        <v>9.83268357142857</v>
      </c>
      <c r="DY59">
        <v>0.905682071428571</v>
      </c>
      <c r="DZ59">
        <v>0.884453857142857</v>
      </c>
      <c r="EA59">
        <v>5.48134035714286</v>
      </c>
      <c r="EB59">
        <v>5.14021071428571</v>
      </c>
      <c r="EC59">
        <v>1999.98678571429</v>
      </c>
      <c r="ED59">
        <v>0.979993428571429</v>
      </c>
      <c r="EE59">
        <v>0.0200067428571429</v>
      </c>
      <c r="EF59">
        <v>0</v>
      </c>
      <c r="EG59">
        <v>2.29885714285714</v>
      </c>
      <c r="EH59">
        <v>0</v>
      </c>
      <c r="EI59">
        <v>2435.61607142857</v>
      </c>
      <c r="EJ59">
        <v>17300.0035714286</v>
      </c>
      <c r="EK59">
        <v>38.5</v>
      </c>
      <c r="EL59">
        <v>39.312</v>
      </c>
      <c r="EM59">
        <v>38.437</v>
      </c>
      <c r="EN59">
        <v>37.75</v>
      </c>
      <c r="EO59">
        <v>37.321</v>
      </c>
      <c r="EP59">
        <v>1959.97678571429</v>
      </c>
      <c r="EQ59">
        <v>40.01</v>
      </c>
      <c r="ER59">
        <v>0</v>
      </c>
      <c r="ES59">
        <v>1679590387.1</v>
      </c>
      <c r="ET59">
        <v>0</v>
      </c>
      <c r="EU59">
        <v>2.316884</v>
      </c>
      <c r="EV59">
        <v>0.919638462665872</v>
      </c>
      <c r="EW59">
        <v>-1.44923076100832</v>
      </c>
      <c r="EX59">
        <v>2435.6188</v>
      </c>
      <c r="EY59">
        <v>15</v>
      </c>
      <c r="EZ59">
        <v>0</v>
      </c>
      <c r="FA59" t="s">
        <v>409</v>
      </c>
      <c r="FB59">
        <v>1510787920.6</v>
      </c>
      <c r="FC59">
        <v>1510787921.6</v>
      </c>
      <c r="FD59">
        <v>0</v>
      </c>
      <c r="FE59">
        <v>-0.101</v>
      </c>
      <c r="FF59">
        <v>-0.012</v>
      </c>
      <c r="FG59">
        <v>6.901</v>
      </c>
      <c r="FH59">
        <v>0.516</v>
      </c>
      <c r="FI59">
        <v>420</v>
      </c>
      <c r="FJ59">
        <v>24</v>
      </c>
      <c r="FK59">
        <v>0.32</v>
      </c>
      <c r="FL59">
        <v>0.12</v>
      </c>
      <c r="FM59">
        <v>0.228471275</v>
      </c>
      <c r="FN59">
        <v>0.164667095684802</v>
      </c>
      <c r="FO59">
        <v>0.0178485243031287</v>
      </c>
      <c r="FP59">
        <v>1</v>
      </c>
      <c r="FQ59">
        <v>1</v>
      </c>
      <c r="FR59">
        <v>1</v>
      </c>
      <c r="FS59" t="s">
        <v>410</v>
      </c>
      <c r="FT59">
        <v>2.97319</v>
      </c>
      <c r="FU59">
        <v>2.754</v>
      </c>
      <c r="FV59">
        <v>0.127622</v>
      </c>
      <c r="FW59">
        <v>0.131982</v>
      </c>
      <c r="FX59">
        <v>0.0547858</v>
      </c>
      <c r="FY59">
        <v>0.0543344</v>
      </c>
      <c r="FZ59">
        <v>33923.1</v>
      </c>
      <c r="GA59">
        <v>36807.9</v>
      </c>
      <c r="GB59">
        <v>35243</v>
      </c>
      <c r="GC59">
        <v>38461.9</v>
      </c>
      <c r="GD59">
        <v>47215.6</v>
      </c>
      <c r="GE59">
        <v>52518.9</v>
      </c>
      <c r="GF59">
        <v>55034.8</v>
      </c>
      <c r="GG59">
        <v>61667.7</v>
      </c>
      <c r="GH59">
        <v>1.98485</v>
      </c>
      <c r="GI59">
        <v>1.80095</v>
      </c>
      <c r="GJ59">
        <v>0.0114702</v>
      </c>
      <c r="GK59">
        <v>0</v>
      </c>
      <c r="GL59">
        <v>19.8123</v>
      </c>
      <c r="GM59">
        <v>999.9</v>
      </c>
      <c r="GN59">
        <v>53.736</v>
      </c>
      <c r="GO59">
        <v>28.903</v>
      </c>
      <c r="GP59">
        <v>23.8918</v>
      </c>
      <c r="GQ59">
        <v>56.5688</v>
      </c>
      <c r="GR59">
        <v>50.4888</v>
      </c>
      <c r="GS59">
        <v>1</v>
      </c>
      <c r="GT59">
        <v>-0.00215193</v>
      </c>
      <c r="GU59">
        <v>6.32123</v>
      </c>
      <c r="GV59">
        <v>20.0094</v>
      </c>
      <c r="GW59">
        <v>5.20231</v>
      </c>
      <c r="GX59">
        <v>12.0068</v>
      </c>
      <c r="GY59">
        <v>4.9756</v>
      </c>
      <c r="GZ59">
        <v>3.29298</v>
      </c>
      <c r="HA59">
        <v>9999</v>
      </c>
      <c r="HB59">
        <v>9999</v>
      </c>
      <c r="HC59">
        <v>999.9</v>
      </c>
      <c r="HD59">
        <v>9999</v>
      </c>
      <c r="HE59">
        <v>1.8631</v>
      </c>
      <c r="HF59">
        <v>1.86813</v>
      </c>
      <c r="HG59">
        <v>1.86783</v>
      </c>
      <c r="HH59">
        <v>1.86896</v>
      </c>
      <c r="HI59">
        <v>1.86983</v>
      </c>
      <c r="HJ59">
        <v>1.86584</v>
      </c>
      <c r="HK59">
        <v>1.86705</v>
      </c>
      <c r="HL59">
        <v>1.86832</v>
      </c>
      <c r="HM59">
        <v>5</v>
      </c>
      <c r="HN59">
        <v>0</v>
      </c>
      <c r="HO59">
        <v>0</v>
      </c>
      <c r="HP59">
        <v>0</v>
      </c>
      <c r="HQ59" t="s">
        <v>411</v>
      </c>
      <c r="HR59" t="s">
        <v>412</v>
      </c>
      <c r="HS59" t="s">
        <v>413</v>
      </c>
      <c r="HT59" t="s">
        <v>413</v>
      </c>
      <c r="HU59" t="s">
        <v>413</v>
      </c>
      <c r="HV59" t="s">
        <v>413</v>
      </c>
      <c r="HW59">
        <v>0</v>
      </c>
      <c r="HX59">
        <v>100</v>
      </c>
      <c r="HY59">
        <v>100</v>
      </c>
      <c r="HZ59">
        <v>8.483</v>
      </c>
      <c r="IA59">
        <v>0.002</v>
      </c>
      <c r="IB59">
        <v>4.09459096810632</v>
      </c>
      <c r="IC59">
        <v>0.00701673648668627</v>
      </c>
      <c r="ID59">
        <v>-7.00304995360485e-07</v>
      </c>
      <c r="IE59">
        <v>-1.86506737496121e-11</v>
      </c>
      <c r="IF59">
        <v>0.00125787624930914</v>
      </c>
      <c r="IG59">
        <v>-0.0224036906934607</v>
      </c>
      <c r="IH59">
        <v>0.00249664406764014</v>
      </c>
      <c r="II59">
        <v>-2.59163740235367e-05</v>
      </c>
      <c r="IJ59">
        <v>-2</v>
      </c>
      <c r="IK59">
        <v>2020</v>
      </c>
      <c r="IL59">
        <v>1</v>
      </c>
      <c r="IM59">
        <v>25</v>
      </c>
      <c r="IN59">
        <v>28.6</v>
      </c>
      <c r="IO59">
        <v>28.6</v>
      </c>
      <c r="IP59">
        <v>1.56494</v>
      </c>
      <c r="IQ59">
        <v>2.64038</v>
      </c>
      <c r="IR59">
        <v>1.54785</v>
      </c>
      <c r="IS59">
        <v>2.30713</v>
      </c>
      <c r="IT59">
        <v>1.34644</v>
      </c>
      <c r="IU59">
        <v>2.35474</v>
      </c>
      <c r="IV59">
        <v>33.1099</v>
      </c>
      <c r="IW59">
        <v>24.1751</v>
      </c>
      <c r="IX59">
        <v>18</v>
      </c>
      <c r="IY59">
        <v>501.074</v>
      </c>
      <c r="IZ59">
        <v>386.673</v>
      </c>
      <c r="JA59">
        <v>12.6167</v>
      </c>
      <c r="JB59">
        <v>26.8268</v>
      </c>
      <c r="JC59">
        <v>30.0013</v>
      </c>
      <c r="JD59">
        <v>26.7191</v>
      </c>
      <c r="JE59">
        <v>26.6573</v>
      </c>
      <c r="JF59">
        <v>31.3485</v>
      </c>
      <c r="JG59">
        <v>57.7015</v>
      </c>
      <c r="JH59">
        <v>0</v>
      </c>
      <c r="JI59">
        <v>12.5865</v>
      </c>
      <c r="JJ59">
        <v>722.76</v>
      </c>
      <c r="JK59">
        <v>9.79417</v>
      </c>
      <c r="JL59">
        <v>102.132</v>
      </c>
      <c r="JM59">
        <v>102.662</v>
      </c>
    </row>
    <row r="60" spans="1:273">
      <c r="A60">
        <v>44</v>
      </c>
      <c r="B60">
        <v>1510789639.6</v>
      </c>
      <c r="C60">
        <v>307.5</v>
      </c>
      <c r="D60" t="s">
        <v>498</v>
      </c>
      <c r="E60" t="s">
        <v>499</v>
      </c>
      <c r="F60">
        <v>5</v>
      </c>
      <c r="G60" t="s">
        <v>405</v>
      </c>
      <c r="H60" t="s">
        <v>406</v>
      </c>
      <c r="I60">
        <v>1510789632.1</v>
      </c>
      <c r="J60">
        <f>(K60)/1000</f>
        <v>0</v>
      </c>
      <c r="K60">
        <f>IF(CZ60, AN60, AH60)</f>
        <v>0</v>
      </c>
      <c r="L60">
        <f>IF(CZ60, AI60, AG60)</f>
        <v>0</v>
      </c>
      <c r="M60">
        <f>DB60 - IF(AU60&gt;1, L60*CV60*100.0/(AW60*DP60), 0)</f>
        <v>0</v>
      </c>
      <c r="N60">
        <f>((T60-J60/2)*M60-L60)/(T60+J60/2)</f>
        <v>0</v>
      </c>
      <c r="O60">
        <f>N60*(DI60+DJ60)/1000.0</f>
        <v>0</v>
      </c>
      <c r="P60">
        <f>(DB60 - IF(AU60&gt;1, L60*CV60*100.0/(AW60*DP60), 0))*(DI60+DJ60)/1000.0</f>
        <v>0</v>
      </c>
      <c r="Q60">
        <f>2.0/((1/S60-1/R60)+SIGN(S60)*SQRT((1/S60-1/R60)*(1/S60-1/R60) + 4*CW60/((CW60+1)*(CW60+1))*(2*1/S60*1/R60-1/R60*1/R60)))</f>
        <v>0</v>
      </c>
      <c r="R60">
        <f>IF(LEFT(CX60,1)&lt;&gt;"0",IF(LEFT(CX60,1)="1",3.0,CY60),$D$5+$E$5*(DP60*DI60/($K$5*1000))+$F$5*(DP60*DI60/($K$5*1000))*MAX(MIN(CV60,$J$5),$I$5)*MAX(MIN(CV60,$J$5),$I$5)+$G$5*MAX(MIN(CV60,$J$5),$I$5)*(DP60*DI60/($K$5*1000))+$H$5*(DP60*DI60/($K$5*1000))*(DP60*DI60/($K$5*1000)))</f>
        <v>0</v>
      </c>
      <c r="S60">
        <f>J60*(1000-(1000*0.61365*exp(17.502*W60/(240.97+W60))/(DI60+DJ60)+DD60)/2)/(1000*0.61365*exp(17.502*W60/(240.97+W60))/(DI60+DJ60)-DD60)</f>
        <v>0</v>
      </c>
      <c r="T60">
        <f>1/((CW60+1)/(Q60/1.6)+1/(R60/1.37)) + CW60/((CW60+1)/(Q60/1.6) + CW60/(R60/1.37))</f>
        <v>0</v>
      </c>
      <c r="U60">
        <f>(CR60*CU60)</f>
        <v>0</v>
      </c>
      <c r="V60">
        <f>(DK60+(U60+2*0.95*5.67E-8*(((DK60+$B$7)+273)^4-(DK60+273)^4)-44100*J60)/(1.84*29.3*R60+8*0.95*5.67E-8*(DK60+273)^3))</f>
        <v>0</v>
      </c>
      <c r="W60">
        <f>($C$7*DL60+$D$7*DM60+$E$7*V60)</f>
        <v>0</v>
      </c>
      <c r="X60">
        <f>0.61365*exp(17.502*W60/(240.97+W60))</f>
        <v>0</v>
      </c>
      <c r="Y60">
        <f>(Z60/AA60*100)</f>
        <v>0</v>
      </c>
      <c r="Z60">
        <f>DD60*(DI60+DJ60)/1000</f>
        <v>0</v>
      </c>
      <c r="AA60">
        <f>0.61365*exp(17.502*DK60/(240.97+DK60))</f>
        <v>0</v>
      </c>
      <c r="AB60">
        <f>(X60-DD60*(DI60+DJ60)/1000)</f>
        <v>0</v>
      </c>
      <c r="AC60">
        <f>(-J60*44100)</f>
        <v>0</v>
      </c>
      <c r="AD60">
        <f>2*29.3*R60*0.92*(DK60-W60)</f>
        <v>0</v>
      </c>
      <c r="AE60">
        <f>2*0.95*5.67E-8*(((DK60+$B$7)+273)^4-(W60+273)^4)</f>
        <v>0</v>
      </c>
      <c r="AF60">
        <f>U60+AE60+AC60+AD60</f>
        <v>0</v>
      </c>
      <c r="AG60">
        <f>DH60*AU60*(DC60-DB60*(1000-AU60*DE60)/(1000-AU60*DD60))/(100*CV60)</f>
        <v>0</v>
      </c>
      <c r="AH60">
        <f>1000*DH60*AU60*(DD60-DE60)/(100*CV60*(1000-AU60*DD60))</f>
        <v>0</v>
      </c>
      <c r="AI60">
        <f>(AJ60 - AK60 - DI60*1E3/(8.314*(DK60+273.15)) * AM60/DH60 * AL60) * DH60/(100*CV60) * (1000 - DE60)/1000</f>
        <v>0</v>
      </c>
      <c r="AJ60">
        <v>719.893598741118</v>
      </c>
      <c r="AK60">
        <v>702.10603030303</v>
      </c>
      <c r="AL60">
        <v>3.46063945414279</v>
      </c>
      <c r="AM60">
        <v>64.351544685461</v>
      </c>
      <c r="AN60">
        <f>(AP60 - AO60 + DI60*1E3/(8.314*(DK60+273.15)) * AR60/DH60 * AQ60) * DH60/(100*CV60) * 1000/(1000 - AP60)</f>
        <v>0</v>
      </c>
      <c r="AO60">
        <v>9.81472927937778</v>
      </c>
      <c r="AP60">
        <v>10.0449454545455</v>
      </c>
      <c r="AQ60">
        <v>-1.45860467226532e-05</v>
      </c>
      <c r="AR60">
        <v>100.18039122701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MAX(0,($B$13+$C$13*DP60)/(1+$D$13*DP60)*DI60/(DK60+273)*$E$13)</f>
        <v>0</v>
      </c>
      <c r="AX60" t="s">
        <v>407</v>
      </c>
      <c r="AY60" t="s">
        <v>407</v>
      </c>
      <c r="AZ60">
        <v>0</v>
      </c>
      <c r="BA60">
        <v>0</v>
      </c>
      <c r="BB60">
        <f>1-AZ60/BA60</f>
        <v>0</v>
      </c>
      <c r="BC60">
        <v>0</v>
      </c>
      <c r="BD60" t="s">
        <v>407</v>
      </c>
      <c r="BE60" t="s">
        <v>407</v>
      </c>
      <c r="BF60">
        <v>0</v>
      </c>
      <c r="BG60">
        <v>0</v>
      </c>
      <c r="BH60">
        <f>1-BF60/BG60</f>
        <v>0</v>
      </c>
      <c r="BI60">
        <v>0.5</v>
      </c>
      <c r="BJ60">
        <f>CS60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407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f>$B$11*DQ60+$C$11*DR60+$F$11*EC60*(1-EF60)</f>
        <v>0</v>
      </c>
      <c r="CS60">
        <f>CR60*CT60</f>
        <v>0</v>
      </c>
      <c r="CT60">
        <f>($B$11*$D$9+$C$11*$D$9+$F$11*((EP60+EH60)/MAX(EP60+EH60+EQ60, 0.1)*$I$9+EQ60/MAX(EP60+EH60+EQ60, 0.1)*$J$9))/($B$11+$C$11+$F$11)</f>
        <v>0</v>
      </c>
      <c r="CU60">
        <f>($B$11*$K$9+$C$11*$K$9+$F$11*((EP60+EH60)/MAX(EP60+EH60+EQ60, 0.1)*$P$9+EQ60/MAX(EP60+EH60+EQ60, 0.1)*$Q$9))/($B$11+$C$11+$F$11)</f>
        <v>0</v>
      </c>
      <c r="CV60">
        <v>1.65</v>
      </c>
      <c r="CW60">
        <v>0.5</v>
      </c>
      <c r="CX60" t="s">
        <v>408</v>
      </c>
      <c r="CY60">
        <v>2</v>
      </c>
      <c r="CZ60" t="b">
        <v>1</v>
      </c>
      <c r="DA60">
        <v>1510789632.1</v>
      </c>
      <c r="DB60">
        <v>671.346518518519</v>
      </c>
      <c r="DC60">
        <v>696.011962962963</v>
      </c>
      <c r="DD60">
        <v>10.0585222222222</v>
      </c>
      <c r="DE60">
        <v>9.81644666666667</v>
      </c>
      <c r="DF60">
        <v>662.913703703704</v>
      </c>
      <c r="DG60">
        <v>10.056437037037</v>
      </c>
      <c r="DH60">
        <v>500.077333333333</v>
      </c>
      <c r="DI60">
        <v>89.951162962963</v>
      </c>
      <c r="DJ60">
        <v>0.100055225925926</v>
      </c>
      <c r="DK60">
        <v>19.1280407407407</v>
      </c>
      <c r="DL60">
        <v>20.0101222222222</v>
      </c>
      <c r="DM60">
        <v>999.9</v>
      </c>
      <c r="DN60">
        <v>0</v>
      </c>
      <c r="DO60">
        <v>0</v>
      </c>
      <c r="DP60">
        <v>9996.73037037037</v>
      </c>
      <c r="DQ60">
        <v>0</v>
      </c>
      <c r="DR60">
        <v>9.93310518518519</v>
      </c>
      <c r="DS60">
        <v>-24.6654814814815</v>
      </c>
      <c r="DT60">
        <v>678.16762962963</v>
      </c>
      <c r="DU60">
        <v>702.911851851852</v>
      </c>
      <c r="DV60">
        <v>0.242078851851852</v>
      </c>
      <c r="DW60">
        <v>696.011962962963</v>
      </c>
      <c r="DX60">
        <v>9.81644666666667</v>
      </c>
      <c r="DY60">
        <v>0.904776185185185</v>
      </c>
      <c r="DZ60">
        <v>0.883000888888889</v>
      </c>
      <c r="EA60">
        <v>5.46692814814815</v>
      </c>
      <c r="EB60">
        <v>5.11662962962963</v>
      </c>
      <c r="EC60">
        <v>2000.01296296296</v>
      </c>
      <c r="ED60">
        <v>0.979993555555556</v>
      </c>
      <c r="EE60">
        <v>0.0200066074074074</v>
      </c>
      <c r="EF60">
        <v>0</v>
      </c>
      <c r="EG60">
        <v>2.31600740740741</v>
      </c>
      <c r="EH60">
        <v>0</v>
      </c>
      <c r="EI60">
        <v>2435.64222222222</v>
      </c>
      <c r="EJ60">
        <v>17300.237037037</v>
      </c>
      <c r="EK60">
        <v>38.4953333333333</v>
      </c>
      <c r="EL60">
        <v>39.312</v>
      </c>
      <c r="EM60">
        <v>38.437</v>
      </c>
      <c r="EN60">
        <v>37.75</v>
      </c>
      <c r="EO60">
        <v>37.3166666666667</v>
      </c>
      <c r="EP60">
        <v>1960.00259259259</v>
      </c>
      <c r="EQ60">
        <v>40.0103703703704</v>
      </c>
      <c r="ER60">
        <v>0</v>
      </c>
      <c r="ES60">
        <v>1679590392.5</v>
      </c>
      <c r="ET60">
        <v>0</v>
      </c>
      <c r="EU60">
        <v>2.33161153846154</v>
      </c>
      <c r="EV60">
        <v>0.34678632041251</v>
      </c>
      <c r="EW60">
        <v>1.33914530735858</v>
      </c>
      <c r="EX60">
        <v>2435.63884615385</v>
      </c>
      <c r="EY60">
        <v>15</v>
      </c>
      <c r="EZ60">
        <v>0</v>
      </c>
      <c r="FA60" t="s">
        <v>409</v>
      </c>
      <c r="FB60">
        <v>1510787920.6</v>
      </c>
      <c r="FC60">
        <v>1510787921.6</v>
      </c>
      <c r="FD60">
        <v>0</v>
      </c>
      <c r="FE60">
        <v>-0.101</v>
      </c>
      <c r="FF60">
        <v>-0.012</v>
      </c>
      <c r="FG60">
        <v>6.901</v>
      </c>
      <c r="FH60">
        <v>0.516</v>
      </c>
      <c r="FI60">
        <v>420</v>
      </c>
      <c r="FJ60">
        <v>24</v>
      </c>
      <c r="FK60">
        <v>0.32</v>
      </c>
      <c r="FL60">
        <v>0.12</v>
      </c>
      <c r="FM60">
        <v>0.2356463</v>
      </c>
      <c r="FN60">
        <v>0.0540684202626641</v>
      </c>
      <c r="FO60">
        <v>0.0133636221571848</v>
      </c>
      <c r="FP60">
        <v>1</v>
      </c>
      <c r="FQ60">
        <v>1</v>
      </c>
      <c r="FR60">
        <v>1</v>
      </c>
      <c r="FS60" t="s">
        <v>410</v>
      </c>
      <c r="FT60">
        <v>2.97316</v>
      </c>
      <c r="FU60">
        <v>2.75365</v>
      </c>
      <c r="FV60">
        <v>0.129828</v>
      </c>
      <c r="FW60">
        <v>0.134049</v>
      </c>
      <c r="FX60">
        <v>0.0547543</v>
      </c>
      <c r="FY60">
        <v>0.0543365</v>
      </c>
      <c r="FZ60">
        <v>33837</v>
      </c>
      <c r="GA60">
        <v>36719.3</v>
      </c>
      <c r="GB60">
        <v>35242.7</v>
      </c>
      <c r="GC60">
        <v>38461</v>
      </c>
      <c r="GD60">
        <v>47217</v>
      </c>
      <c r="GE60">
        <v>52517.8</v>
      </c>
      <c r="GF60">
        <v>55034.5</v>
      </c>
      <c r="GG60">
        <v>61666.4</v>
      </c>
      <c r="GH60">
        <v>1.98485</v>
      </c>
      <c r="GI60">
        <v>1.80112</v>
      </c>
      <c r="GJ60">
        <v>0.0122413</v>
      </c>
      <c r="GK60">
        <v>0</v>
      </c>
      <c r="GL60">
        <v>19.8165</v>
      </c>
      <c r="GM60">
        <v>999.9</v>
      </c>
      <c r="GN60">
        <v>53.736</v>
      </c>
      <c r="GO60">
        <v>28.903</v>
      </c>
      <c r="GP60">
        <v>23.8906</v>
      </c>
      <c r="GQ60">
        <v>56.5488</v>
      </c>
      <c r="GR60">
        <v>50.3205</v>
      </c>
      <c r="GS60">
        <v>1</v>
      </c>
      <c r="GT60">
        <v>-0.00107724</v>
      </c>
      <c r="GU60">
        <v>6.29767</v>
      </c>
      <c r="GV60">
        <v>20.0102</v>
      </c>
      <c r="GW60">
        <v>5.20127</v>
      </c>
      <c r="GX60">
        <v>12.0065</v>
      </c>
      <c r="GY60">
        <v>4.9755</v>
      </c>
      <c r="GZ60">
        <v>3.29293</v>
      </c>
      <c r="HA60">
        <v>9999</v>
      </c>
      <c r="HB60">
        <v>9999</v>
      </c>
      <c r="HC60">
        <v>999.9</v>
      </c>
      <c r="HD60">
        <v>9999</v>
      </c>
      <c r="HE60">
        <v>1.8631</v>
      </c>
      <c r="HF60">
        <v>1.86813</v>
      </c>
      <c r="HG60">
        <v>1.86783</v>
      </c>
      <c r="HH60">
        <v>1.86895</v>
      </c>
      <c r="HI60">
        <v>1.86983</v>
      </c>
      <c r="HJ60">
        <v>1.86585</v>
      </c>
      <c r="HK60">
        <v>1.86703</v>
      </c>
      <c r="HL60">
        <v>1.86834</v>
      </c>
      <c r="HM60">
        <v>5</v>
      </c>
      <c r="HN60">
        <v>0</v>
      </c>
      <c r="HO60">
        <v>0</v>
      </c>
      <c r="HP60">
        <v>0</v>
      </c>
      <c r="HQ60" t="s">
        <v>411</v>
      </c>
      <c r="HR60" t="s">
        <v>412</v>
      </c>
      <c r="HS60" t="s">
        <v>413</v>
      </c>
      <c r="HT60" t="s">
        <v>413</v>
      </c>
      <c r="HU60" t="s">
        <v>413</v>
      </c>
      <c r="HV60" t="s">
        <v>413</v>
      </c>
      <c r="HW60">
        <v>0</v>
      </c>
      <c r="HX60">
        <v>100</v>
      </c>
      <c r="HY60">
        <v>100</v>
      </c>
      <c r="HZ60">
        <v>8.585</v>
      </c>
      <c r="IA60">
        <v>0.0018</v>
      </c>
      <c r="IB60">
        <v>4.09459096810632</v>
      </c>
      <c r="IC60">
        <v>0.00701673648668627</v>
      </c>
      <c r="ID60">
        <v>-7.00304995360485e-07</v>
      </c>
      <c r="IE60">
        <v>-1.86506737496121e-11</v>
      </c>
      <c r="IF60">
        <v>0.00125787624930914</v>
      </c>
      <c r="IG60">
        <v>-0.0224036906934607</v>
      </c>
      <c r="IH60">
        <v>0.00249664406764014</v>
      </c>
      <c r="II60">
        <v>-2.59163740235367e-05</v>
      </c>
      <c r="IJ60">
        <v>-2</v>
      </c>
      <c r="IK60">
        <v>2020</v>
      </c>
      <c r="IL60">
        <v>1</v>
      </c>
      <c r="IM60">
        <v>25</v>
      </c>
      <c r="IN60">
        <v>28.6</v>
      </c>
      <c r="IO60">
        <v>28.6</v>
      </c>
      <c r="IP60">
        <v>1.59668</v>
      </c>
      <c r="IQ60">
        <v>2.64038</v>
      </c>
      <c r="IR60">
        <v>1.54785</v>
      </c>
      <c r="IS60">
        <v>2.30713</v>
      </c>
      <c r="IT60">
        <v>1.34644</v>
      </c>
      <c r="IU60">
        <v>2.31201</v>
      </c>
      <c r="IV60">
        <v>33.1099</v>
      </c>
      <c r="IW60">
        <v>24.1751</v>
      </c>
      <c r="IX60">
        <v>18</v>
      </c>
      <c r="IY60">
        <v>501.141</v>
      </c>
      <c r="IZ60">
        <v>386.814</v>
      </c>
      <c r="JA60">
        <v>12.5912</v>
      </c>
      <c r="JB60">
        <v>26.8337</v>
      </c>
      <c r="JC60">
        <v>30.0011</v>
      </c>
      <c r="JD60">
        <v>26.7264</v>
      </c>
      <c r="JE60">
        <v>26.6641</v>
      </c>
      <c r="JF60">
        <v>31.942</v>
      </c>
      <c r="JG60">
        <v>57.7015</v>
      </c>
      <c r="JH60">
        <v>0</v>
      </c>
      <c r="JI60">
        <v>12.5747</v>
      </c>
      <c r="JJ60">
        <v>742.885</v>
      </c>
      <c r="JK60">
        <v>9.79417</v>
      </c>
      <c r="JL60">
        <v>102.131</v>
      </c>
      <c r="JM60">
        <v>102.66</v>
      </c>
    </row>
    <row r="61" spans="1:273">
      <c r="A61">
        <v>45</v>
      </c>
      <c r="B61">
        <v>1510789644.6</v>
      </c>
      <c r="C61">
        <v>312.5</v>
      </c>
      <c r="D61" t="s">
        <v>500</v>
      </c>
      <c r="E61" t="s">
        <v>501</v>
      </c>
      <c r="F61">
        <v>5</v>
      </c>
      <c r="G61" t="s">
        <v>405</v>
      </c>
      <c r="H61" t="s">
        <v>406</v>
      </c>
      <c r="I61">
        <v>1510789636.81429</v>
      </c>
      <c r="J61">
        <f>(K61)/1000</f>
        <v>0</v>
      </c>
      <c r="K61">
        <f>IF(CZ61, AN61, AH61)</f>
        <v>0</v>
      </c>
      <c r="L61">
        <f>IF(CZ61, AI61, AG61)</f>
        <v>0</v>
      </c>
      <c r="M61">
        <f>DB61 - IF(AU61&gt;1, L61*CV61*100.0/(AW61*DP61), 0)</f>
        <v>0</v>
      </c>
      <c r="N61">
        <f>((T61-J61/2)*M61-L61)/(T61+J61/2)</f>
        <v>0</v>
      </c>
      <c r="O61">
        <f>N61*(DI61+DJ61)/1000.0</f>
        <v>0</v>
      </c>
      <c r="P61">
        <f>(DB61 - IF(AU61&gt;1, L61*CV61*100.0/(AW61*DP61), 0))*(DI61+DJ61)/1000.0</f>
        <v>0</v>
      </c>
      <c r="Q61">
        <f>2.0/((1/S61-1/R61)+SIGN(S61)*SQRT((1/S61-1/R61)*(1/S61-1/R61) + 4*CW61/((CW61+1)*(CW61+1))*(2*1/S61*1/R61-1/R61*1/R61)))</f>
        <v>0</v>
      </c>
      <c r="R61">
        <f>IF(LEFT(CX61,1)&lt;&gt;"0",IF(LEFT(CX61,1)="1",3.0,CY61),$D$5+$E$5*(DP61*DI61/($K$5*1000))+$F$5*(DP61*DI61/($K$5*1000))*MAX(MIN(CV61,$J$5),$I$5)*MAX(MIN(CV61,$J$5),$I$5)+$G$5*MAX(MIN(CV61,$J$5),$I$5)*(DP61*DI61/($K$5*1000))+$H$5*(DP61*DI61/($K$5*1000))*(DP61*DI61/($K$5*1000)))</f>
        <v>0</v>
      </c>
      <c r="S61">
        <f>J61*(1000-(1000*0.61365*exp(17.502*W61/(240.97+W61))/(DI61+DJ61)+DD61)/2)/(1000*0.61365*exp(17.502*W61/(240.97+W61))/(DI61+DJ61)-DD61)</f>
        <v>0</v>
      </c>
      <c r="T61">
        <f>1/((CW61+1)/(Q61/1.6)+1/(R61/1.37)) + CW61/((CW61+1)/(Q61/1.6) + CW61/(R61/1.37))</f>
        <v>0</v>
      </c>
      <c r="U61">
        <f>(CR61*CU61)</f>
        <v>0</v>
      </c>
      <c r="V61">
        <f>(DK61+(U61+2*0.95*5.67E-8*(((DK61+$B$7)+273)^4-(DK61+273)^4)-44100*J61)/(1.84*29.3*R61+8*0.95*5.67E-8*(DK61+273)^3))</f>
        <v>0</v>
      </c>
      <c r="W61">
        <f>($C$7*DL61+$D$7*DM61+$E$7*V61)</f>
        <v>0</v>
      </c>
      <c r="X61">
        <f>0.61365*exp(17.502*W61/(240.97+W61))</f>
        <v>0</v>
      </c>
      <c r="Y61">
        <f>(Z61/AA61*100)</f>
        <v>0</v>
      </c>
      <c r="Z61">
        <f>DD61*(DI61+DJ61)/1000</f>
        <v>0</v>
      </c>
      <c r="AA61">
        <f>0.61365*exp(17.502*DK61/(240.97+DK61))</f>
        <v>0</v>
      </c>
      <c r="AB61">
        <f>(X61-DD61*(DI61+DJ61)/1000)</f>
        <v>0</v>
      </c>
      <c r="AC61">
        <f>(-J61*44100)</f>
        <v>0</v>
      </c>
      <c r="AD61">
        <f>2*29.3*R61*0.92*(DK61-W61)</f>
        <v>0</v>
      </c>
      <c r="AE61">
        <f>2*0.95*5.67E-8*(((DK61+$B$7)+273)^4-(W61+273)^4)</f>
        <v>0</v>
      </c>
      <c r="AF61">
        <f>U61+AE61+AC61+AD61</f>
        <v>0</v>
      </c>
      <c r="AG61">
        <f>DH61*AU61*(DC61-DB61*(1000-AU61*DE61)/(1000-AU61*DD61))/(100*CV61)</f>
        <v>0</v>
      </c>
      <c r="AH61">
        <f>1000*DH61*AU61*(DD61-DE61)/(100*CV61*(1000-AU61*DD61))</f>
        <v>0</v>
      </c>
      <c r="AI61">
        <f>(AJ61 - AK61 - DI61*1E3/(8.314*(DK61+273.15)) * AM61/DH61 * AL61) * DH61/(100*CV61) * (1000 - DE61)/1000</f>
        <v>0</v>
      </c>
      <c r="AJ61">
        <v>735.994323441279</v>
      </c>
      <c r="AK61">
        <v>718.770951515151</v>
      </c>
      <c r="AL61">
        <v>3.33304726608745</v>
      </c>
      <c r="AM61">
        <v>64.351544685461</v>
      </c>
      <c r="AN61">
        <f>(AP61 - AO61 + DI61*1E3/(8.314*(DK61+273.15)) * AR61/DH61 * AQ61) * DH61/(100*CV61) * 1000/(1000 - AP61)</f>
        <v>0</v>
      </c>
      <c r="AO61">
        <v>9.81419204510686</v>
      </c>
      <c r="AP61">
        <v>10.0399412587413</v>
      </c>
      <c r="AQ61">
        <v>-1.21479241981585e-05</v>
      </c>
      <c r="AR61">
        <v>100.18039122701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MAX(0,($B$13+$C$13*DP61)/(1+$D$13*DP61)*DI61/(DK61+273)*$E$13)</f>
        <v>0</v>
      </c>
      <c r="AX61" t="s">
        <v>407</v>
      </c>
      <c r="AY61" t="s">
        <v>407</v>
      </c>
      <c r="AZ61">
        <v>0</v>
      </c>
      <c r="BA61">
        <v>0</v>
      </c>
      <c r="BB61">
        <f>1-AZ61/BA61</f>
        <v>0</v>
      </c>
      <c r="BC61">
        <v>0</v>
      </c>
      <c r="BD61" t="s">
        <v>407</v>
      </c>
      <c r="BE61" t="s">
        <v>407</v>
      </c>
      <c r="BF61">
        <v>0</v>
      </c>
      <c r="BG61">
        <v>0</v>
      </c>
      <c r="BH61">
        <f>1-BF61/BG61</f>
        <v>0</v>
      </c>
      <c r="BI61">
        <v>0.5</v>
      </c>
      <c r="BJ61">
        <f>CS61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407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f>$B$11*DQ61+$C$11*DR61+$F$11*EC61*(1-EF61)</f>
        <v>0</v>
      </c>
      <c r="CS61">
        <f>CR61*CT61</f>
        <v>0</v>
      </c>
      <c r="CT61">
        <f>($B$11*$D$9+$C$11*$D$9+$F$11*((EP61+EH61)/MAX(EP61+EH61+EQ61, 0.1)*$I$9+EQ61/MAX(EP61+EH61+EQ61, 0.1)*$J$9))/($B$11+$C$11+$F$11)</f>
        <v>0</v>
      </c>
      <c r="CU61">
        <f>($B$11*$K$9+$C$11*$K$9+$F$11*((EP61+EH61)/MAX(EP61+EH61+EQ61, 0.1)*$P$9+EQ61/MAX(EP61+EH61+EQ61, 0.1)*$Q$9))/($B$11+$C$11+$F$11)</f>
        <v>0</v>
      </c>
      <c r="CV61">
        <v>1.65</v>
      </c>
      <c r="CW61">
        <v>0.5</v>
      </c>
      <c r="CX61" t="s">
        <v>408</v>
      </c>
      <c r="CY61">
        <v>2</v>
      </c>
      <c r="CZ61" t="b">
        <v>1</v>
      </c>
      <c r="DA61">
        <v>1510789636.81429</v>
      </c>
      <c r="DB61">
        <v>687.195428571429</v>
      </c>
      <c r="DC61">
        <v>711.623607142857</v>
      </c>
      <c r="DD61">
        <v>10.0495428571429</v>
      </c>
      <c r="DE61">
        <v>9.81449928571429</v>
      </c>
      <c r="DF61">
        <v>678.66725</v>
      </c>
      <c r="DG61">
        <v>10.0476321428571</v>
      </c>
      <c r="DH61">
        <v>500.074857142857</v>
      </c>
      <c r="DI61">
        <v>89.9521678571429</v>
      </c>
      <c r="DJ61">
        <v>0.100031842857143</v>
      </c>
      <c r="DK61">
        <v>19.1293142857143</v>
      </c>
      <c r="DL61">
        <v>20.0125178571429</v>
      </c>
      <c r="DM61">
        <v>999.9</v>
      </c>
      <c r="DN61">
        <v>0</v>
      </c>
      <c r="DO61">
        <v>0</v>
      </c>
      <c r="DP61">
        <v>9994.505</v>
      </c>
      <c r="DQ61">
        <v>0</v>
      </c>
      <c r="DR61">
        <v>9.9329775</v>
      </c>
      <c r="DS61">
        <v>-24.4281464285714</v>
      </c>
      <c r="DT61">
        <v>694.171357142857</v>
      </c>
      <c r="DU61">
        <v>718.676892857143</v>
      </c>
      <c r="DV61">
        <v>0.235049785714286</v>
      </c>
      <c r="DW61">
        <v>711.623607142857</v>
      </c>
      <c r="DX61">
        <v>9.81449928571429</v>
      </c>
      <c r="DY61">
        <v>0.903978857142857</v>
      </c>
      <c r="DZ61">
        <v>0.88283575</v>
      </c>
      <c r="EA61">
        <v>5.45423642857143</v>
      </c>
      <c r="EB61">
        <v>5.11394392857143</v>
      </c>
      <c r="EC61">
        <v>2000.02321428571</v>
      </c>
      <c r="ED61">
        <v>0.979993428571429</v>
      </c>
      <c r="EE61">
        <v>0.0200067428571429</v>
      </c>
      <c r="EF61">
        <v>0</v>
      </c>
      <c r="EG61">
        <v>2.33535357142857</v>
      </c>
      <c r="EH61">
        <v>0</v>
      </c>
      <c r="EI61">
        <v>2435.83678571429</v>
      </c>
      <c r="EJ61">
        <v>17300.3285714286</v>
      </c>
      <c r="EK61">
        <v>38.48875</v>
      </c>
      <c r="EL61">
        <v>39.312</v>
      </c>
      <c r="EM61">
        <v>38.437</v>
      </c>
      <c r="EN61">
        <v>37.75</v>
      </c>
      <c r="EO61">
        <v>37.312</v>
      </c>
      <c r="EP61">
        <v>1960.01214285714</v>
      </c>
      <c r="EQ61">
        <v>40.0110714285714</v>
      </c>
      <c r="ER61">
        <v>0</v>
      </c>
      <c r="ES61">
        <v>1679590397.3</v>
      </c>
      <c r="ET61">
        <v>0</v>
      </c>
      <c r="EU61">
        <v>2.34528461538462</v>
      </c>
      <c r="EV61">
        <v>-0.321798292491869</v>
      </c>
      <c r="EW61">
        <v>3.02564103848224</v>
      </c>
      <c r="EX61">
        <v>2435.82769230769</v>
      </c>
      <c r="EY61">
        <v>15</v>
      </c>
      <c r="EZ61">
        <v>0</v>
      </c>
      <c r="FA61" t="s">
        <v>409</v>
      </c>
      <c r="FB61">
        <v>1510787920.6</v>
      </c>
      <c r="FC61">
        <v>1510787921.6</v>
      </c>
      <c r="FD61">
        <v>0</v>
      </c>
      <c r="FE61">
        <v>-0.101</v>
      </c>
      <c r="FF61">
        <v>-0.012</v>
      </c>
      <c r="FG61">
        <v>6.901</v>
      </c>
      <c r="FH61">
        <v>0.516</v>
      </c>
      <c r="FI61">
        <v>420</v>
      </c>
      <c r="FJ61">
        <v>24</v>
      </c>
      <c r="FK61">
        <v>0.32</v>
      </c>
      <c r="FL61">
        <v>0.12</v>
      </c>
      <c r="FM61">
        <v>0.238535225</v>
      </c>
      <c r="FN61">
        <v>-0.0674109005628524</v>
      </c>
      <c r="FO61">
        <v>0.00889520408840488</v>
      </c>
      <c r="FP61">
        <v>1</v>
      </c>
      <c r="FQ61">
        <v>1</v>
      </c>
      <c r="FR61">
        <v>1</v>
      </c>
      <c r="FS61" t="s">
        <v>410</v>
      </c>
      <c r="FT61">
        <v>2.97326</v>
      </c>
      <c r="FU61">
        <v>2.75393</v>
      </c>
      <c r="FV61">
        <v>0.131934</v>
      </c>
      <c r="FW61">
        <v>0.136127</v>
      </c>
      <c r="FX61">
        <v>0.0547359</v>
      </c>
      <c r="FY61">
        <v>0.054339</v>
      </c>
      <c r="FZ61">
        <v>33754.7</v>
      </c>
      <c r="GA61">
        <v>36630.7</v>
      </c>
      <c r="GB61">
        <v>35242.2</v>
      </c>
      <c r="GC61">
        <v>38460.4</v>
      </c>
      <c r="GD61">
        <v>47217.5</v>
      </c>
      <c r="GE61">
        <v>52517.1</v>
      </c>
      <c r="GF61">
        <v>55034</v>
      </c>
      <c r="GG61">
        <v>61665.7</v>
      </c>
      <c r="GH61">
        <v>1.98438</v>
      </c>
      <c r="GI61">
        <v>1.80085</v>
      </c>
      <c r="GJ61">
        <v>0.0121631</v>
      </c>
      <c r="GK61">
        <v>0</v>
      </c>
      <c r="GL61">
        <v>19.8216</v>
      </c>
      <c r="GM61">
        <v>999.9</v>
      </c>
      <c r="GN61">
        <v>53.736</v>
      </c>
      <c r="GO61">
        <v>28.903</v>
      </c>
      <c r="GP61">
        <v>23.8918</v>
      </c>
      <c r="GQ61">
        <v>56.5588</v>
      </c>
      <c r="GR61">
        <v>50.1282</v>
      </c>
      <c r="GS61">
        <v>1</v>
      </c>
      <c r="GT61">
        <v>-0.000515752</v>
      </c>
      <c r="GU61">
        <v>6.31525</v>
      </c>
      <c r="GV61">
        <v>20.0096</v>
      </c>
      <c r="GW61">
        <v>5.20202</v>
      </c>
      <c r="GX61">
        <v>12.0061</v>
      </c>
      <c r="GY61">
        <v>4.9757</v>
      </c>
      <c r="GZ61">
        <v>3.293</v>
      </c>
      <c r="HA61">
        <v>9999</v>
      </c>
      <c r="HB61">
        <v>9999</v>
      </c>
      <c r="HC61">
        <v>999.9</v>
      </c>
      <c r="HD61">
        <v>9999</v>
      </c>
      <c r="HE61">
        <v>1.8631</v>
      </c>
      <c r="HF61">
        <v>1.86813</v>
      </c>
      <c r="HG61">
        <v>1.86786</v>
      </c>
      <c r="HH61">
        <v>1.86896</v>
      </c>
      <c r="HI61">
        <v>1.86982</v>
      </c>
      <c r="HJ61">
        <v>1.86585</v>
      </c>
      <c r="HK61">
        <v>1.86705</v>
      </c>
      <c r="HL61">
        <v>1.86834</v>
      </c>
      <c r="HM61">
        <v>5</v>
      </c>
      <c r="HN61">
        <v>0</v>
      </c>
      <c r="HO61">
        <v>0</v>
      </c>
      <c r="HP61">
        <v>0</v>
      </c>
      <c r="HQ61" t="s">
        <v>411</v>
      </c>
      <c r="HR61" t="s">
        <v>412</v>
      </c>
      <c r="HS61" t="s">
        <v>413</v>
      </c>
      <c r="HT61" t="s">
        <v>413</v>
      </c>
      <c r="HU61" t="s">
        <v>413</v>
      </c>
      <c r="HV61" t="s">
        <v>413</v>
      </c>
      <c r="HW61">
        <v>0</v>
      </c>
      <c r="HX61">
        <v>100</v>
      </c>
      <c r="HY61">
        <v>100</v>
      </c>
      <c r="HZ61">
        <v>8.684</v>
      </c>
      <c r="IA61">
        <v>0.0018</v>
      </c>
      <c r="IB61">
        <v>4.09459096810632</v>
      </c>
      <c r="IC61">
        <v>0.00701673648668627</v>
      </c>
      <c r="ID61">
        <v>-7.00304995360485e-07</v>
      </c>
      <c r="IE61">
        <v>-1.86506737496121e-11</v>
      </c>
      <c r="IF61">
        <v>0.00125787624930914</v>
      </c>
      <c r="IG61">
        <v>-0.0224036906934607</v>
      </c>
      <c r="IH61">
        <v>0.00249664406764014</v>
      </c>
      <c r="II61">
        <v>-2.59163740235367e-05</v>
      </c>
      <c r="IJ61">
        <v>-2</v>
      </c>
      <c r="IK61">
        <v>2020</v>
      </c>
      <c r="IL61">
        <v>1</v>
      </c>
      <c r="IM61">
        <v>25</v>
      </c>
      <c r="IN61">
        <v>28.7</v>
      </c>
      <c r="IO61">
        <v>28.7</v>
      </c>
      <c r="IP61">
        <v>1.62109</v>
      </c>
      <c r="IQ61">
        <v>2.64282</v>
      </c>
      <c r="IR61">
        <v>1.54785</v>
      </c>
      <c r="IS61">
        <v>2.30713</v>
      </c>
      <c r="IT61">
        <v>1.34644</v>
      </c>
      <c r="IU61">
        <v>2.29126</v>
      </c>
      <c r="IV61">
        <v>33.1322</v>
      </c>
      <c r="IW61">
        <v>24.1751</v>
      </c>
      <c r="IX61">
        <v>18</v>
      </c>
      <c r="IY61">
        <v>500.894</v>
      </c>
      <c r="IZ61">
        <v>386.716</v>
      </c>
      <c r="JA61">
        <v>12.5767</v>
      </c>
      <c r="JB61">
        <v>26.8411</v>
      </c>
      <c r="JC61">
        <v>30.0008</v>
      </c>
      <c r="JD61">
        <v>26.7338</v>
      </c>
      <c r="JE61">
        <v>26.6714</v>
      </c>
      <c r="JF61">
        <v>32.4734</v>
      </c>
      <c r="JG61">
        <v>57.7015</v>
      </c>
      <c r="JH61">
        <v>0</v>
      </c>
      <c r="JI61">
        <v>12.5563</v>
      </c>
      <c r="JJ61">
        <v>756.307</v>
      </c>
      <c r="JK61">
        <v>9.79417</v>
      </c>
      <c r="JL61">
        <v>102.13</v>
      </c>
      <c r="JM61">
        <v>102.658</v>
      </c>
    </row>
    <row r="62" spans="1:273">
      <c r="A62">
        <v>46</v>
      </c>
      <c r="B62">
        <v>1510789649.1</v>
      </c>
      <c r="C62">
        <v>317</v>
      </c>
      <c r="D62" t="s">
        <v>502</v>
      </c>
      <c r="E62" t="s">
        <v>503</v>
      </c>
      <c r="F62">
        <v>5</v>
      </c>
      <c r="G62" t="s">
        <v>405</v>
      </c>
      <c r="H62" t="s">
        <v>406</v>
      </c>
      <c r="I62">
        <v>1510789641.26071</v>
      </c>
      <c r="J62">
        <f>(K62)/1000</f>
        <v>0</v>
      </c>
      <c r="K62">
        <f>IF(CZ62, AN62, AH62)</f>
        <v>0</v>
      </c>
      <c r="L62">
        <f>IF(CZ62, AI62, AG62)</f>
        <v>0</v>
      </c>
      <c r="M62">
        <f>DB62 - IF(AU62&gt;1, L62*CV62*100.0/(AW62*DP62), 0)</f>
        <v>0</v>
      </c>
      <c r="N62">
        <f>((T62-J62/2)*M62-L62)/(T62+J62/2)</f>
        <v>0</v>
      </c>
      <c r="O62">
        <f>N62*(DI62+DJ62)/1000.0</f>
        <v>0</v>
      </c>
      <c r="P62">
        <f>(DB62 - IF(AU62&gt;1, L62*CV62*100.0/(AW62*DP62), 0))*(DI62+DJ62)/1000.0</f>
        <v>0</v>
      </c>
      <c r="Q62">
        <f>2.0/((1/S62-1/R62)+SIGN(S62)*SQRT((1/S62-1/R62)*(1/S62-1/R62) + 4*CW62/((CW62+1)*(CW62+1))*(2*1/S62*1/R62-1/R62*1/R62)))</f>
        <v>0</v>
      </c>
      <c r="R62">
        <f>IF(LEFT(CX62,1)&lt;&gt;"0",IF(LEFT(CX62,1)="1",3.0,CY62),$D$5+$E$5*(DP62*DI62/($K$5*1000))+$F$5*(DP62*DI62/($K$5*1000))*MAX(MIN(CV62,$J$5),$I$5)*MAX(MIN(CV62,$J$5),$I$5)+$G$5*MAX(MIN(CV62,$J$5),$I$5)*(DP62*DI62/($K$5*1000))+$H$5*(DP62*DI62/($K$5*1000))*(DP62*DI62/($K$5*1000)))</f>
        <v>0</v>
      </c>
      <c r="S62">
        <f>J62*(1000-(1000*0.61365*exp(17.502*W62/(240.97+W62))/(DI62+DJ62)+DD62)/2)/(1000*0.61365*exp(17.502*W62/(240.97+W62))/(DI62+DJ62)-DD62)</f>
        <v>0</v>
      </c>
      <c r="T62">
        <f>1/((CW62+1)/(Q62/1.6)+1/(R62/1.37)) + CW62/((CW62+1)/(Q62/1.6) + CW62/(R62/1.37))</f>
        <v>0</v>
      </c>
      <c r="U62">
        <f>(CR62*CU62)</f>
        <v>0</v>
      </c>
      <c r="V62">
        <f>(DK62+(U62+2*0.95*5.67E-8*(((DK62+$B$7)+273)^4-(DK62+273)^4)-44100*J62)/(1.84*29.3*R62+8*0.95*5.67E-8*(DK62+273)^3))</f>
        <v>0</v>
      </c>
      <c r="W62">
        <f>($C$7*DL62+$D$7*DM62+$E$7*V62)</f>
        <v>0</v>
      </c>
      <c r="X62">
        <f>0.61365*exp(17.502*W62/(240.97+W62))</f>
        <v>0</v>
      </c>
      <c r="Y62">
        <f>(Z62/AA62*100)</f>
        <v>0</v>
      </c>
      <c r="Z62">
        <f>DD62*(DI62+DJ62)/1000</f>
        <v>0</v>
      </c>
      <c r="AA62">
        <f>0.61365*exp(17.502*DK62/(240.97+DK62))</f>
        <v>0</v>
      </c>
      <c r="AB62">
        <f>(X62-DD62*(DI62+DJ62)/1000)</f>
        <v>0</v>
      </c>
      <c r="AC62">
        <f>(-J62*44100)</f>
        <v>0</v>
      </c>
      <c r="AD62">
        <f>2*29.3*R62*0.92*(DK62-W62)</f>
        <v>0</v>
      </c>
      <c r="AE62">
        <f>2*0.95*5.67E-8*(((DK62+$B$7)+273)^4-(W62+273)^4)</f>
        <v>0</v>
      </c>
      <c r="AF62">
        <f>U62+AE62+AC62+AD62</f>
        <v>0</v>
      </c>
      <c r="AG62">
        <f>DH62*AU62*(DC62-DB62*(1000-AU62*DE62)/(1000-AU62*DD62))/(100*CV62)</f>
        <v>0</v>
      </c>
      <c r="AH62">
        <f>1000*DH62*AU62*(DD62-DE62)/(100*CV62*(1000-AU62*DD62))</f>
        <v>0</v>
      </c>
      <c r="AI62">
        <f>(AJ62 - AK62 - DI62*1E3/(8.314*(DK62+273.15)) * AM62/DH62 * AL62) * DH62/(100*CV62) * (1000 - DE62)/1000</f>
        <v>0</v>
      </c>
      <c r="AJ62">
        <v>750.956657003669</v>
      </c>
      <c r="AK62">
        <v>733.754351515151</v>
      </c>
      <c r="AL62">
        <v>3.3189496533504</v>
      </c>
      <c r="AM62">
        <v>64.351544685461</v>
      </c>
      <c r="AN62">
        <f>(AP62 - AO62 + DI62*1E3/(8.314*(DK62+273.15)) * AR62/DH62 * AQ62) * DH62/(100*CV62) * 1000/(1000 - AP62)</f>
        <v>0</v>
      </c>
      <c r="AO62">
        <v>9.81590446458848</v>
      </c>
      <c r="AP62">
        <v>10.0370272727273</v>
      </c>
      <c r="AQ62">
        <v>-8.3669394952816e-06</v>
      </c>
      <c r="AR62">
        <v>100.18039122701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MAX(0,($B$13+$C$13*DP62)/(1+$D$13*DP62)*DI62/(DK62+273)*$E$13)</f>
        <v>0</v>
      </c>
      <c r="AX62" t="s">
        <v>407</v>
      </c>
      <c r="AY62" t="s">
        <v>407</v>
      </c>
      <c r="AZ62">
        <v>0</v>
      </c>
      <c r="BA62">
        <v>0</v>
      </c>
      <c r="BB62">
        <f>1-AZ62/BA62</f>
        <v>0</v>
      </c>
      <c r="BC62">
        <v>0</v>
      </c>
      <c r="BD62" t="s">
        <v>407</v>
      </c>
      <c r="BE62" t="s">
        <v>407</v>
      </c>
      <c r="BF62">
        <v>0</v>
      </c>
      <c r="BG62">
        <v>0</v>
      </c>
      <c r="BH62">
        <f>1-BF62/BG62</f>
        <v>0</v>
      </c>
      <c r="BI62">
        <v>0.5</v>
      </c>
      <c r="BJ62">
        <f>CS62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407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f>$B$11*DQ62+$C$11*DR62+$F$11*EC62*(1-EF62)</f>
        <v>0</v>
      </c>
      <c r="CS62">
        <f>CR62*CT62</f>
        <v>0</v>
      </c>
      <c r="CT62">
        <f>($B$11*$D$9+$C$11*$D$9+$F$11*((EP62+EH62)/MAX(EP62+EH62+EQ62, 0.1)*$I$9+EQ62/MAX(EP62+EH62+EQ62, 0.1)*$J$9))/($B$11+$C$11+$F$11)</f>
        <v>0</v>
      </c>
      <c r="CU62">
        <f>($B$11*$K$9+$C$11*$K$9+$F$11*((EP62+EH62)/MAX(EP62+EH62+EQ62, 0.1)*$P$9+EQ62/MAX(EP62+EH62+EQ62, 0.1)*$Q$9))/($B$11+$C$11+$F$11)</f>
        <v>0</v>
      </c>
      <c r="CV62">
        <v>1.65</v>
      </c>
      <c r="CW62">
        <v>0.5</v>
      </c>
      <c r="CX62" t="s">
        <v>408</v>
      </c>
      <c r="CY62">
        <v>2</v>
      </c>
      <c r="CZ62" t="b">
        <v>1</v>
      </c>
      <c r="DA62">
        <v>1510789641.26071</v>
      </c>
      <c r="DB62">
        <v>702.060678571428</v>
      </c>
      <c r="DC62">
        <v>726.46775</v>
      </c>
      <c r="DD62">
        <v>10.0432892857143</v>
      </c>
      <c r="DE62">
        <v>9.81515</v>
      </c>
      <c r="DF62">
        <v>693.443464285714</v>
      </c>
      <c r="DG62">
        <v>10.0414964285714</v>
      </c>
      <c r="DH62">
        <v>500.065607142857</v>
      </c>
      <c r="DI62">
        <v>89.9532535714286</v>
      </c>
      <c r="DJ62">
        <v>0.0999883178571429</v>
      </c>
      <c r="DK62">
        <v>19.128925</v>
      </c>
      <c r="DL62">
        <v>20.0143928571429</v>
      </c>
      <c r="DM62">
        <v>999.9</v>
      </c>
      <c r="DN62">
        <v>0</v>
      </c>
      <c r="DO62">
        <v>0</v>
      </c>
      <c r="DP62">
        <v>9996.95357142857</v>
      </c>
      <c r="DQ62">
        <v>0</v>
      </c>
      <c r="DR62">
        <v>9.93204178571429</v>
      </c>
      <c r="DS62">
        <v>-24.4069607142857</v>
      </c>
      <c r="DT62">
        <v>709.183107142857</v>
      </c>
      <c r="DU62">
        <v>733.668714285714</v>
      </c>
      <c r="DV62">
        <v>0.228142821428571</v>
      </c>
      <c r="DW62">
        <v>726.46775</v>
      </c>
      <c r="DX62">
        <v>9.81515</v>
      </c>
      <c r="DY62">
        <v>0.903426892857143</v>
      </c>
      <c r="DZ62">
        <v>0.882904892857143</v>
      </c>
      <c r="EA62">
        <v>5.44544642857143</v>
      </c>
      <c r="EB62">
        <v>5.11506857142857</v>
      </c>
      <c r="EC62">
        <v>2000.01642857143</v>
      </c>
      <c r="ED62">
        <v>0.979993321428571</v>
      </c>
      <c r="EE62">
        <v>0.0200068571428571</v>
      </c>
      <c r="EF62">
        <v>0</v>
      </c>
      <c r="EG62">
        <v>2.31794285714286</v>
      </c>
      <c r="EH62">
        <v>0</v>
      </c>
      <c r="EI62">
        <v>2436.01357142857</v>
      </c>
      <c r="EJ62">
        <v>17300.2678571429</v>
      </c>
      <c r="EK62">
        <v>38.47975</v>
      </c>
      <c r="EL62">
        <v>39.312</v>
      </c>
      <c r="EM62">
        <v>38.437</v>
      </c>
      <c r="EN62">
        <v>37.75</v>
      </c>
      <c r="EO62">
        <v>37.312</v>
      </c>
      <c r="EP62">
        <v>1960.00535714286</v>
      </c>
      <c r="EQ62">
        <v>40.0110714285714</v>
      </c>
      <c r="ER62">
        <v>0</v>
      </c>
      <c r="ES62">
        <v>1679590402.1</v>
      </c>
      <c r="ET62">
        <v>0</v>
      </c>
      <c r="EU62">
        <v>2.33380384615385</v>
      </c>
      <c r="EV62">
        <v>0.30411964935892</v>
      </c>
      <c r="EW62">
        <v>2.0194871733353</v>
      </c>
      <c r="EX62">
        <v>2435.99423076923</v>
      </c>
      <c r="EY62">
        <v>15</v>
      </c>
      <c r="EZ62">
        <v>0</v>
      </c>
      <c r="FA62" t="s">
        <v>409</v>
      </c>
      <c r="FB62">
        <v>1510787920.6</v>
      </c>
      <c r="FC62">
        <v>1510787921.6</v>
      </c>
      <c r="FD62">
        <v>0</v>
      </c>
      <c r="FE62">
        <v>-0.101</v>
      </c>
      <c r="FF62">
        <v>-0.012</v>
      </c>
      <c r="FG62">
        <v>6.901</v>
      </c>
      <c r="FH62">
        <v>0.516</v>
      </c>
      <c r="FI62">
        <v>420</v>
      </c>
      <c r="FJ62">
        <v>24</v>
      </c>
      <c r="FK62">
        <v>0.32</v>
      </c>
      <c r="FL62">
        <v>0.12</v>
      </c>
      <c r="FM62">
        <v>0.233120575</v>
      </c>
      <c r="FN62">
        <v>-0.0939987579737339</v>
      </c>
      <c r="FO62">
        <v>0.00923397446901252</v>
      </c>
      <c r="FP62">
        <v>1</v>
      </c>
      <c r="FQ62">
        <v>1</v>
      </c>
      <c r="FR62">
        <v>1</v>
      </c>
      <c r="FS62" t="s">
        <v>410</v>
      </c>
      <c r="FT62">
        <v>2.97319</v>
      </c>
      <c r="FU62">
        <v>2.75394</v>
      </c>
      <c r="FV62">
        <v>0.133802</v>
      </c>
      <c r="FW62">
        <v>0.137891</v>
      </c>
      <c r="FX62">
        <v>0.0547247</v>
      </c>
      <c r="FY62">
        <v>0.0543447</v>
      </c>
      <c r="FZ62">
        <v>33681.2</v>
      </c>
      <c r="GA62">
        <v>36555.3</v>
      </c>
      <c r="GB62">
        <v>35241.4</v>
      </c>
      <c r="GC62">
        <v>38459.8</v>
      </c>
      <c r="GD62">
        <v>47217</v>
      </c>
      <c r="GE62">
        <v>52516.2</v>
      </c>
      <c r="GF62">
        <v>55032.7</v>
      </c>
      <c r="GG62">
        <v>61664.9</v>
      </c>
      <c r="GH62">
        <v>1.98447</v>
      </c>
      <c r="GI62">
        <v>1.8009</v>
      </c>
      <c r="GJ62">
        <v>0.0107326</v>
      </c>
      <c r="GK62">
        <v>0</v>
      </c>
      <c r="GL62">
        <v>19.8262</v>
      </c>
      <c r="GM62">
        <v>999.9</v>
      </c>
      <c r="GN62">
        <v>53.736</v>
      </c>
      <c r="GO62">
        <v>28.923</v>
      </c>
      <c r="GP62">
        <v>23.9182</v>
      </c>
      <c r="GQ62">
        <v>56.5988</v>
      </c>
      <c r="GR62">
        <v>50.0601</v>
      </c>
      <c r="GS62">
        <v>1</v>
      </c>
      <c r="GT62">
        <v>0.00027185</v>
      </c>
      <c r="GU62">
        <v>6.35195</v>
      </c>
      <c r="GV62">
        <v>20.0082</v>
      </c>
      <c r="GW62">
        <v>5.20246</v>
      </c>
      <c r="GX62">
        <v>12.0076</v>
      </c>
      <c r="GY62">
        <v>4.97585</v>
      </c>
      <c r="GZ62">
        <v>3.293</v>
      </c>
      <c r="HA62">
        <v>9999</v>
      </c>
      <c r="HB62">
        <v>9999</v>
      </c>
      <c r="HC62">
        <v>999.9</v>
      </c>
      <c r="HD62">
        <v>9999</v>
      </c>
      <c r="HE62">
        <v>1.8631</v>
      </c>
      <c r="HF62">
        <v>1.86813</v>
      </c>
      <c r="HG62">
        <v>1.86783</v>
      </c>
      <c r="HH62">
        <v>1.86896</v>
      </c>
      <c r="HI62">
        <v>1.86982</v>
      </c>
      <c r="HJ62">
        <v>1.86585</v>
      </c>
      <c r="HK62">
        <v>1.86705</v>
      </c>
      <c r="HL62">
        <v>1.86834</v>
      </c>
      <c r="HM62">
        <v>5</v>
      </c>
      <c r="HN62">
        <v>0</v>
      </c>
      <c r="HO62">
        <v>0</v>
      </c>
      <c r="HP62">
        <v>0</v>
      </c>
      <c r="HQ62" t="s">
        <v>411</v>
      </c>
      <c r="HR62" t="s">
        <v>412</v>
      </c>
      <c r="HS62" t="s">
        <v>413</v>
      </c>
      <c r="HT62" t="s">
        <v>413</v>
      </c>
      <c r="HU62" t="s">
        <v>413</v>
      </c>
      <c r="HV62" t="s">
        <v>413</v>
      </c>
      <c r="HW62">
        <v>0</v>
      </c>
      <c r="HX62">
        <v>100</v>
      </c>
      <c r="HY62">
        <v>100</v>
      </c>
      <c r="HZ62">
        <v>8.773</v>
      </c>
      <c r="IA62">
        <v>0.0017</v>
      </c>
      <c r="IB62">
        <v>4.09459096810632</v>
      </c>
      <c r="IC62">
        <v>0.00701673648668627</v>
      </c>
      <c r="ID62">
        <v>-7.00304995360485e-07</v>
      </c>
      <c r="IE62">
        <v>-1.86506737496121e-11</v>
      </c>
      <c r="IF62">
        <v>0.00125787624930914</v>
      </c>
      <c r="IG62">
        <v>-0.0224036906934607</v>
      </c>
      <c r="IH62">
        <v>0.00249664406764014</v>
      </c>
      <c r="II62">
        <v>-2.59163740235367e-05</v>
      </c>
      <c r="IJ62">
        <v>-2</v>
      </c>
      <c r="IK62">
        <v>2020</v>
      </c>
      <c r="IL62">
        <v>1</v>
      </c>
      <c r="IM62">
        <v>25</v>
      </c>
      <c r="IN62">
        <v>28.8</v>
      </c>
      <c r="IO62">
        <v>28.8</v>
      </c>
      <c r="IP62">
        <v>1.64551</v>
      </c>
      <c r="IQ62">
        <v>2.63306</v>
      </c>
      <c r="IR62">
        <v>1.54785</v>
      </c>
      <c r="IS62">
        <v>2.30713</v>
      </c>
      <c r="IT62">
        <v>1.34644</v>
      </c>
      <c r="IU62">
        <v>2.35596</v>
      </c>
      <c r="IV62">
        <v>33.1322</v>
      </c>
      <c r="IW62">
        <v>24.1838</v>
      </c>
      <c r="IX62">
        <v>18</v>
      </c>
      <c r="IY62">
        <v>501.015</v>
      </c>
      <c r="IZ62">
        <v>386.788</v>
      </c>
      <c r="JA62">
        <v>12.5617</v>
      </c>
      <c r="JB62">
        <v>26.848</v>
      </c>
      <c r="JC62">
        <v>30.0009</v>
      </c>
      <c r="JD62">
        <v>26.7399</v>
      </c>
      <c r="JE62">
        <v>26.6781</v>
      </c>
      <c r="JF62">
        <v>32.9675</v>
      </c>
      <c r="JG62">
        <v>57.7015</v>
      </c>
      <c r="JH62">
        <v>0</v>
      </c>
      <c r="JI62">
        <v>12.5417</v>
      </c>
      <c r="JJ62">
        <v>776.422</v>
      </c>
      <c r="JK62">
        <v>9.79417</v>
      </c>
      <c r="JL62">
        <v>102.127</v>
      </c>
      <c r="JM62">
        <v>102.657</v>
      </c>
    </row>
    <row r="63" spans="1:273">
      <c r="A63">
        <v>47</v>
      </c>
      <c r="B63">
        <v>1510789654.6</v>
      </c>
      <c r="C63">
        <v>322.5</v>
      </c>
      <c r="D63" t="s">
        <v>504</v>
      </c>
      <c r="E63" t="s">
        <v>505</v>
      </c>
      <c r="F63">
        <v>5</v>
      </c>
      <c r="G63" t="s">
        <v>405</v>
      </c>
      <c r="H63" t="s">
        <v>406</v>
      </c>
      <c r="I63">
        <v>1510789646.83214</v>
      </c>
      <c r="J63">
        <f>(K63)/1000</f>
        <v>0</v>
      </c>
      <c r="K63">
        <f>IF(CZ63, AN63, AH63)</f>
        <v>0</v>
      </c>
      <c r="L63">
        <f>IF(CZ63, AI63, AG63)</f>
        <v>0</v>
      </c>
      <c r="M63">
        <f>DB63 - IF(AU63&gt;1, L63*CV63*100.0/(AW63*DP63), 0)</f>
        <v>0</v>
      </c>
      <c r="N63">
        <f>((T63-J63/2)*M63-L63)/(T63+J63/2)</f>
        <v>0</v>
      </c>
      <c r="O63">
        <f>N63*(DI63+DJ63)/1000.0</f>
        <v>0</v>
      </c>
      <c r="P63">
        <f>(DB63 - IF(AU63&gt;1, L63*CV63*100.0/(AW63*DP63), 0))*(DI63+DJ63)/1000.0</f>
        <v>0</v>
      </c>
      <c r="Q63">
        <f>2.0/((1/S63-1/R63)+SIGN(S63)*SQRT((1/S63-1/R63)*(1/S63-1/R63) + 4*CW63/((CW63+1)*(CW63+1))*(2*1/S63*1/R63-1/R63*1/R63)))</f>
        <v>0</v>
      </c>
      <c r="R63">
        <f>IF(LEFT(CX63,1)&lt;&gt;"0",IF(LEFT(CX63,1)="1",3.0,CY63),$D$5+$E$5*(DP63*DI63/($K$5*1000))+$F$5*(DP63*DI63/($K$5*1000))*MAX(MIN(CV63,$J$5),$I$5)*MAX(MIN(CV63,$J$5),$I$5)+$G$5*MAX(MIN(CV63,$J$5),$I$5)*(DP63*DI63/($K$5*1000))+$H$5*(DP63*DI63/($K$5*1000))*(DP63*DI63/($K$5*1000)))</f>
        <v>0</v>
      </c>
      <c r="S63">
        <f>J63*(1000-(1000*0.61365*exp(17.502*W63/(240.97+W63))/(DI63+DJ63)+DD63)/2)/(1000*0.61365*exp(17.502*W63/(240.97+W63))/(DI63+DJ63)-DD63)</f>
        <v>0</v>
      </c>
      <c r="T63">
        <f>1/((CW63+1)/(Q63/1.6)+1/(R63/1.37)) + CW63/((CW63+1)/(Q63/1.6) + CW63/(R63/1.37))</f>
        <v>0</v>
      </c>
      <c r="U63">
        <f>(CR63*CU63)</f>
        <v>0</v>
      </c>
      <c r="V63">
        <f>(DK63+(U63+2*0.95*5.67E-8*(((DK63+$B$7)+273)^4-(DK63+273)^4)-44100*J63)/(1.84*29.3*R63+8*0.95*5.67E-8*(DK63+273)^3))</f>
        <v>0</v>
      </c>
      <c r="W63">
        <f>($C$7*DL63+$D$7*DM63+$E$7*V63)</f>
        <v>0</v>
      </c>
      <c r="X63">
        <f>0.61365*exp(17.502*W63/(240.97+W63))</f>
        <v>0</v>
      </c>
      <c r="Y63">
        <f>(Z63/AA63*100)</f>
        <v>0</v>
      </c>
      <c r="Z63">
        <f>DD63*(DI63+DJ63)/1000</f>
        <v>0</v>
      </c>
      <c r="AA63">
        <f>0.61365*exp(17.502*DK63/(240.97+DK63))</f>
        <v>0</v>
      </c>
      <c r="AB63">
        <f>(X63-DD63*(DI63+DJ63)/1000)</f>
        <v>0</v>
      </c>
      <c r="AC63">
        <f>(-J63*44100)</f>
        <v>0</v>
      </c>
      <c r="AD63">
        <f>2*29.3*R63*0.92*(DK63-W63)</f>
        <v>0</v>
      </c>
      <c r="AE63">
        <f>2*0.95*5.67E-8*(((DK63+$B$7)+273)^4-(W63+273)^4)</f>
        <v>0</v>
      </c>
      <c r="AF63">
        <f>U63+AE63+AC63+AD63</f>
        <v>0</v>
      </c>
      <c r="AG63">
        <f>DH63*AU63*(DC63-DB63*(1000-AU63*DE63)/(1000-AU63*DD63))/(100*CV63)</f>
        <v>0</v>
      </c>
      <c r="AH63">
        <f>1000*DH63*AU63*(DD63-DE63)/(100*CV63*(1000-AU63*DD63))</f>
        <v>0</v>
      </c>
      <c r="AI63">
        <f>(AJ63 - AK63 - DI63*1E3/(8.314*(DK63+273.15)) * AM63/DH63 * AL63) * DH63/(100*CV63) * (1000 - DE63)/1000</f>
        <v>0</v>
      </c>
      <c r="AJ63">
        <v>768.91153782385</v>
      </c>
      <c r="AK63">
        <v>751.720381818182</v>
      </c>
      <c r="AL63">
        <v>3.26589889636817</v>
      </c>
      <c r="AM63">
        <v>64.351544685461</v>
      </c>
      <c r="AN63">
        <f>(AP63 - AO63 + DI63*1E3/(8.314*(DK63+273.15)) * AR63/DH63 * AQ63) * DH63/(100*CV63) * 1000/(1000 - AP63)</f>
        <v>0</v>
      </c>
      <c r="AO63">
        <v>9.81750416744658</v>
      </c>
      <c r="AP63">
        <v>10.0358496503497</v>
      </c>
      <c r="AQ63">
        <v>-7.85692706449644e-07</v>
      </c>
      <c r="AR63">
        <v>100.18039122701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MAX(0,($B$13+$C$13*DP63)/(1+$D$13*DP63)*DI63/(DK63+273)*$E$13)</f>
        <v>0</v>
      </c>
      <c r="AX63" t="s">
        <v>407</v>
      </c>
      <c r="AY63" t="s">
        <v>407</v>
      </c>
      <c r="AZ63">
        <v>0</v>
      </c>
      <c r="BA63">
        <v>0</v>
      </c>
      <c r="BB63">
        <f>1-AZ63/BA63</f>
        <v>0</v>
      </c>
      <c r="BC63">
        <v>0</v>
      </c>
      <c r="BD63" t="s">
        <v>407</v>
      </c>
      <c r="BE63" t="s">
        <v>407</v>
      </c>
      <c r="BF63">
        <v>0</v>
      </c>
      <c r="BG63">
        <v>0</v>
      </c>
      <c r="BH63">
        <f>1-BF63/BG63</f>
        <v>0</v>
      </c>
      <c r="BI63">
        <v>0.5</v>
      </c>
      <c r="BJ63">
        <f>CS63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407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f>$B$11*DQ63+$C$11*DR63+$F$11*EC63*(1-EF63)</f>
        <v>0</v>
      </c>
      <c r="CS63">
        <f>CR63*CT63</f>
        <v>0</v>
      </c>
      <c r="CT63">
        <f>($B$11*$D$9+$C$11*$D$9+$F$11*((EP63+EH63)/MAX(EP63+EH63+EQ63, 0.1)*$I$9+EQ63/MAX(EP63+EH63+EQ63, 0.1)*$J$9))/($B$11+$C$11+$F$11)</f>
        <v>0</v>
      </c>
      <c r="CU63">
        <f>($B$11*$K$9+$C$11*$K$9+$F$11*((EP63+EH63)/MAX(EP63+EH63+EQ63, 0.1)*$P$9+EQ63/MAX(EP63+EH63+EQ63, 0.1)*$Q$9))/($B$11+$C$11+$F$11)</f>
        <v>0</v>
      </c>
      <c r="CV63">
        <v>1.65</v>
      </c>
      <c r="CW63">
        <v>0.5</v>
      </c>
      <c r="CX63" t="s">
        <v>408</v>
      </c>
      <c r="CY63">
        <v>2</v>
      </c>
      <c r="CZ63" t="b">
        <v>1</v>
      </c>
      <c r="DA63">
        <v>1510789646.83214</v>
      </c>
      <c r="DB63">
        <v>720.488714285714</v>
      </c>
      <c r="DC63">
        <v>744.621142857143</v>
      </c>
      <c r="DD63">
        <v>10.0387928571429</v>
      </c>
      <c r="DE63">
        <v>9.81607214285714</v>
      </c>
      <c r="DF63">
        <v>711.761392857143</v>
      </c>
      <c r="DG63">
        <v>10.0370821428571</v>
      </c>
      <c r="DH63">
        <v>500.057678571429</v>
      </c>
      <c r="DI63">
        <v>89.9538392857143</v>
      </c>
      <c r="DJ63">
        <v>0.0999608107142857</v>
      </c>
      <c r="DK63">
        <v>19.1285</v>
      </c>
      <c r="DL63">
        <v>20.0157214285714</v>
      </c>
      <c r="DM63">
        <v>999.9</v>
      </c>
      <c r="DN63">
        <v>0</v>
      </c>
      <c r="DO63">
        <v>0</v>
      </c>
      <c r="DP63">
        <v>10001.3107142857</v>
      </c>
      <c r="DQ63">
        <v>0</v>
      </c>
      <c r="DR63">
        <v>9.92953</v>
      </c>
      <c r="DS63">
        <v>-24.1323928571429</v>
      </c>
      <c r="DT63">
        <v>727.794821428571</v>
      </c>
      <c r="DU63">
        <v>752.002821428571</v>
      </c>
      <c r="DV63">
        <v>0.222719464285714</v>
      </c>
      <c r="DW63">
        <v>744.621142857143</v>
      </c>
      <c r="DX63">
        <v>9.81607214285714</v>
      </c>
      <c r="DY63">
        <v>0.903027821428572</v>
      </c>
      <c r="DZ63">
        <v>0.882993428571429</v>
      </c>
      <c r="EA63">
        <v>5.43908678571429</v>
      </c>
      <c r="EB63">
        <v>5.11650892857143</v>
      </c>
      <c r="EC63">
        <v>2000.0125</v>
      </c>
      <c r="ED63">
        <v>0.979993321428571</v>
      </c>
      <c r="EE63">
        <v>0.0200068571428571</v>
      </c>
      <c r="EF63">
        <v>0</v>
      </c>
      <c r="EG63">
        <v>2.30605714285714</v>
      </c>
      <c r="EH63">
        <v>0</v>
      </c>
      <c r="EI63">
        <v>2436.225</v>
      </c>
      <c r="EJ63">
        <v>17300.2321428571</v>
      </c>
      <c r="EK63">
        <v>38.46175</v>
      </c>
      <c r="EL63">
        <v>39.312</v>
      </c>
      <c r="EM63">
        <v>38.437</v>
      </c>
      <c r="EN63">
        <v>37.75</v>
      </c>
      <c r="EO63">
        <v>37.312</v>
      </c>
      <c r="EP63">
        <v>1960.00178571429</v>
      </c>
      <c r="EQ63">
        <v>40.0107142857143</v>
      </c>
      <c r="ER63">
        <v>0</v>
      </c>
      <c r="ES63">
        <v>1679590407.5</v>
      </c>
      <c r="ET63">
        <v>0</v>
      </c>
      <c r="EU63">
        <v>2.309052</v>
      </c>
      <c r="EV63">
        <v>-0.194276930877269</v>
      </c>
      <c r="EW63">
        <v>1.54153844880715</v>
      </c>
      <c r="EX63">
        <v>2436.1872</v>
      </c>
      <c r="EY63">
        <v>15</v>
      </c>
      <c r="EZ63">
        <v>0</v>
      </c>
      <c r="FA63" t="s">
        <v>409</v>
      </c>
      <c r="FB63">
        <v>1510787920.6</v>
      </c>
      <c r="FC63">
        <v>1510787921.6</v>
      </c>
      <c r="FD63">
        <v>0</v>
      </c>
      <c r="FE63">
        <v>-0.101</v>
      </c>
      <c r="FF63">
        <v>-0.012</v>
      </c>
      <c r="FG63">
        <v>6.901</v>
      </c>
      <c r="FH63">
        <v>0.516</v>
      </c>
      <c r="FI63">
        <v>420</v>
      </c>
      <c r="FJ63">
        <v>24</v>
      </c>
      <c r="FK63">
        <v>0.32</v>
      </c>
      <c r="FL63">
        <v>0.12</v>
      </c>
      <c r="FM63">
        <v>0.225257075</v>
      </c>
      <c r="FN63">
        <v>-0.0571127842401511</v>
      </c>
      <c r="FO63">
        <v>0.00561610666025629</v>
      </c>
      <c r="FP63">
        <v>1</v>
      </c>
      <c r="FQ63">
        <v>1</v>
      </c>
      <c r="FR63">
        <v>1</v>
      </c>
      <c r="FS63" t="s">
        <v>410</v>
      </c>
      <c r="FT63">
        <v>2.97329</v>
      </c>
      <c r="FU63">
        <v>2.75378</v>
      </c>
      <c r="FV63">
        <v>0.136021</v>
      </c>
      <c r="FW63">
        <v>0.140193</v>
      </c>
      <c r="FX63">
        <v>0.0547183</v>
      </c>
      <c r="FY63">
        <v>0.0543441</v>
      </c>
      <c r="FZ63">
        <v>33594.8</v>
      </c>
      <c r="GA63">
        <v>36457.1</v>
      </c>
      <c r="GB63">
        <v>35241.4</v>
      </c>
      <c r="GC63">
        <v>38459.2</v>
      </c>
      <c r="GD63">
        <v>47217.4</v>
      </c>
      <c r="GE63">
        <v>52515.2</v>
      </c>
      <c r="GF63">
        <v>55032.8</v>
      </c>
      <c r="GG63">
        <v>61663.7</v>
      </c>
      <c r="GH63">
        <v>1.98455</v>
      </c>
      <c r="GI63">
        <v>1.80068</v>
      </c>
      <c r="GJ63">
        <v>0.0110492</v>
      </c>
      <c r="GK63">
        <v>0</v>
      </c>
      <c r="GL63">
        <v>19.8309</v>
      </c>
      <c r="GM63">
        <v>999.9</v>
      </c>
      <c r="GN63">
        <v>53.736</v>
      </c>
      <c r="GO63">
        <v>28.923</v>
      </c>
      <c r="GP63">
        <v>23.9168</v>
      </c>
      <c r="GQ63">
        <v>56.4888</v>
      </c>
      <c r="GR63">
        <v>49.9279</v>
      </c>
      <c r="GS63">
        <v>1</v>
      </c>
      <c r="GT63">
        <v>0.000945122</v>
      </c>
      <c r="GU63">
        <v>6.36793</v>
      </c>
      <c r="GV63">
        <v>20.0079</v>
      </c>
      <c r="GW63">
        <v>5.20172</v>
      </c>
      <c r="GX63">
        <v>12.0079</v>
      </c>
      <c r="GY63">
        <v>4.9756</v>
      </c>
      <c r="GZ63">
        <v>3.29298</v>
      </c>
      <c r="HA63">
        <v>9999</v>
      </c>
      <c r="HB63">
        <v>9999</v>
      </c>
      <c r="HC63">
        <v>999.9</v>
      </c>
      <c r="HD63">
        <v>9999</v>
      </c>
      <c r="HE63">
        <v>1.8631</v>
      </c>
      <c r="HF63">
        <v>1.86813</v>
      </c>
      <c r="HG63">
        <v>1.86783</v>
      </c>
      <c r="HH63">
        <v>1.86893</v>
      </c>
      <c r="HI63">
        <v>1.86981</v>
      </c>
      <c r="HJ63">
        <v>1.86585</v>
      </c>
      <c r="HK63">
        <v>1.86703</v>
      </c>
      <c r="HL63">
        <v>1.86834</v>
      </c>
      <c r="HM63">
        <v>5</v>
      </c>
      <c r="HN63">
        <v>0</v>
      </c>
      <c r="HO63">
        <v>0</v>
      </c>
      <c r="HP63">
        <v>0</v>
      </c>
      <c r="HQ63" t="s">
        <v>411</v>
      </c>
      <c r="HR63" t="s">
        <v>412</v>
      </c>
      <c r="HS63" t="s">
        <v>413</v>
      </c>
      <c r="HT63" t="s">
        <v>413</v>
      </c>
      <c r="HU63" t="s">
        <v>413</v>
      </c>
      <c r="HV63" t="s">
        <v>413</v>
      </c>
      <c r="HW63">
        <v>0</v>
      </c>
      <c r="HX63">
        <v>100</v>
      </c>
      <c r="HY63">
        <v>100</v>
      </c>
      <c r="HZ63">
        <v>8.878</v>
      </c>
      <c r="IA63">
        <v>0.0016</v>
      </c>
      <c r="IB63">
        <v>4.09459096810632</v>
      </c>
      <c r="IC63">
        <v>0.00701673648668627</v>
      </c>
      <c r="ID63">
        <v>-7.00304995360485e-07</v>
      </c>
      <c r="IE63">
        <v>-1.86506737496121e-11</v>
      </c>
      <c r="IF63">
        <v>0.00125787624930914</v>
      </c>
      <c r="IG63">
        <v>-0.0224036906934607</v>
      </c>
      <c r="IH63">
        <v>0.00249664406764014</v>
      </c>
      <c r="II63">
        <v>-2.59163740235367e-05</v>
      </c>
      <c r="IJ63">
        <v>-2</v>
      </c>
      <c r="IK63">
        <v>2020</v>
      </c>
      <c r="IL63">
        <v>1</v>
      </c>
      <c r="IM63">
        <v>25</v>
      </c>
      <c r="IN63">
        <v>28.9</v>
      </c>
      <c r="IO63">
        <v>28.9</v>
      </c>
      <c r="IP63">
        <v>1.67969</v>
      </c>
      <c r="IQ63">
        <v>2.63062</v>
      </c>
      <c r="IR63">
        <v>1.54785</v>
      </c>
      <c r="IS63">
        <v>2.30713</v>
      </c>
      <c r="IT63">
        <v>1.34644</v>
      </c>
      <c r="IU63">
        <v>2.33643</v>
      </c>
      <c r="IV63">
        <v>33.1322</v>
      </c>
      <c r="IW63">
        <v>24.1751</v>
      </c>
      <c r="IX63">
        <v>18</v>
      </c>
      <c r="IY63">
        <v>501.142</v>
      </c>
      <c r="IZ63">
        <v>386.724</v>
      </c>
      <c r="JA63">
        <v>12.5434</v>
      </c>
      <c r="JB63">
        <v>26.8563</v>
      </c>
      <c r="JC63">
        <v>30.0008</v>
      </c>
      <c r="JD63">
        <v>26.7484</v>
      </c>
      <c r="JE63">
        <v>26.6863</v>
      </c>
      <c r="JF63">
        <v>33.6286</v>
      </c>
      <c r="JG63">
        <v>57.7015</v>
      </c>
      <c r="JH63">
        <v>0</v>
      </c>
      <c r="JI63">
        <v>12.5278</v>
      </c>
      <c r="JJ63">
        <v>789.884</v>
      </c>
      <c r="JK63">
        <v>9.79417</v>
      </c>
      <c r="JL63">
        <v>102.128</v>
      </c>
      <c r="JM63">
        <v>102.655</v>
      </c>
    </row>
    <row r="64" spans="1:273">
      <c r="A64">
        <v>48</v>
      </c>
      <c r="B64">
        <v>1510789659.6</v>
      </c>
      <c r="C64">
        <v>327.5</v>
      </c>
      <c r="D64" t="s">
        <v>506</v>
      </c>
      <c r="E64" t="s">
        <v>507</v>
      </c>
      <c r="F64">
        <v>5</v>
      </c>
      <c r="G64" t="s">
        <v>405</v>
      </c>
      <c r="H64" t="s">
        <v>406</v>
      </c>
      <c r="I64">
        <v>1510789652.11852</v>
      </c>
      <c r="J64">
        <f>(K64)/1000</f>
        <v>0</v>
      </c>
      <c r="K64">
        <f>IF(CZ64, AN64, AH64)</f>
        <v>0</v>
      </c>
      <c r="L64">
        <f>IF(CZ64, AI64, AG64)</f>
        <v>0</v>
      </c>
      <c r="M64">
        <f>DB64 - IF(AU64&gt;1, L64*CV64*100.0/(AW64*DP64), 0)</f>
        <v>0</v>
      </c>
      <c r="N64">
        <f>((T64-J64/2)*M64-L64)/(T64+J64/2)</f>
        <v>0</v>
      </c>
      <c r="O64">
        <f>N64*(DI64+DJ64)/1000.0</f>
        <v>0</v>
      </c>
      <c r="P64">
        <f>(DB64 - IF(AU64&gt;1, L64*CV64*100.0/(AW64*DP64), 0))*(DI64+DJ64)/1000.0</f>
        <v>0</v>
      </c>
      <c r="Q64">
        <f>2.0/((1/S64-1/R64)+SIGN(S64)*SQRT((1/S64-1/R64)*(1/S64-1/R64) + 4*CW64/((CW64+1)*(CW64+1))*(2*1/S64*1/R64-1/R64*1/R64)))</f>
        <v>0</v>
      </c>
      <c r="R64">
        <f>IF(LEFT(CX64,1)&lt;&gt;"0",IF(LEFT(CX64,1)="1",3.0,CY64),$D$5+$E$5*(DP64*DI64/($K$5*1000))+$F$5*(DP64*DI64/($K$5*1000))*MAX(MIN(CV64,$J$5),$I$5)*MAX(MIN(CV64,$J$5),$I$5)+$G$5*MAX(MIN(CV64,$J$5),$I$5)*(DP64*DI64/($K$5*1000))+$H$5*(DP64*DI64/($K$5*1000))*(DP64*DI64/($K$5*1000)))</f>
        <v>0</v>
      </c>
      <c r="S64">
        <f>J64*(1000-(1000*0.61365*exp(17.502*W64/(240.97+W64))/(DI64+DJ64)+DD64)/2)/(1000*0.61365*exp(17.502*W64/(240.97+W64))/(DI64+DJ64)-DD64)</f>
        <v>0</v>
      </c>
      <c r="T64">
        <f>1/((CW64+1)/(Q64/1.6)+1/(R64/1.37)) + CW64/((CW64+1)/(Q64/1.6) + CW64/(R64/1.37))</f>
        <v>0</v>
      </c>
      <c r="U64">
        <f>(CR64*CU64)</f>
        <v>0</v>
      </c>
      <c r="V64">
        <f>(DK64+(U64+2*0.95*5.67E-8*(((DK64+$B$7)+273)^4-(DK64+273)^4)-44100*J64)/(1.84*29.3*R64+8*0.95*5.67E-8*(DK64+273)^3))</f>
        <v>0</v>
      </c>
      <c r="W64">
        <f>($C$7*DL64+$D$7*DM64+$E$7*V64)</f>
        <v>0</v>
      </c>
      <c r="X64">
        <f>0.61365*exp(17.502*W64/(240.97+W64))</f>
        <v>0</v>
      </c>
      <c r="Y64">
        <f>(Z64/AA64*100)</f>
        <v>0</v>
      </c>
      <c r="Z64">
        <f>DD64*(DI64+DJ64)/1000</f>
        <v>0</v>
      </c>
      <c r="AA64">
        <f>0.61365*exp(17.502*DK64/(240.97+DK64))</f>
        <v>0</v>
      </c>
      <c r="AB64">
        <f>(X64-DD64*(DI64+DJ64)/1000)</f>
        <v>0</v>
      </c>
      <c r="AC64">
        <f>(-J64*44100)</f>
        <v>0</v>
      </c>
      <c r="AD64">
        <f>2*29.3*R64*0.92*(DK64-W64)</f>
        <v>0</v>
      </c>
      <c r="AE64">
        <f>2*0.95*5.67E-8*(((DK64+$B$7)+273)^4-(W64+273)^4)</f>
        <v>0</v>
      </c>
      <c r="AF64">
        <f>U64+AE64+AC64+AD64</f>
        <v>0</v>
      </c>
      <c r="AG64">
        <f>DH64*AU64*(DC64-DB64*(1000-AU64*DE64)/(1000-AU64*DD64))/(100*CV64)</f>
        <v>0</v>
      </c>
      <c r="AH64">
        <f>1000*DH64*AU64*(DD64-DE64)/(100*CV64*(1000-AU64*DD64))</f>
        <v>0</v>
      </c>
      <c r="AI64">
        <f>(AJ64 - AK64 - DI64*1E3/(8.314*(DK64+273.15)) * AM64/DH64 * AL64) * DH64/(100*CV64) * (1000 - DE64)/1000</f>
        <v>0</v>
      </c>
      <c r="AJ64">
        <v>786.467156426086</v>
      </c>
      <c r="AK64">
        <v>768.719775757576</v>
      </c>
      <c r="AL64">
        <v>3.40144809470996</v>
      </c>
      <c r="AM64">
        <v>64.351544685461</v>
      </c>
      <c r="AN64">
        <f>(AP64 - AO64 + DI64*1E3/(8.314*(DK64+273.15)) * AR64/DH64 * AQ64) * DH64/(100*CV64) * 1000/(1000 - AP64)</f>
        <v>0</v>
      </c>
      <c r="AO64">
        <v>9.81798405571824</v>
      </c>
      <c r="AP64">
        <v>10.0363363636364</v>
      </c>
      <c r="AQ64">
        <v>3.23937715859915e-07</v>
      </c>
      <c r="AR64">
        <v>100.18039122701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MAX(0,($B$13+$C$13*DP64)/(1+$D$13*DP64)*DI64/(DK64+273)*$E$13)</f>
        <v>0</v>
      </c>
      <c r="AX64" t="s">
        <v>407</v>
      </c>
      <c r="AY64" t="s">
        <v>407</v>
      </c>
      <c r="AZ64">
        <v>0</v>
      </c>
      <c r="BA64">
        <v>0</v>
      </c>
      <c r="BB64">
        <f>1-AZ64/BA64</f>
        <v>0</v>
      </c>
      <c r="BC64">
        <v>0</v>
      </c>
      <c r="BD64" t="s">
        <v>407</v>
      </c>
      <c r="BE64" t="s">
        <v>407</v>
      </c>
      <c r="BF64">
        <v>0</v>
      </c>
      <c r="BG64">
        <v>0</v>
      </c>
      <c r="BH64">
        <f>1-BF64/BG64</f>
        <v>0</v>
      </c>
      <c r="BI64">
        <v>0.5</v>
      </c>
      <c r="BJ64">
        <f>CS64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407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f>$B$11*DQ64+$C$11*DR64+$F$11*EC64*(1-EF64)</f>
        <v>0</v>
      </c>
      <c r="CS64">
        <f>CR64*CT64</f>
        <v>0</v>
      </c>
      <c r="CT64">
        <f>($B$11*$D$9+$C$11*$D$9+$F$11*((EP64+EH64)/MAX(EP64+EH64+EQ64, 0.1)*$I$9+EQ64/MAX(EP64+EH64+EQ64, 0.1)*$J$9))/($B$11+$C$11+$F$11)</f>
        <v>0</v>
      </c>
      <c r="CU64">
        <f>($B$11*$K$9+$C$11*$K$9+$F$11*((EP64+EH64)/MAX(EP64+EH64+EQ64, 0.1)*$P$9+EQ64/MAX(EP64+EH64+EQ64, 0.1)*$Q$9))/($B$11+$C$11+$F$11)</f>
        <v>0</v>
      </c>
      <c r="CV64">
        <v>1.65</v>
      </c>
      <c r="CW64">
        <v>0.5</v>
      </c>
      <c r="CX64" t="s">
        <v>408</v>
      </c>
      <c r="CY64">
        <v>2</v>
      </c>
      <c r="CZ64" t="b">
        <v>1</v>
      </c>
      <c r="DA64">
        <v>1510789652.11852</v>
      </c>
      <c r="DB64">
        <v>737.872518518519</v>
      </c>
      <c r="DC64">
        <v>762.173814814815</v>
      </c>
      <c r="DD64">
        <v>10.036762962963</v>
      </c>
      <c r="DE64">
        <v>9.81742111111111</v>
      </c>
      <c r="DF64">
        <v>729.041962962963</v>
      </c>
      <c r="DG64">
        <v>10.0350888888889</v>
      </c>
      <c r="DH64">
        <v>500.059259259259</v>
      </c>
      <c r="DI64">
        <v>89.9538740740741</v>
      </c>
      <c r="DJ64">
        <v>0.100006911111111</v>
      </c>
      <c r="DK64">
        <v>19.1263481481481</v>
      </c>
      <c r="DL64">
        <v>20.0129555555556</v>
      </c>
      <c r="DM64">
        <v>999.9</v>
      </c>
      <c r="DN64">
        <v>0</v>
      </c>
      <c r="DO64">
        <v>0</v>
      </c>
      <c r="DP64">
        <v>10002.5585185185</v>
      </c>
      <c r="DQ64">
        <v>0</v>
      </c>
      <c r="DR64">
        <v>9.92953</v>
      </c>
      <c r="DS64">
        <v>-24.3012740740741</v>
      </c>
      <c r="DT64">
        <v>745.353407407407</v>
      </c>
      <c r="DU64">
        <v>769.730592592593</v>
      </c>
      <c r="DV64">
        <v>0.219339074074074</v>
      </c>
      <c r="DW64">
        <v>762.173814814815</v>
      </c>
      <c r="DX64">
        <v>9.81742111111111</v>
      </c>
      <c r="DY64">
        <v>0.902845444444444</v>
      </c>
      <c r="DZ64">
        <v>0.883115</v>
      </c>
      <c r="EA64">
        <v>5.43617888888889</v>
      </c>
      <c r="EB64">
        <v>5.11848666666667</v>
      </c>
      <c r="EC64">
        <v>1999.98592592593</v>
      </c>
      <c r="ED64">
        <v>0.979993222222222</v>
      </c>
      <c r="EE64">
        <v>0.020006962962963</v>
      </c>
      <c r="EF64">
        <v>0</v>
      </c>
      <c r="EG64">
        <v>2.30744074074074</v>
      </c>
      <c r="EH64">
        <v>0</v>
      </c>
      <c r="EI64">
        <v>2436.33518518519</v>
      </c>
      <c r="EJ64">
        <v>17300</v>
      </c>
      <c r="EK64">
        <v>38.4463333333333</v>
      </c>
      <c r="EL64">
        <v>39.312</v>
      </c>
      <c r="EM64">
        <v>38.4255185185185</v>
      </c>
      <c r="EN64">
        <v>37.75</v>
      </c>
      <c r="EO64">
        <v>37.312</v>
      </c>
      <c r="EP64">
        <v>1959.97592592593</v>
      </c>
      <c r="EQ64">
        <v>40.01</v>
      </c>
      <c r="ER64">
        <v>0</v>
      </c>
      <c r="ES64">
        <v>1679590412.3</v>
      </c>
      <c r="ET64">
        <v>0</v>
      </c>
      <c r="EU64">
        <v>2.312404</v>
      </c>
      <c r="EV64">
        <v>0.0839692132154147</v>
      </c>
      <c r="EW64">
        <v>2.64999998823318</v>
      </c>
      <c r="EX64">
        <v>2436.328</v>
      </c>
      <c r="EY64">
        <v>15</v>
      </c>
      <c r="EZ64">
        <v>0</v>
      </c>
      <c r="FA64" t="s">
        <v>409</v>
      </c>
      <c r="FB64">
        <v>1510787920.6</v>
      </c>
      <c r="FC64">
        <v>1510787921.6</v>
      </c>
      <c r="FD64">
        <v>0</v>
      </c>
      <c r="FE64">
        <v>-0.101</v>
      </c>
      <c r="FF64">
        <v>-0.012</v>
      </c>
      <c r="FG64">
        <v>6.901</v>
      </c>
      <c r="FH64">
        <v>0.516</v>
      </c>
      <c r="FI64">
        <v>420</v>
      </c>
      <c r="FJ64">
        <v>24</v>
      </c>
      <c r="FK64">
        <v>0.32</v>
      </c>
      <c r="FL64">
        <v>0.12</v>
      </c>
      <c r="FM64">
        <v>0.22202985</v>
      </c>
      <c r="FN64">
        <v>-0.0403177035647281</v>
      </c>
      <c r="FO64">
        <v>0.00403883659331496</v>
      </c>
      <c r="FP64">
        <v>1</v>
      </c>
      <c r="FQ64">
        <v>1</v>
      </c>
      <c r="FR64">
        <v>1</v>
      </c>
      <c r="FS64" t="s">
        <v>410</v>
      </c>
      <c r="FT64">
        <v>2.97314</v>
      </c>
      <c r="FU64">
        <v>2.75391</v>
      </c>
      <c r="FV64">
        <v>0.13809</v>
      </c>
      <c r="FW64">
        <v>0.14216</v>
      </c>
      <c r="FX64">
        <v>0.0547205</v>
      </c>
      <c r="FY64">
        <v>0.0543504</v>
      </c>
      <c r="FZ64">
        <v>33514.1</v>
      </c>
      <c r="GA64">
        <v>36373.2</v>
      </c>
      <c r="GB64">
        <v>35241</v>
      </c>
      <c r="GC64">
        <v>38458.8</v>
      </c>
      <c r="GD64">
        <v>47216.9</v>
      </c>
      <c r="GE64">
        <v>52514.4</v>
      </c>
      <c r="GF64">
        <v>55032.4</v>
      </c>
      <c r="GG64">
        <v>61663.1</v>
      </c>
      <c r="GH64">
        <v>1.98423</v>
      </c>
      <c r="GI64">
        <v>1.80098</v>
      </c>
      <c r="GJ64">
        <v>0.0103824</v>
      </c>
      <c r="GK64">
        <v>0</v>
      </c>
      <c r="GL64">
        <v>19.8352</v>
      </c>
      <c r="GM64">
        <v>999.9</v>
      </c>
      <c r="GN64">
        <v>53.736</v>
      </c>
      <c r="GO64">
        <v>28.923</v>
      </c>
      <c r="GP64">
        <v>23.9194</v>
      </c>
      <c r="GQ64">
        <v>56.4388</v>
      </c>
      <c r="GR64">
        <v>50.0321</v>
      </c>
      <c r="GS64">
        <v>1</v>
      </c>
      <c r="GT64">
        <v>0.00165142</v>
      </c>
      <c r="GU64">
        <v>6.38387</v>
      </c>
      <c r="GV64">
        <v>20.0071</v>
      </c>
      <c r="GW64">
        <v>5.20217</v>
      </c>
      <c r="GX64">
        <v>12.0079</v>
      </c>
      <c r="GY64">
        <v>4.9757</v>
      </c>
      <c r="GZ64">
        <v>3.29295</v>
      </c>
      <c r="HA64">
        <v>9999</v>
      </c>
      <c r="HB64">
        <v>9999</v>
      </c>
      <c r="HC64">
        <v>999.9</v>
      </c>
      <c r="HD64">
        <v>9999</v>
      </c>
      <c r="HE64">
        <v>1.86309</v>
      </c>
      <c r="HF64">
        <v>1.86813</v>
      </c>
      <c r="HG64">
        <v>1.86784</v>
      </c>
      <c r="HH64">
        <v>1.86899</v>
      </c>
      <c r="HI64">
        <v>1.86983</v>
      </c>
      <c r="HJ64">
        <v>1.86585</v>
      </c>
      <c r="HK64">
        <v>1.86704</v>
      </c>
      <c r="HL64">
        <v>1.86832</v>
      </c>
      <c r="HM64">
        <v>5</v>
      </c>
      <c r="HN64">
        <v>0</v>
      </c>
      <c r="HO64">
        <v>0</v>
      </c>
      <c r="HP64">
        <v>0</v>
      </c>
      <c r="HQ64" t="s">
        <v>411</v>
      </c>
      <c r="HR64" t="s">
        <v>412</v>
      </c>
      <c r="HS64" t="s">
        <v>413</v>
      </c>
      <c r="HT64" t="s">
        <v>413</v>
      </c>
      <c r="HU64" t="s">
        <v>413</v>
      </c>
      <c r="HV64" t="s">
        <v>413</v>
      </c>
      <c r="HW64">
        <v>0</v>
      </c>
      <c r="HX64">
        <v>100</v>
      </c>
      <c r="HY64">
        <v>100</v>
      </c>
      <c r="HZ64">
        <v>8.977</v>
      </c>
      <c r="IA64">
        <v>0.0016</v>
      </c>
      <c r="IB64">
        <v>4.09459096810632</v>
      </c>
      <c r="IC64">
        <v>0.00701673648668627</v>
      </c>
      <c r="ID64">
        <v>-7.00304995360485e-07</v>
      </c>
      <c r="IE64">
        <v>-1.86506737496121e-11</v>
      </c>
      <c r="IF64">
        <v>0.00125787624930914</v>
      </c>
      <c r="IG64">
        <v>-0.0224036906934607</v>
      </c>
      <c r="IH64">
        <v>0.00249664406764014</v>
      </c>
      <c r="II64">
        <v>-2.59163740235367e-05</v>
      </c>
      <c r="IJ64">
        <v>-2</v>
      </c>
      <c r="IK64">
        <v>2020</v>
      </c>
      <c r="IL64">
        <v>1</v>
      </c>
      <c r="IM64">
        <v>25</v>
      </c>
      <c r="IN64">
        <v>29</v>
      </c>
      <c r="IO64">
        <v>29</v>
      </c>
      <c r="IP64">
        <v>1.7041</v>
      </c>
      <c r="IQ64">
        <v>2.60254</v>
      </c>
      <c r="IR64">
        <v>1.54785</v>
      </c>
      <c r="IS64">
        <v>2.30713</v>
      </c>
      <c r="IT64">
        <v>1.34644</v>
      </c>
      <c r="IU64">
        <v>2.40234</v>
      </c>
      <c r="IV64">
        <v>33.1322</v>
      </c>
      <c r="IW64">
        <v>24.1838</v>
      </c>
      <c r="IX64">
        <v>18</v>
      </c>
      <c r="IY64">
        <v>500.994</v>
      </c>
      <c r="IZ64">
        <v>386.943</v>
      </c>
      <c r="JA64">
        <v>12.5292</v>
      </c>
      <c r="JB64">
        <v>26.8638</v>
      </c>
      <c r="JC64">
        <v>30.0008</v>
      </c>
      <c r="JD64">
        <v>26.7557</v>
      </c>
      <c r="JE64">
        <v>26.6948</v>
      </c>
      <c r="JF64">
        <v>34.2326</v>
      </c>
      <c r="JG64">
        <v>57.7015</v>
      </c>
      <c r="JH64">
        <v>0</v>
      </c>
      <c r="JI64">
        <v>12.5173</v>
      </c>
      <c r="JJ64">
        <v>809.973</v>
      </c>
      <c r="JK64">
        <v>9.79417</v>
      </c>
      <c r="JL64">
        <v>102.127</v>
      </c>
      <c r="JM64">
        <v>102.654</v>
      </c>
    </row>
    <row r="65" spans="1:273">
      <c r="A65">
        <v>49</v>
      </c>
      <c r="B65">
        <v>1510789664.6</v>
      </c>
      <c r="C65">
        <v>332.5</v>
      </c>
      <c r="D65" t="s">
        <v>508</v>
      </c>
      <c r="E65" t="s">
        <v>509</v>
      </c>
      <c r="F65">
        <v>5</v>
      </c>
      <c r="G65" t="s">
        <v>405</v>
      </c>
      <c r="H65" t="s">
        <v>406</v>
      </c>
      <c r="I65">
        <v>1510789656.83214</v>
      </c>
      <c r="J65">
        <f>(K65)/1000</f>
        <v>0</v>
      </c>
      <c r="K65">
        <f>IF(CZ65, AN65, AH65)</f>
        <v>0</v>
      </c>
      <c r="L65">
        <f>IF(CZ65, AI65, AG65)</f>
        <v>0</v>
      </c>
      <c r="M65">
        <f>DB65 - IF(AU65&gt;1, L65*CV65*100.0/(AW65*DP65), 0)</f>
        <v>0</v>
      </c>
      <c r="N65">
        <f>((T65-J65/2)*M65-L65)/(T65+J65/2)</f>
        <v>0</v>
      </c>
      <c r="O65">
        <f>N65*(DI65+DJ65)/1000.0</f>
        <v>0</v>
      </c>
      <c r="P65">
        <f>(DB65 - IF(AU65&gt;1, L65*CV65*100.0/(AW65*DP65), 0))*(DI65+DJ65)/1000.0</f>
        <v>0</v>
      </c>
      <c r="Q65">
        <f>2.0/((1/S65-1/R65)+SIGN(S65)*SQRT((1/S65-1/R65)*(1/S65-1/R65) + 4*CW65/((CW65+1)*(CW65+1))*(2*1/S65*1/R65-1/R65*1/R65)))</f>
        <v>0</v>
      </c>
      <c r="R65">
        <f>IF(LEFT(CX65,1)&lt;&gt;"0",IF(LEFT(CX65,1)="1",3.0,CY65),$D$5+$E$5*(DP65*DI65/($K$5*1000))+$F$5*(DP65*DI65/($K$5*1000))*MAX(MIN(CV65,$J$5),$I$5)*MAX(MIN(CV65,$J$5),$I$5)+$G$5*MAX(MIN(CV65,$J$5),$I$5)*(DP65*DI65/($K$5*1000))+$H$5*(DP65*DI65/($K$5*1000))*(DP65*DI65/($K$5*1000)))</f>
        <v>0</v>
      </c>
      <c r="S65">
        <f>J65*(1000-(1000*0.61365*exp(17.502*W65/(240.97+W65))/(DI65+DJ65)+DD65)/2)/(1000*0.61365*exp(17.502*W65/(240.97+W65))/(DI65+DJ65)-DD65)</f>
        <v>0</v>
      </c>
      <c r="T65">
        <f>1/((CW65+1)/(Q65/1.6)+1/(R65/1.37)) + CW65/((CW65+1)/(Q65/1.6) + CW65/(R65/1.37))</f>
        <v>0</v>
      </c>
      <c r="U65">
        <f>(CR65*CU65)</f>
        <v>0</v>
      </c>
      <c r="V65">
        <f>(DK65+(U65+2*0.95*5.67E-8*(((DK65+$B$7)+273)^4-(DK65+273)^4)-44100*J65)/(1.84*29.3*R65+8*0.95*5.67E-8*(DK65+273)^3))</f>
        <v>0</v>
      </c>
      <c r="W65">
        <f>($C$7*DL65+$D$7*DM65+$E$7*V65)</f>
        <v>0</v>
      </c>
      <c r="X65">
        <f>0.61365*exp(17.502*W65/(240.97+W65))</f>
        <v>0</v>
      </c>
      <c r="Y65">
        <f>(Z65/AA65*100)</f>
        <v>0</v>
      </c>
      <c r="Z65">
        <f>DD65*(DI65+DJ65)/1000</f>
        <v>0</v>
      </c>
      <c r="AA65">
        <f>0.61365*exp(17.502*DK65/(240.97+DK65))</f>
        <v>0</v>
      </c>
      <c r="AB65">
        <f>(X65-DD65*(DI65+DJ65)/1000)</f>
        <v>0</v>
      </c>
      <c r="AC65">
        <f>(-J65*44100)</f>
        <v>0</v>
      </c>
      <c r="AD65">
        <f>2*29.3*R65*0.92*(DK65-W65)</f>
        <v>0</v>
      </c>
      <c r="AE65">
        <f>2*0.95*5.67E-8*(((DK65+$B$7)+273)^4-(W65+273)^4)</f>
        <v>0</v>
      </c>
      <c r="AF65">
        <f>U65+AE65+AC65+AD65</f>
        <v>0</v>
      </c>
      <c r="AG65">
        <f>DH65*AU65*(DC65-DB65*(1000-AU65*DE65)/(1000-AU65*DD65))/(100*CV65)</f>
        <v>0</v>
      </c>
      <c r="AH65">
        <f>1000*DH65*AU65*(DD65-DE65)/(100*CV65*(1000-AU65*DD65))</f>
        <v>0</v>
      </c>
      <c r="AI65">
        <f>(AJ65 - AK65 - DI65*1E3/(8.314*(DK65+273.15)) * AM65/DH65 * AL65) * DH65/(100*CV65) * (1000 - DE65)/1000</f>
        <v>0</v>
      </c>
      <c r="AJ65">
        <v>802.71887725438</v>
      </c>
      <c r="AK65">
        <v>785.353290909091</v>
      </c>
      <c r="AL65">
        <v>3.3227841421819</v>
      </c>
      <c r="AM65">
        <v>64.351544685461</v>
      </c>
      <c r="AN65">
        <f>(AP65 - AO65 + DI65*1E3/(8.314*(DK65+273.15)) * AR65/DH65 * AQ65) * DH65/(100*CV65) * 1000/(1000 - AP65)</f>
        <v>0</v>
      </c>
      <c r="AO65">
        <v>9.81921770749548</v>
      </c>
      <c r="AP65">
        <v>10.0376468531469</v>
      </c>
      <c r="AQ65">
        <v>7.58237831663368e-06</v>
      </c>
      <c r="AR65">
        <v>100.18039122701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MAX(0,($B$13+$C$13*DP65)/(1+$D$13*DP65)*DI65/(DK65+273)*$E$13)</f>
        <v>0</v>
      </c>
      <c r="AX65" t="s">
        <v>407</v>
      </c>
      <c r="AY65" t="s">
        <v>407</v>
      </c>
      <c r="AZ65">
        <v>0</v>
      </c>
      <c r="BA65">
        <v>0</v>
      </c>
      <c r="BB65">
        <f>1-AZ65/BA65</f>
        <v>0</v>
      </c>
      <c r="BC65">
        <v>0</v>
      </c>
      <c r="BD65" t="s">
        <v>407</v>
      </c>
      <c r="BE65" t="s">
        <v>407</v>
      </c>
      <c r="BF65">
        <v>0</v>
      </c>
      <c r="BG65">
        <v>0</v>
      </c>
      <c r="BH65">
        <f>1-BF65/BG65</f>
        <v>0</v>
      </c>
      <c r="BI65">
        <v>0.5</v>
      </c>
      <c r="BJ65">
        <f>CS65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407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f>$B$11*DQ65+$C$11*DR65+$F$11*EC65*(1-EF65)</f>
        <v>0</v>
      </c>
      <c r="CS65">
        <f>CR65*CT65</f>
        <v>0</v>
      </c>
      <c r="CT65">
        <f>($B$11*$D$9+$C$11*$D$9+$F$11*((EP65+EH65)/MAX(EP65+EH65+EQ65, 0.1)*$I$9+EQ65/MAX(EP65+EH65+EQ65, 0.1)*$J$9))/($B$11+$C$11+$F$11)</f>
        <v>0</v>
      </c>
      <c r="CU65">
        <f>($B$11*$K$9+$C$11*$K$9+$F$11*((EP65+EH65)/MAX(EP65+EH65+EQ65, 0.1)*$P$9+EQ65/MAX(EP65+EH65+EQ65, 0.1)*$Q$9))/($B$11+$C$11+$F$11)</f>
        <v>0</v>
      </c>
      <c r="CV65">
        <v>1.65</v>
      </c>
      <c r="CW65">
        <v>0.5</v>
      </c>
      <c r="CX65" t="s">
        <v>408</v>
      </c>
      <c r="CY65">
        <v>2</v>
      </c>
      <c r="CZ65" t="b">
        <v>1</v>
      </c>
      <c r="DA65">
        <v>1510789656.83214</v>
      </c>
      <c r="DB65">
        <v>753.405821428571</v>
      </c>
      <c r="DC65">
        <v>777.823571428572</v>
      </c>
      <c r="DD65">
        <v>10.0367428571429</v>
      </c>
      <c r="DE65">
        <v>9.81835321428571</v>
      </c>
      <c r="DF65">
        <v>744.483357142857</v>
      </c>
      <c r="DG65">
        <v>10.0350678571429</v>
      </c>
      <c r="DH65">
        <v>500.069357142857</v>
      </c>
      <c r="DI65">
        <v>89.9528964285714</v>
      </c>
      <c r="DJ65">
        <v>0.100001210714286</v>
      </c>
      <c r="DK65">
        <v>19.1245821428571</v>
      </c>
      <c r="DL65">
        <v>20.0106071428571</v>
      </c>
      <c r="DM65">
        <v>999.9</v>
      </c>
      <c r="DN65">
        <v>0</v>
      </c>
      <c r="DO65">
        <v>0</v>
      </c>
      <c r="DP65">
        <v>10002.6228571429</v>
      </c>
      <c r="DQ65">
        <v>0</v>
      </c>
      <c r="DR65">
        <v>9.92953</v>
      </c>
      <c r="DS65">
        <v>-24.417725</v>
      </c>
      <c r="DT65">
        <v>761.04425</v>
      </c>
      <c r="DU65">
        <v>785.536214285714</v>
      </c>
      <c r="DV65">
        <v>0.218384821428571</v>
      </c>
      <c r="DW65">
        <v>777.823571428572</v>
      </c>
      <c r="DX65">
        <v>9.81835321428571</v>
      </c>
      <c r="DY65">
        <v>0.902833607142857</v>
      </c>
      <c r="DZ65">
        <v>0.883189214285714</v>
      </c>
      <c r="EA65">
        <v>5.43598928571429</v>
      </c>
      <c r="EB65">
        <v>5.11969285714286</v>
      </c>
      <c r="EC65">
        <v>1999.99035714286</v>
      </c>
      <c r="ED65">
        <v>0.979993214285714</v>
      </c>
      <c r="EE65">
        <v>0.0200069714285714</v>
      </c>
      <c r="EF65">
        <v>0</v>
      </c>
      <c r="EG65">
        <v>2.27841428571429</v>
      </c>
      <c r="EH65">
        <v>0</v>
      </c>
      <c r="EI65">
        <v>2436.5</v>
      </c>
      <c r="EJ65">
        <v>17300.0464285714</v>
      </c>
      <c r="EK65">
        <v>38.437</v>
      </c>
      <c r="EL65">
        <v>39.3009285714286</v>
      </c>
      <c r="EM65">
        <v>38.4126428571428</v>
      </c>
      <c r="EN65">
        <v>37.75</v>
      </c>
      <c r="EO65">
        <v>37.312</v>
      </c>
      <c r="EP65">
        <v>1959.98035714286</v>
      </c>
      <c r="EQ65">
        <v>40.01</v>
      </c>
      <c r="ER65">
        <v>0</v>
      </c>
      <c r="ES65">
        <v>1679590417.1</v>
      </c>
      <c r="ET65">
        <v>0</v>
      </c>
      <c r="EU65">
        <v>2.259972</v>
      </c>
      <c r="EV65">
        <v>-0.287330780744953</v>
      </c>
      <c r="EW65">
        <v>1.41307690544875</v>
      </c>
      <c r="EX65">
        <v>2436.484</v>
      </c>
      <c r="EY65">
        <v>15</v>
      </c>
      <c r="EZ65">
        <v>0</v>
      </c>
      <c r="FA65" t="s">
        <v>409</v>
      </c>
      <c r="FB65">
        <v>1510787920.6</v>
      </c>
      <c r="FC65">
        <v>1510787921.6</v>
      </c>
      <c r="FD65">
        <v>0</v>
      </c>
      <c r="FE65">
        <v>-0.101</v>
      </c>
      <c r="FF65">
        <v>-0.012</v>
      </c>
      <c r="FG65">
        <v>6.901</v>
      </c>
      <c r="FH65">
        <v>0.516</v>
      </c>
      <c r="FI65">
        <v>420</v>
      </c>
      <c r="FJ65">
        <v>24</v>
      </c>
      <c r="FK65">
        <v>0.32</v>
      </c>
      <c r="FL65">
        <v>0.12</v>
      </c>
      <c r="FM65">
        <v>0.21953745</v>
      </c>
      <c r="FN65">
        <v>-0.0180868367729835</v>
      </c>
      <c r="FO65">
        <v>0.00211922475153062</v>
      </c>
      <c r="FP65">
        <v>1</v>
      </c>
      <c r="FQ65">
        <v>1</v>
      </c>
      <c r="FR65">
        <v>1</v>
      </c>
      <c r="FS65" t="s">
        <v>410</v>
      </c>
      <c r="FT65">
        <v>2.97313</v>
      </c>
      <c r="FU65">
        <v>2.75379</v>
      </c>
      <c r="FV65">
        <v>0.140087</v>
      </c>
      <c r="FW65">
        <v>0.144201</v>
      </c>
      <c r="FX65">
        <v>0.0547193</v>
      </c>
      <c r="FY65">
        <v>0.0543488</v>
      </c>
      <c r="FZ65">
        <v>33435.9</v>
      </c>
      <c r="GA65">
        <v>36286.1</v>
      </c>
      <c r="GB65">
        <v>35240.5</v>
      </c>
      <c r="GC65">
        <v>38458.1</v>
      </c>
      <c r="GD65">
        <v>47216.7</v>
      </c>
      <c r="GE65">
        <v>52513.6</v>
      </c>
      <c r="GF65">
        <v>55032</v>
      </c>
      <c r="GG65">
        <v>61662</v>
      </c>
      <c r="GH65">
        <v>1.98423</v>
      </c>
      <c r="GI65">
        <v>1.80088</v>
      </c>
      <c r="GJ65">
        <v>0.00983849</v>
      </c>
      <c r="GK65">
        <v>0</v>
      </c>
      <c r="GL65">
        <v>19.8399</v>
      </c>
      <c r="GM65">
        <v>999.9</v>
      </c>
      <c r="GN65">
        <v>53.711</v>
      </c>
      <c r="GO65">
        <v>28.923</v>
      </c>
      <c r="GP65">
        <v>23.907</v>
      </c>
      <c r="GQ65">
        <v>56.3588</v>
      </c>
      <c r="GR65">
        <v>50.1883</v>
      </c>
      <c r="GS65">
        <v>1</v>
      </c>
      <c r="GT65">
        <v>0.00224593</v>
      </c>
      <c r="GU65">
        <v>6.38308</v>
      </c>
      <c r="GV65">
        <v>20.0074</v>
      </c>
      <c r="GW65">
        <v>5.20246</v>
      </c>
      <c r="GX65">
        <v>12.0083</v>
      </c>
      <c r="GY65">
        <v>4.97565</v>
      </c>
      <c r="GZ65">
        <v>3.29293</v>
      </c>
      <c r="HA65">
        <v>9999</v>
      </c>
      <c r="HB65">
        <v>9999</v>
      </c>
      <c r="HC65">
        <v>999.9</v>
      </c>
      <c r="HD65">
        <v>9999</v>
      </c>
      <c r="HE65">
        <v>1.86309</v>
      </c>
      <c r="HF65">
        <v>1.86812</v>
      </c>
      <c r="HG65">
        <v>1.86784</v>
      </c>
      <c r="HH65">
        <v>1.86897</v>
      </c>
      <c r="HI65">
        <v>1.86983</v>
      </c>
      <c r="HJ65">
        <v>1.86586</v>
      </c>
      <c r="HK65">
        <v>1.86703</v>
      </c>
      <c r="HL65">
        <v>1.86832</v>
      </c>
      <c r="HM65">
        <v>5</v>
      </c>
      <c r="HN65">
        <v>0</v>
      </c>
      <c r="HO65">
        <v>0</v>
      </c>
      <c r="HP65">
        <v>0</v>
      </c>
      <c r="HQ65" t="s">
        <v>411</v>
      </c>
      <c r="HR65" t="s">
        <v>412</v>
      </c>
      <c r="HS65" t="s">
        <v>413</v>
      </c>
      <c r="HT65" t="s">
        <v>413</v>
      </c>
      <c r="HU65" t="s">
        <v>413</v>
      </c>
      <c r="HV65" t="s">
        <v>413</v>
      </c>
      <c r="HW65">
        <v>0</v>
      </c>
      <c r="HX65">
        <v>100</v>
      </c>
      <c r="HY65">
        <v>100</v>
      </c>
      <c r="HZ65">
        <v>9.074</v>
      </c>
      <c r="IA65">
        <v>0.0017</v>
      </c>
      <c r="IB65">
        <v>4.09459096810632</v>
      </c>
      <c r="IC65">
        <v>0.00701673648668627</v>
      </c>
      <c r="ID65">
        <v>-7.00304995360485e-07</v>
      </c>
      <c r="IE65">
        <v>-1.86506737496121e-11</v>
      </c>
      <c r="IF65">
        <v>0.00125787624930914</v>
      </c>
      <c r="IG65">
        <v>-0.0224036906934607</v>
      </c>
      <c r="IH65">
        <v>0.00249664406764014</v>
      </c>
      <c r="II65">
        <v>-2.59163740235367e-05</v>
      </c>
      <c r="IJ65">
        <v>-2</v>
      </c>
      <c r="IK65">
        <v>2020</v>
      </c>
      <c r="IL65">
        <v>1</v>
      </c>
      <c r="IM65">
        <v>25</v>
      </c>
      <c r="IN65">
        <v>29.1</v>
      </c>
      <c r="IO65">
        <v>29.1</v>
      </c>
      <c r="IP65">
        <v>1.73828</v>
      </c>
      <c r="IQ65">
        <v>2.62939</v>
      </c>
      <c r="IR65">
        <v>1.54785</v>
      </c>
      <c r="IS65">
        <v>2.30713</v>
      </c>
      <c r="IT65">
        <v>1.34644</v>
      </c>
      <c r="IU65">
        <v>2.42554</v>
      </c>
      <c r="IV65">
        <v>33.1322</v>
      </c>
      <c r="IW65">
        <v>24.1838</v>
      </c>
      <c r="IX65">
        <v>18</v>
      </c>
      <c r="IY65">
        <v>501.067</v>
      </c>
      <c r="IZ65">
        <v>386.939</v>
      </c>
      <c r="JA65">
        <v>12.5164</v>
      </c>
      <c r="JB65">
        <v>26.8717</v>
      </c>
      <c r="JC65">
        <v>30.0006</v>
      </c>
      <c r="JD65">
        <v>26.7637</v>
      </c>
      <c r="JE65">
        <v>26.7021</v>
      </c>
      <c r="JF65">
        <v>34.7861</v>
      </c>
      <c r="JG65">
        <v>57.7015</v>
      </c>
      <c r="JH65">
        <v>0</v>
      </c>
      <c r="JI65">
        <v>12.5099</v>
      </c>
      <c r="JJ65">
        <v>823.46</v>
      </c>
      <c r="JK65">
        <v>9.79417</v>
      </c>
      <c r="JL65">
        <v>102.126</v>
      </c>
      <c r="JM65">
        <v>102.652</v>
      </c>
    </row>
    <row r="66" spans="1:273">
      <c r="A66">
        <v>50</v>
      </c>
      <c r="B66">
        <v>1510789669.6</v>
      </c>
      <c r="C66">
        <v>337.5</v>
      </c>
      <c r="D66" t="s">
        <v>510</v>
      </c>
      <c r="E66" t="s">
        <v>511</v>
      </c>
      <c r="F66">
        <v>5</v>
      </c>
      <c r="G66" t="s">
        <v>405</v>
      </c>
      <c r="H66" t="s">
        <v>406</v>
      </c>
      <c r="I66">
        <v>1510789662.1</v>
      </c>
      <c r="J66">
        <f>(K66)/1000</f>
        <v>0</v>
      </c>
      <c r="K66">
        <f>IF(CZ66, AN66, AH66)</f>
        <v>0</v>
      </c>
      <c r="L66">
        <f>IF(CZ66, AI66, AG66)</f>
        <v>0</v>
      </c>
      <c r="M66">
        <f>DB66 - IF(AU66&gt;1, L66*CV66*100.0/(AW66*DP66), 0)</f>
        <v>0</v>
      </c>
      <c r="N66">
        <f>((T66-J66/2)*M66-L66)/(T66+J66/2)</f>
        <v>0</v>
      </c>
      <c r="O66">
        <f>N66*(DI66+DJ66)/1000.0</f>
        <v>0</v>
      </c>
      <c r="P66">
        <f>(DB66 - IF(AU66&gt;1, L66*CV66*100.0/(AW66*DP66), 0))*(DI66+DJ66)/1000.0</f>
        <v>0</v>
      </c>
      <c r="Q66">
        <f>2.0/((1/S66-1/R66)+SIGN(S66)*SQRT((1/S66-1/R66)*(1/S66-1/R66) + 4*CW66/((CW66+1)*(CW66+1))*(2*1/S66*1/R66-1/R66*1/R66)))</f>
        <v>0</v>
      </c>
      <c r="R66">
        <f>IF(LEFT(CX66,1)&lt;&gt;"0",IF(LEFT(CX66,1)="1",3.0,CY66),$D$5+$E$5*(DP66*DI66/($K$5*1000))+$F$5*(DP66*DI66/($K$5*1000))*MAX(MIN(CV66,$J$5),$I$5)*MAX(MIN(CV66,$J$5),$I$5)+$G$5*MAX(MIN(CV66,$J$5),$I$5)*(DP66*DI66/($K$5*1000))+$H$5*(DP66*DI66/($K$5*1000))*(DP66*DI66/($K$5*1000)))</f>
        <v>0</v>
      </c>
      <c r="S66">
        <f>J66*(1000-(1000*0.61365*exp(17.502*W66/(240.97+W66))/(DI66+DJ66)+DD66)/2)/(1000*0.61365*exp(17.502*W66/(240.97+W66))/(DI66+DJ66)-DD66)</f>
        <v>0</v>
      </c>
      <c r="T66">
        <f>1/((CW66+1)/(Q66/1.6)+1/(R66/1.37)) + CW66/((CW66+1)/(Q66/1.6) + CW66/(R66/1.37))</f>
        <v>0</v>
      </c>
      <c r="U66">
        <f>(CR66*CU66)</f>
        <v>0</v>
      </c>
      <c r="V66">
        <f>(DK66+(U66+2*0.95*5.67E-8*(((DK66+$B$7)+273)^4-(DK66+273)^4)-44100*J66)/(1.84*29.3*R66+8*0.95*5.67E-8*(DK66+273)^3))</f>
        <v>0</v>
      </c>
      <c r="W66">
        <f>($C$7*DL66+$D$7*DM66+$E$7*V66)</f>
        <v>0</v>
      </c>
      <c r="X66">
        <f>0.61365*exp(17.502*W66/(240.97+W66))</f>
        <v>0</v>
      </c>
      <c r="Y66">
        <f>(Z66/AA66*100)</f>
        <v>0</v>
      </c>
      <c r="Z66">
        <f>DD66*(DI66+DJ66)/1000</f>
        <v>0</v>
      </c>
      <c r="AA66">
        <f>0.61365*exp(17.502*DK66/(240.97+DK66))</f>
        <v>0</v>
      </c>
      <c r="AB66">
        <f>(X66-DD66*(DI66+DJ66)/1000)</f>
        <v>0</v>
      </c>
      <c r="AC66">
        <f>(-J66*44100)</f>
        <v>0</v>
      </c>
      <c r="AD66">
        <f>2*29.3*R66*0.92*(DK66-W66)</f>
        <v>0</v>
      </c>
      <c r="AE66">
        <f>2*0.95*5.67E-8*(((DK66+$B$7)+273)^4-(W66+273)^4)</f>
        <v>0</v>
      </c>
      <c r="AF66">
        <f>U66+AE66+AC66+AD66</f>
        <v>0</v>
      </c>
      <c r="AG66">
        <f>DH66*AU66*(DC66-DB66*(1000-AU66*DE66)/(1000-AU66*DD66))/(100*CV66)</f>
        <v>0</v>
      </c>
      <c r="AH66">
        <f>1000*DH66*AU66*(DD66-DE66)/(100*CV66*(1000-AU66*DD66))</f>
        <v>0</v>
      </c>
      <c r="AI66">
        <f>(AJ66 - AK66 - DI66*1E3/(8.314*(DK66+273.15)) * AM66/DH66 * AL66) * DH66/(100*CV66) * (1000 - DE66)/1000</f>
        <v>0</v>
      </c>
      <c r="AJ66">
        <v>820.318844901784</v>
      </c>
      <c r="AK66">
        <v>802.353066666667</v>
      </c>
      <c r="AL66">
        <v>3.38666484739809</v>
      </c>
      <c r="AM66">
        <v>64.351544685461</v>
      </c>
      <c r="AN66">
        <f>(AP66 - AO66 + DI66*1E3/(8.314*(DK66+273.15)) * AR66/DH66 * AQ66) * DH66/(100*CV66) * 1000/(1000 - AP66)</f>
        <v>0</v>
      </c>
      <c r="AO66">
        <v>9.8207630832801</v>
      </c>
      <c r="AP66">
        <v>10.0391468531469</v>
      </c>
      <c r="AQ66">
        <v>3.07235722150292e-06</v>
      </c>
      <c r="AR66">
        <v>100.18039122701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MAX(0,($B$13+$C$13*DP66)/(1+$D$13*DP66)*DI66/(DK66+273)*$E$13)</f>
        <v>0</v>
      </c>
      <c r="AX66" t="s">
        <v>407</v>
      </c>
      <c r="AY66" t="s">
        <v>407</v>
      </c>
      <c r="AZ66">
        <v>0</v>
      </c>
      <c r="BA66">
        <v>0</v>
      </c>
      <c r="BB66">
        <f>1-AZ66/BA66</f>
        <v>0</v>
      </c>
      <c r="BC66">
        <v>0</v>
      </c>
      <c r="BD66" t="s">
        <v>407</v>
      </c>
      <c r="BE66" t="s">
        <v>407</v>
      </c>
      <c r="BF66">
        <v>0</v>
      </c>
      <c r="BG66">
        <v>0</v>
      </c>
      <c r="BH66">
        <f>1-BF66/BG66</f>
        <v>0</v>
      </c>
      <c r="BI66">
        <v>0.5</v>
      </c>
      <c r="BJ66">
        <f>CS66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407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f>$B$11*DQ66+$C$11*DR66+$F$11*EC66*(1-EF66)</f>
        <v>0</v>
      </c>
      <c r="CS66">
        <f>CR66*CT66</f>
        <v>0</v>
      </c>
      <c r="CT66">
        <f>($B$11*$D$9+$C$11*$D$9+$F$11*((EP66+EH66)/MAX(EP66+EH66+EQ66, 0.1)*$I$9+EQ66/MAX(EP66+EH66+EQ66, 0.1)*$J$9))/($B$11+$C$11+$F$11)</f>
        <v>0</v>
      </c>
      <c r="CU66">
        <f>($B$11*$K$9+$C$11*$K$9+$F$11*((EP66+EH66)/MAX(EP66+EH66+EQ66, 0.1)*$P$9+EQ66/MAX(EP66+EH66+EQ66, 0.1)*$Q$9))/($B$11+$C$11+$F$11)</f>
        <v>0</v>
      </c>
      <c r="CV66">
        <v>1.65</v>
      </c>
      <c r="CW66">
        <v>0.5</v>
      </c>
      <c r="CX66" t="s">
        <v>408</v>
      </c>
      <c r="CY66">
        <v>2</v>
      </c>
      <c r="CZ66" t="b">
        <v>1</v>
      </c>
      <c r="DA66">
        <v>1510789662.1</v>
      </c>
      <c r="DB66">
        <v>770.919407407407</v>
      </c>
      <c r="DC66">
        <v>795.632444444444</v>
      </c>
      <c r="DD66">
        <v>10.0373814814815</v>
      </c>
      <c r="DE66">
        <v>9.81973962962963</v>
      </c>
      <c r="DF66">
        <v>761.893814814815</v>
      </c>
      <c r="DG66">
        <v>10.0356962962963</v>
      </c>
      <c r="DH66">
        <v>500.070925925926</v>
      </c>
      <c r="DI66">
        <v>89.9506148148148</v>
      </c>
      <c r="DJ66">
        <v>0.100011677777778</v>
      </c>
      <c r="DK66">
        <v>19.1226296296296</v>
      </c>
      <c r="DL66">
        <v>20.0053518518519</v>
      </c>
      <c r="DM66">
        <v>999.9</v>
      </c>
      <c r="DN66">
        <v>0</v>
      </c>
      <c r="DO66">
        <v>0</v>
      </c>
      <c r="DP66">
        <v>9999.68407407408</v>
      </c>
      <c r="DQ66">
        <v>0</v>
      </c>
      <c r="DR66">
        <v>9.93060259259259</v>
      </c>
      <c r="DS66">
        <v>-24.7129888888889</v>
      </c>
      <c r="DT66">
        <v>778.736</v>
      </c>
      <c r="DU66">
        <v>803.522814814815</v>
      </c>
      <c r="DV66">
        <v>0.217638592592593</v>
      </c>
      <c r="DW66">
        <v>795.632444444444</v>
      </c>
      <c r="DX66">
        <v>9.81973962962963</v>
      </c>
      <c r="DY66">
        <v>0.902868407407407</v>
      </c>
      <c r="DZ66">
        <v>0.88329162962963</v>
      </c>
      <c r="EA66">
        <v>5.43654333333333</v>
      </c>
      <c r="EB66">
        <v>5.12135740740741</v>
      </c>
      <c r="EC66">
        <v>1999.99666666667</v>
      </c>
      <c r="ED66">
        <v>0.979993222222222</v>
      </c>
      <c r="EE66">
        <v>0.020006962962963</v>
      </c>
      <c r="EF66">
        <v>0</v>
      </c>
      <c r="EG66">
        <v>2.25057037037037</v>
      </c>
      <c r="EH66">
        <v>0</v>
      </c>
      <c r="EI66">
        <v>2436.54666666667</v>
      </c>
      <c r="EJ66">
        <v>17300.0962962963</v>
      </c>
      <c r="EK66">
        <v>38.437</v>
      </c>
      <c r="EL66">
        <v>39.2913333333333</v>
      </c>
      <c r="EM66">
        <v>38.3910740740741</v>
      </c>
      <c r="EN66">
        <v>37.7476666666667</v>
      </c>
      <c r="EO66">
        <v>37.312</v>
      </c>
      <c r="EP66">
        <v>1959.98666666667</v>
      </c>
      <c r="EQ66">
        <v>40.01</v>
      </c>
      <c r="ER66">
        <v>0</v>
      </c>
      <c r="ES66">
        <v>1679590422.5</v>
      </c>
      <c r="ET66">
        <v>0</v>
      </c>
      <c r="EU66">
        <v>2.242</v>
      </c>
      <c r="EV66">
        <v>-0.595767532634551</v>
      </c>
      <c r="EW66">
        <v>-0.146666673651221</v>
      </c>
      <c r="EX66">
        <v>2436.54115384615</v>
      </c>
      <c r="EY66">
        <v>15</v>
      </c>
      <c r="EZ66">
        <v>0</v>
      </c>
      <c r="FA66" t="s">
        <v>409</v>
      </c>
      <c r="FB66">
        <v>1510787920.6</v>
      </c>
      <c r="FC66">
        <v>1510787921.6</v>
      </c>
      <c r="FD66">
        <v>0</v>
      </c>
      <c r="FE66">
        <v>-0.101</v>
      </c>
      <c r="FF66">
        <v>-0.012</v>
      </c>
      <c r="FG66">
        <v>6.901</v>
      </c>
      <c r="FH66">
        <v>0.516</v>
      </c>
      <c r="FI66">
        <v>420</v>
      </c>
      <c r="FJ66">
        <v>24</v>
      </c>
      <c r="FK66">
        <v>0.32</v>
      </c>
      <c r="FL66">
        <v>0.12</v>
      </c>
      <c r="FM66">
        <v>0.218001925</v>
      </c>
      <c r="FN66">
        <v>-0.00692909943714899</v>
      </c>
      <c r="FO66">
        <v>0.000926123679308008</v>
      </c>
      <c r="FP66">
        <v>1</v>
      </c>
      <c r="FQ66">
        <v>1</v>
      </c>
      <c r="FR66">
        <v>1</v>
      </c>
      <c r="FS66" t="s">
        <v>410</v>
      </c>
      <c r="FT66">
        <v>2.97294</v>
      </c>
      <c r="FU66">
        <v>2.75376</v>
      </c>
      <c r="FV66">
        <v>0.142107</v>
      </c>
      <c r="FW66">
        <v>0.146141</v>
      </c>
      <c r="FX66">
        <v>0.0547251</v>
      </c>
      <c r="FY66">
        <v>0.0543609</v>
      </c>
      <c r="FZ66">
        <v>33356.8</v>
      </c>
      <c r="GA66">
        <v>36203.4</v>
      </c>
      <c r="GB66">
        <v>35239.9</v>
      </c>
      <c r="GC66">
        <v>38457.7</v>
      </c>
      <c r="GD66">
        <v>47215.9</v>
      </c>
      <c r="GE66">
        <v>52512.3</v>
      </c>
      <c r="GF66">
        <v>55031.4</v>
      </c>
      <c r="GG66">
        <v>61661.2</v>
      </c>
      <c r="GH66">
        <v>1.98423</v>
      </c>
      <c r="GI66">
        <v>1.8006</v>
      </c>
      <c r="GJ66">
        <v>0.00904873</v>
      </c>
      <c r="GK66">
        <v>0</v>
      </c>
      <c r="GL66">
        <v>19.8457</v>
      </c>
      <c r="GM66">
        <v>999.9</v>
      </c>
      <c r="GN66">
        <v>53.711</v>
      </c>
      <c r="GO66">
        <v>28.933</v>
      </c>
      <c r="GP66">
        <v>23.9242</v>
      </c>
      <c r="GQ66">
        <v>56.5488</v>
      </c>
      <c r="GR66">
        <v>50.4167</v>
      </c>
      <c r="GS66">
        <v>1</v>
      </c>
      <c r="GT66">
        <v>0.00280996</v>
      </c>
      <c r="GU66">
        <v>6.34412</v>
      </c>
      <c r="GV66">
        <v>20.0089</v>
      </c>
      <c r="GW66">
        <v>5.20276</v>
      </c>
      <c r="GX66">
        <v>12.0088</v>
      </c>
      <c r="GY66">
        <v>4.9757</v>
      </c>
      <c r="GZ66">
        <v>3.29295</v>
      </c>
      <c r="HA66">
        <v>9999</v>
      </c>
      <c r="HB66">
        <v>9999</v>
      </c>
      <c r="HC66">
        <v>999.9</v>
      </c>
      <c r="HD66">
        <v>9999</v>
      </c>
      <c r="HE66">
        <v>1.86309</v>
      </c>
      <c r="HF66">
        <v>1.86811</v>
      </c>
      <c r="HG66">
        <v>1.86785</v>
      </c>
      <c r="HH66">
        <v>1.86896</v>
      </c>
      <c r="HI66">
        <v>1.86983</v>
      </c>
      <c r="HJ66">
        <v>1.86586</v>
      </c>
      <c r="HK66">
        <v>1.86703</v>
      </c>
      <c r="HL66">
        <v>1.86831</v>
      </c>
      <c r="HM66">
        <v>5</v>
      </c>
      <c r="HN66">
        <v>0</v>
      </c>
      <c r="HO66">
        <v>0</v>
      </c>
      <c r="HP66">
        <v>0</v>
      </c>
      <c r="HQ66" t="s">
        <v>411</v>
      </c>
      <c r="HR66" t="s">
        <v>412</v>
      </c>
      <c r="HS66" t="s">
        <v>413</v>
      </c>
      <c r="HT66" t="s">
        <v>413</v>
      </c>
      <c r="HU66" t="s">
        <v>413</v>
      </c>
      <c r="HV66" t="s">
        <v>413</v>
      </c>
      <c r="HW66">
        <v>0</v>
      </c>
      <c r="HX66">
        <v>100</v>
      </c>
      <c r="HY66">
        <v>100</v>
      </c>
      <c r="HZ66">
        <v>9.173</v>
      </c>
      <c r="IA66">
        <v>0.0017</v>
      </c>
      <c r="IB66">
        <v>4.09459096810632</v>
      </c>
      <c r="IC66">
        <v>0.00701673648668627</v>
      </c>
      <c r="ID66">
        <v>-7.00304995360485e-07</v>
      </c>
      <c r="IE66">
        <v>-1.86506737496121e-11</v>
      </c>
      <c r="IF66">
        <v>0.00125787624930914</v>
      </c>
      <c r="IG66">
        <v>-0.0224036906934607</v>
      </c>
      <c r="IH66">
        <v>0.00249664406764014</v>
      </c>
      <c r="II66">
        <v>-2.59163740235367e-05</v>
      </c>
      <c r="IJ66">
        <v>-2</v>
      </c>
      <c r="IK66">
        <v>2020</v>
      </c>
      <c r="IL66">
        <v>1</v>
      </c>
      <c r="IM66">
        <v>25</v>
      </c>
      <c r="IN66">
        <v>29.1</v>
      </c>
      <c r="IO66">
        <v>29.1</v>
      </c>
      <c r="IP66">
        <v>1.7627</v>
      </c>
      <c r="IQ66">
        <v>2.60498</v>
      </c>
      <c r="IR66">
        <v>1.54785</v>
      </c>
      <c r="IS66">
        <v>2.30713</v>
      </c>
      <c r="IT66">
        <v>1.34644</v>
      </c>
      <c r="IU66">
        <v>2.43042</v>
      </c>
      <c r="IV66">
        <v>33.1322</v>
      </c>
      <c r="IW66">
        <v>24.1838</v>
      </c>
      <c r="IX66">
        <v>18</v>
      </c>
      <c r="IY66">
        <v>501.132</v>
      </c>
      <c r="IZ66">
        <v>386.842</v>
      </c>
      <c r="JA66">
        <v>12.5073</v>
      </c>
      <c r="JB66">
        <v>26.8797</v>
      </c>
      <c r="JC66">
        <v>30.0007</v>
      </c>
      <c r="JD66">
        <v>26.7709</v>
      </c>
      <c r="JE66">
        <v>26.7095</v>
      </c>
      <c r="JF66">
        <v>35.394</v>
      </c>
      <c r="JG66">
        <v>57.7015</v>
      </c>
      <c r="JH66">
        <v>0</v>
      </c>
      <c r="JI66">
        <v>12.5507</v>
      </c>
      <c r="JJ66">
        <v>843.75</v>
      </c>
      <c r="JK66">
        <v>9.79417</v>
      </c>
      <c r="JL66">
        <v>102.124</v>
      </c>
      <c r="JM66">
        <v>102.651</v>
      </c>
    </row>
    <row r="67" spans="1:273">
      <c r="A67">
        <v>51</v>
      </c>
      <c r="B67">
        <v>1510789674.6</v>
      </c>
      <c r="C67">
        <v>342.5</v>
      </c>
      <c r="D67" t="s">
        <v>512</v>
      </c>
      <c r="E67" t="s">
        <v>513</v>
      </c>
      <c r="F67">
        <v>5</v>
      </c>
      <c r="G67" t="s">
        <v>405</v>
      </c>
      <c r="H67" t="s">
        <v>406</v>
      </c>
      <c r="I67">
        <v>1510789666.81429</v>
      </c>
      <c r="J67">
        <f>(K67)/1000</f>
        <v>0</v>
      </c>
      <c r="K67">
        <f>IF(CZ67, AN67, AH67)</f>
        <v>0</v>
      </c>
      <c r="L67">
        <f>IF(CZ67, AI67, AG67)</f>
        <v>0</v>
      </c>
      <c r="M67">
        <f>DB67 - IF(AU67&gt;1, L67*CV67*100.0/(AW67*DP67), 0)</f>
        <v>0</v>
      </c>
      <c r="N67">
        <f>((T67-J67/2)*M67-L67)/(T67+J67/2)</f>
        <v>0</v>
      </c>
      <c r="O67">
        <f>N67*(DI67+DJ67)/1000.0</f>
        <v>0</v>
      </c>
      <c r="P67">
        <f>(DB67 - IF(AU67&gt;1, L67*CV67*100.0/(AW67*DP67), 0))*(DI67+DJ67)/1000.0</f>
        <v>0</v>
      </c>
      <c r="Q67">
        <f>2.0/((1/S67-1/R67)+SIGN(S67)*SQRT((1/S67-1/R67)*(1/S67-1/R67) + 4*CW67/((CW67+1)*(CW67+1))*(2*1/S67*1/R67-1/R67*1/R67)))</f>
        <v>0</v>
      </c>
      <c r="R67">
        <f>IF(LEFT(CX67,1)&lt;&gt;"0",IF(LEFT(CX67,1)="1",3.0,CY67),$D$5+$E$5*(DP67*DI67/($K$5*1000))+$F$5*(DP67*DI67/($K$5*1000))*MAX(MIN(CV67,$J$5),$I$5)*MAX(MIN(CV67,$J$5),$I$5)+$G$5*MAX(MIN(CV67,$J$5),$I$5)*(DP67*DI67/($K$5*1000))+$H$5*(DP67*DI67/($K$5*1000))*(DP67*DI67/($K$5*1000)))</f>
        <v>0</v>
      </c>
      <c r="S67">
        <f>J67*(1000-(1000*0.61365*exp(17.502*W67/(240.97+W67))/(DI67+DJ67)+DD67)/2)/(1000*0.61365*exp(17.502*W67/(240.97+W67))/(DI67+DJ67)-DD67)</f>
        <v>0</v>
      </c>
      <c r="T67">
        <f>1/((CW67+1)/(Q67/1.6)+1/(R67/1.37)) + CW67/((CW67+1)/(Q67/1.6) + CW67/(R67/1.37))</f>
        <v>0</v>
      </c>
      <c r="U67">
        <f>(CR67*CU67)</f>
        <v>0</v>
      </c>
      <c r="V67">
        <f>(DK67+(U67+2*0.95*5.67E-8*(((DK67+$B$7)+273)^4-(DK67+273)^4)-44100*J67)/(1.84*29.3*R67+8*0.95*5.67E-8*(DK67+273)^3))</f>
        <v>0</v>
      </c>
      <c r="W67">
        <f>($C$7*DL67+$D$7*DM67+$E$7*V67)</f>
        <v>0</v>
      </c>
      <c r="X67">
        <f>0.61365*exp(17.502*W67/(240.97+W67))</f>
        <v>0</v>
      </c>
      <c r="Y67">
        <f>(Z67/AA67*100)</f>
        <v>0</v>
      </c>
      <c r="Z67">
        <f>DD67*(DI67+DJ67)/1000</f>
        <v>0</v>
      </c>
      <c r="AA67">
        <f>0.61365*exp(17.502*DK67/(240.97+DK67))</f>
        <v>0</v>
      </c>
      <c r="AB67">
        <f>(X67-DD67*(DI67+DJ67)/1000)</f>
        <v>0</v>
      </c>
      <c r="AC67">
        <f>(-J67*44100)</f>
        <v>0</v>
      </c>
      <c r="AD67">
        <f>2*29.3*R67*0.92*(DK67-W67)</f>
        <v>0</v>
      </c>
      <c r="AE67">
        <f>2*0.95*5.67E-8*(((DK67+$B$7)+273)^4-(W67+273)^4)</f>
        <v>0</v>
      </c>
      <c r="AF67">
        <f>U67+AE67+AC67+AD67</f>
        <v>0</v>
      </c>
      <c r="AG67">
        <f>DH67*AU67*(DC67-DB67*(1000-AU67*DE67)/(1000-AU67*DD67))/(100*CV67)</f>
        <v>0</v>
      </c>
      <c r="AH67">
        <f>1000*DH67*AU67*(DD67-DE67)/(100*CV67*(1000-AU67*DD67))</f>
        <v>0</v>
      </c>
      <c r="AI67">
        <f>(AJ67 - AK67 - DI67*1E3/(8.314*(DK67+273.15)) * AM67/DH67 * AL67) * DH67/(100*CV67) * (1000 - DE67)/1000</f>
        <v>0</v>
      </c>
      <c r="AJ67">
        <v>836.954157337169</v>
      </c>
      <c r="AK67">
        <v>819.103315151515</v>
      </c>
      <c r="AL67">
        <v>3.36492517730297</v>
      </c>
      <c r="AM67">
        <v>64.351544685461</v>
      </c>
      <c r="AN67">
        <f>(AP67 - AO67 + DI67*1E3/(8.314*(DK67+273.15)) * AR67/DH67 * AQ67) * DH67/(100*CV67) * 1000/(1000 - AP67)</f>
        <v>0</v>
      </c>
      <c r="AO67">
        <v>9.823035950162</v>
      </c>
      <c r="AP67">
        <v>10.0410006993007</v>
      </c>
      <c r="AQ67">
        <v>2.62064629944046e-06</v>
      </c>
      <c r="AR67">
        <v>100.18039122701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MAX(0,($B$13+$C$13*DP67)/(1+$D$13*DP67)*DI67/(DK67+273)*$E$13)</f>
        <v>0</v>
      </c>
      <c r="AX67" t="s">
        <v>407</v>
      </c>
      <c r="AY67" t="s">
        <v>407</v>
      </c>
      <c r="AZ67">
        <v>0</v>
      </c>
      <c r="BA67">
        <v>0</v>
      </c>
      <c r="BB67">
        <f>1-AZ67/BA67</f>
        <v>0</v>
      </c>
      <c r="BC67">
        <v>0</v>
      </c>
      <c r="BD67" t="s">
        <v>407</v>
      </c>
      <c r="BE67" t="s">
        <v>407</v>
      </c>
      <c r="BF67">
        <v>0</v>
      </c>
      <c r="BG67">
        <v>0</v>
      </c>
      <c r="BH67">
        <f>1-BF67/BG67</f>
        <v>0</v>
      </c>
      <c r="BI67">
        <v>0.5</v>
      </c>
      <c r="BJ67">
        <f>CS67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407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f>$B$11*DQ67+$C$11*DR67+$F$11*EC67*(1-EF67)</f>
        <v>0</v>
      </c>
      <c r="CS67">
        <f>CR67*CT67</f>
        <v>0</v>
      </c>
      <c r="CT67">
        <f>($B$11*$D$9+$C$11*$D$9+$F$11*((EP67+EH67)/MAX(EP67+EH67+EQ67, 0.1)*$I$9+EQ67/MAX(EP67+EH67+EQ67, 0.1)*$J$9))/($B$11+$C$11+$F$11)</f>
        <v>0</v>
      </c>
      <c r="CU67">
        <f>($B$11*$K$9+$C$11*$K$9+$F$11*((EP67+EH67)/MAX(EP67+EH67+EQ67, 0.1)*$P$9+EQ67/MAX(EP67+EH67+EQ67, 0.1)*$Q$9))/($B$11+$C$11+$F$11)</f>
        <v>0</v>
      </c>
      <c r="CV67">
        <v>1.65</v>
      </c>
      <c r="CW67">
        <v>0.5</v>
      </c>
      <c r="CX67" t="s">
        <v>408</v>
      </c>
      <c r="CY67">
        <v>2</v>
      </c>
      <c r="CZ67" t="b">
        <v>1</v>
      </c>
      <c r="DA67">
        <v>1510789666.81429</v>
      </c>
      <c r="DB67">
        <v>786.614964285714</v>
      </c>
      <c r="DC67">
        <v>811.393214285714</v>
      </c>
      <c r="DD67">
        <v>10.0385892857143</v>
      </c>
      <c r="DE67">
        <v>9.82111392857143</v>
      </c>
      <c r="DF67">
        <v>777.49725</v>
      </c>
      <c r="DG67">
        <v>10.0368821428571</v>
      </c>
      <c r="DH67">
        <v>500.078964285714</v>
      </c>
      <c r="DI67">
        <v>89.9488464285714</v>
      </c>
      <c r="DJ67">
        <v>0.100010767857143</v>
      </c>
      <c r="DK67">
        <v>19.1214642857143</v>
      </c>
      <c r="DL67">
        <v>19.9997464285714</v>
      </c>
      <c r="DM67">
        <v>999.9</v>
      </c>
      <c r="DN67">
        <v>0</v>
      </c>
      <c r="DO67">
        <v>0</v>
      </c>
      <c r="DP67">
        <v>10000.7267857143</v>
      </c>
      <c r="DQ67">
        <v>0</v>
      </c>
      <c r="DR67">
        <v>9.9451425</v>
      </c>
      <c r="DS67">
        <v>-24.7781678571429</v>
      </c>
      <c r="DT67">
        <v>794.591678571429</v>
      </c>
      <c r="DU67">
        <v>819.441</v>
      </c>
      <c r="DV67">
        <v>0.217473642857143</v>
      </c>
      <c r="DW67">
        <v>811.393214285714</v>
      </c>
      <c r="DX67">
        <v>9.82111392857143</v>
      </c>
      <c r="DY67">
        <v>0.902959392857143</v>
      </c>
      <c r="DZ67">
        <v>0.883397892857143</v>
      </c>
      <c r="EA67">
        <v>5.43799392857143</v>
      </c>
      <c r="EB67">
        <v>5.12308357142857</v>
      </c>
      <c r="EC67">
        <v>1999.99107142857</v>
      </c>
      <c r="ED67">
        <v>0.979993107142857</v>
      </c>
      <c r="EE67">
        <v>0.0200070857142857</v>
      </c>
      <c r="EF67">
        <v>0</v>
      </c>
      <c r="EG67">
        <v>2.24286428571429</v>
      </c>
      <c r="EH67">
        <v>0</v>
      </c>
      <c r="EI67">
        <v>2436.64107142857</v>
      </c>
      <c r="EJ67">
        <v>17300.0321428571</v>
      </c>
      <c r="EK67">
        <v>38.437</v>
      </c>
      <c r="EL67">
        <v>39.2854285714286</v>
      </c>
      <c r="EM67">
        <v>38.3816428571429</v>
      </c>
      <c r="EN67">
        <v>37.7275</v>
      </c>
      <c r="EO67">
        <v>37.312</v>
      </c>
      <c r="EP67">
        <v>1959.98107142857</v>
      </c>
      <c r="EQ67">
        <v>40.01</v>
      </c>
      <c r="ER67">
        <v>0</v>
      </c>
      <c r="ES67">
        <v>1679590427.3</v>
      </c>
      <c r="ET67">
        <v>0</v>
      </c>
      <c r="EU67">
        <v>2.22665769230769</v>
      </c>
      <c r="EV67">
        <v>-0.116140171746466</v>
      </c>
      <c r="EW67">
        <v>2.03111110206876</v>
      </c>
      <c r="EX67">
        <v>2436.61038461538</v>
      </c>
      <c r="EY67">
        <v>15</v>
      </c>
      <c r="EZ67">
        <v>0</v>
      </c>
      <c r="FA67" t="s">
        <v>409</v>
      </c>
      <c r="FB67">
        <v>1510787920.6</v>
      </c>
      <c r="FC67">
        <v>1510787921.6</v>
      </c>
      <c r="FD67">
        <v>0</v>
      </c>
      <c r="FE67">
        <v>-0.101</v>
      </c>
      <c r="FF67">
        <v>-0.012</v>
      </c>
      <c r="FG67">
        <v>6.901</v>
      </c>
      <c r="FH67">
        <v>0.516</v>
      </c>
      <c r="FI67">
        <v>420</v>
      </c>
      <c r="FJ67">
        <v>24</v>
      </c>
      <c r="FK67">
        <v>0.32</v>
      </c>
      <c r="FL67">
        <v>0.12</v>
      </c>
      <c r="FM67">
        <v>0.217524625</v>
      </c>
      <c r="FN67">
        <v>-0.00520571482176336</v>
      </c>
      <c r="FO67">
        <v>0.000923619529013436</v>
      </c>
      <c r="FP67">
        <v>1</v>
      </c>
      <c r="FQ67">
        <v>1</v>
      </c>
      <c r="FR67">
        <v>1</v>
      </c>
      <c r="FS67" t="s">
        <v>410</v>
      </c>
      <c r="FT67">
        <v>2.97311</v>
      </c>
      <c r="FU67">
        <v>2.75392</v>
      </c>
      <c r="FV67">
        <v>0.144087</v>
      </c>
      <c r="FW67">
        <v>0.148176</v>
      </c>
      <c r="FX67">
        <v>0.0547337</v>
      </c>
      <c r="FY67">
        <v>0.0543579</v>
      </c>
      <c r="FZ67">
        <v>33279.6</v>
      </c>
      <c r="GA67">
        <v>36116.3</v>
      </c>
      <c r="GB67">
        <v>35239.7</v>
      </c>
      <c r="GC67">
        <v>38456.8</v>
      </c>
      <c r="GD67">
        <v>47215.4</v>
      </c>
      <c r="GE67">
        <v>52511.4</v>
      </c>
      <c r="GF67">
        <v>55031.3</v>
      </c>
      <c r="GG67">
        <v>61660</v>
      </c>
      <c r="GH67">
        <v>1.98412</v>
      </c>
      <c r="GI67">
        <v>1.8006</v>
      </c>
      <c r="GJ67">
        <v>0.0080578</v>
      </c>
      <c r="GK67">
        <v>0</v>
      </c>
      <c r="GL67">
        <v>19.8519</v>
      </c>
      <c r="GM67">
        <v>999.9</v>
      </c>
      <c r="GN67">
        <v>53.711</v>
      </c>
      <c r="GO67">
        <v>28.933</v>
      </c>
      <c r="GP67">
        <v>23.923</v>
      </c>
      <c r="GQ67">
        <v>56.4988</v>
      </c>
      <c r="GR67">
        <v>50.4647</v>
      </c>
      <c r="GS67">
        <v>1</v>
      </c>
      <c r="GT67">
        <v>0.0023501</v>
      </c>
      <c r="GU67">
        <v>6.16084</v>
      </c>
      <c r="GV67">
        <v>20.0156</v>
      </c>
      <c r="GW67">
        <v>5.20231</v>
      </c>
      <c r="GX67">
        <v>12.0083</v>
      </c>
      <c r="GY67">
        <v>4.9757</v>
      </c>
      <c r="GZ67">
        <v>3.29295</v>
      </c>
      <c r="HA67">
        <v>9999</v>
      </c>
      <c r="HB67">
        <v>9999</v>
      </c>
      <c r="HC67">
        <v>999.9</v>
      </c>
      <c r="HD67">
        <v>9999</v>
      </c>
      <c r="HE67">
        <v>1.8631</v>
      </c>
      <c r="HF67">
        <v>1.86812</v>
      </c>
      <c r="HG67">
        <v>1.86787</v>
      </c>
      <c r="HH67">
        <v>1.86899</v>
      </c>
      <c r="HI67">
        <v>1.86984</v>
      </c>
      <c r="HJ67">
        <v>1.86586</v>
      </c>
      <c r="HK67">
        <v>1.86703</v>
      </c>
      <c r="HL67">
        <v>1.8683</v>
      </c>
      <c r="HM67">
        <v>5</v>
      </c>
      <c r="HN67">
        <v>0</v>
      </c>
      <c r="HO67">
        <v>0</v>
      </c>
      <c r="HP67">
        <v>0</v>
      </c>
      <c r="HQ67" t="s">
        <v>411</v>
      </c>
      <c r="HR67" t="s">
        <v>412</v>
      </c>
      <c r="HS67" t="s">
        <v>413</v>
      </c>
      <c r="HT67" t="s">
        <v>413</v>
      </c>
      <c r="HU67" t="s">
        <v>413</v>
      </c>
      <c r="HV67" t="s">
        <v>413</v>
      </c>
      <c r="HW67">
        <v>0</v>
      </c>
      <c r="HX67">
        <v>100</v>
      </c>
      <c r="HY67">
        <v>100</v>
      </c>
      <c r="HZ67">
        <v>9.27</v>
      </c>
      <c r="IA67">
        <v>0.0018</v>
      </c>
      <c r="IB67">
        <v>4.09459096810632</v>
      </c>
      <c r="IC67">
        <v>0.00701673648668627</v>
      </c>
      <c r="ID67">
        <v>-7.00304995360485e-07</v>
      </c>
      <c r="IE67">
        <v>-1.86506737496121e-11</v>
      </c>
      <c r="IF67">
        <v>0.00125787624930914</v>
      </c>
      <c r="IG67">
        <v>-0.0224036906934607</v>
      </c>
      <c r="IH67">
        <v>0.00249664406764014</v>
      </c>
      <c r="II67">
        <v>-2.59163740235367e-05</v>
      </c>
      <c r="IJ67">
        <v>-2</v>
      </c>
      <c r="IK67">
        <v>2020</v>
      </c>
      <c r="IL67">
        <v>1</v>
      </c>
      <c r="IM67">
        <v>25</v>
      </c>
      <c r="IN67">
        <v>29.2</v>
      </c>
      <c r="IO67">
        <v>29.2</v>
      </c>
      <c r="IP67">
        <v>1.79565</v>
      </c>
      <c r="IQ67">
        <v>2.63062</v>
      </c>
      <c r="IR67">
        <v>1.54785</v>
      </c>
      <c r="IS67">
        <v>2.30713</v>
      </c>
      <c r="IT67">
        <v>1.34644</v>
      </c>
      <c r="IU67">
        <v>2.40479</v>
      </c>
      <c r="IV67">
        <v>33.1545</v>
      </c>
      <c r="IW67">
        <v>24.1838</v>
      </c>
      <c r="IX67">
        <v>18</v>
      </c>
      <c r="IY67">
        <v>501.133</v>
      </c>
      <c r="IZ67">
        <v>386.894</v>
      </c>
      <c r="JA67">
        <v>12.5289</v>
      </c>
      <c r="JB67">
        <v>26.8876</v>
      </c>
      <c r="JC67">
        <v>29.9999</v>
      </c>
      <c r="JD67">
        <v>26.7783</v>
      </c>
      <c r="JE67">
        <v>26.7172</v>
      </c>
      <c r="JF67">
        <v>35.939</v>
      </c>
      <c r="JG67">
        <v>57.7015</v>
      </c>
      <c r="JH67">
        <v>0</v>
      </c>
      <c r="JI67">
        <v>12.5559</v>
      </c>
      <c r="JJ67">
        <v>857.202</v>
      </c>
      <c r="JK67">
        <v>9.79417</v>
      </c>
      <c r="JL67">
        <v>102.124</v>
      </c>
      <c r="JM67">
        <v>102.649</v>
      </c>
    </row>
    <row r="68" spans="1:273">
      <c r="A68">
        <v>52</v>
      </c>
      <c r="B68">
        <v>1510789679.6</v>
      </c>
      <c r="C68">
        <v>347.5</v>
      </c>
      <c r="D68" t="s">
        <v>514</v>
      </c>
      <c r="E68" t="s">
        <v>515</v>
      </c>
      <c r="F68">
        <v>5</v>
      </c>
      <c r="G68" t="s">
        <v>405</v>
      </c>
      <c r="H68" t="s">
        <v>406</v>
      </c>
      <c r="I68">
        <v>1510789672.1</v>
      </c>
      <c r="J68">
        <f>(K68)/1000</f>
        <v>0</v>
      </c>
      <c r="K68">
        <f>IF(CZ68, AN68, AH68)</f>
        <v>0</v>
      </c>
      <c r="L68">
        <f>IF(CZ68, AI68, AG68)</f>
        <v>0</v>
      </c>
      <c r="M68">
        <f>DB68 - IF(AU68&gt;1, L68*CV68*100.0/(AW68*DP68), 0)</f>
        <v>0</v>
      </c>
      <c r="N68">
        <f>((T68-J68/2)*M68-L68)/(T68+J68/2)</f>
        <v>0</v>
      </c>
      <c r="O68">
        <f>N68*(DI68+DJ68)/1000.0</f>
        <v>0</v>
      </c>
      <c r="P68">
        <f>(DB68 - IF(AU68&gt;1, L68*CV68*100.0/(AW68*DP68), 0))*(DI68+DJ68)/1000.0</f>
        <v>0</v>
      </c>
      <c r="Q68">
        <f>2.0/((1/S68-1/R68)+SIGN(S68)*SQRT((1/S68-1/R68)*(1/S68-1/R68) + 4*CW68/((CW68+1)*(CW68+1))*(2*1/S68*1/R68-1/R68*1/R68)))</f>
        <v>0</v>
      </c>
      <c r="R68">
        <f>IF(LEFT(CX68,1)&lt;&gt;"0",IF(LEFT(CX68,1)="1",3.0,CY68),$D$5+$E$5*(DP68*DI68/($K$5*1000))+$F$5*(DP68*DI68/($K$5*1000))*MAX(MIN(CV68,$J$5),$I$5)*MAX(MIN(CV68,$J$5),$I$5)+$G$5*MAX(MIN(CV68,$J$5),$I$5)*(DP68*DI68/($K$5*1000))+$H$5*(DP68*DI68/($K$5*1000))*(DP68*DI68/($K$5*1000)))</f>
        <v>0</v>
      </c>
      <c r="S68">
        <f>J68*(1000-(1000*0.61365*exp(17.502*W68/(240.97+W68))/(DI68+DJ68)+DD68)/2)/(1000*0.61365*exp(17.502*W68/(240.97+W68))/(DI68+DJ68)-DD68)</f>
        <v>0</v>
      </c>
      <c r="T68">
        <f>1/((CW68+1)/(Q68/1.6)+1/(R68/1.37)) + CW68/((CW68+1)/(Q68/1.6) + CW68/(R68/1.37))</f>
        <v>0</v>
      </c>
      <c r="U68">
        <f>(CR68*CU68)</f>
        <v>0</v>
      </c>
      <c r="V68">
        <f>(DK68+(U68+2*0.95*5.67E-8*(((DK68+$B$7)+273)^4-(DK68+273)^4)-44100*J68)/(1.84*29.3*R68+8*0.95*5.67E-8*(DK68+273)^3))</f>
        <v>0</v>
      </c>
      <c r="W68">
        <f>($C$7*DL68+$D$7*DM68+$E$7*V68)</f>
        <v>0</v>
      </c>
      <c r="X68">
        <f>0.61365*exp(17.502*W68/(240.97+W68))</f>
        <v>0</v>
      </c>
      <c r="Y68">
        <f>(Z68/AA68*100)</f>
        <v>0</v>
      </c>
      <c r="Z68">
        <f>DD68*(DI68+DJ68)/1000</f>
        <v>0</v>
      </c>
      <c r="AA68">
        <f>0.61365*exp(17.502*DK68/(240.97+DK68))</f>
        <v>0</v>
      </c>
      <c r="AB68">
        <f>(X68-DD68*(DI68+DJ68)/1000)</f>
        <v>0</v>
      </c>
      <c r="AC68">
        <f>(-J68*44100)</f>
        <v>0</v>
      </c>
      <c r="AD68">
        <f>2*29.3*R68*0.92*(DK68-W68)</f>
        <v>0</v>
      </c>
      <c r="AE68">
        <f>2*0.95*5.67E-8*(((DK68+$B$7)+273)^4-(W68+273)^4)</f>
        <v>0</v>
      </c>
      <c r="AF68">
        <f>U68+AE68+AC68+AD68</f>
        <v>0</v>
      </c>
      <c r="AG68">
        <f>DH68*AU68*(DC68-DB68*(1000-AU68*DE68)/(1000-AU68*DD68))/(100*CV68)</f>
        <v>0</v>
      </c>
      <c r="AH68">
        <f>1000*DH68*AU68*(DD68-DE68)/(100*CV68*(1000-AU68*DD68))</f>
        <v>0</v>
      </c>
      <c r="AI68">
        <f>(AJ68 - AK68 - DI68*1E3/(8.314*(DK68+273.15)) * AM68/DH68 * AL68) * DH68/(100*CV68) * (1000 - DE68)/1000</f>
        <v>0</v>
      </c>
      <c r="AJ68">
        <v>854.587476569607</v>
      </c>
      <c r="AK68">
        <v>836.457806060605</v>
      </c>
      <c r="AL68">
        <v>3.47419357465272</v>
      </c>
      <c r="AM68">
        <v>64.351544685461</v>
      </c>
      <c r="AN68">
        <f>(AP68 - AO68 + DI68*1E3/(8.314*(DK68+273.15)) * AR68/DH68 * AQ68) * DH68/(100*CV68) * 1000/(1000 - AP68)</f>
        <v>0</v>
      </c>
      <c r="AO68">
        <v>9.82343869803784</v>
      </c>
      <c r="AP68">
        <v>10.0444867132867</v>
      </c>
      <c r="AQ68">
        <v>3.31689825237336e-06</v>
      </c>
      <c r="AR68">
        <v>100.18039122701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MAX(0,($B$13+$C$13*DP68)/(1+$D$13*DP68)*DI68/(DK68+273)*$E$13)</f>
        <v>0</v>
      </c>
      <c r="AX68" t="s">
        <v>407</v>
      </c>
      <c r="AY68" t="s">
        <v>407</v>
      </c>
      <c r="AZ68">
        <v>0</v>
      </c>
      <c r="BA68">
        <v>0</v>
      </c>
      <c r="BB68">
        <f>1-AZ68/BA68</f>
        <v>0</v>
      </c>
      <c r="BC68">
        <v>0</v>
      </c>
      <c r="BD68" t="s">
        <v>407</v>
      </c>
      <c r="BE68" t="s">
        <v>407</v>
      </c>
      <c r="BF68">
        <v>0</v>
      </c>
      <c r="BG68">
        <v>0</v>
      </c>
      <c r="BH68">
        <f>1-BF68/BG68</f>
        <v>0</v>
      </c>
      <c r="BI68">
        <v>0.5</v>
      </c>
      <c r="BJ68">
        <f>CS68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407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f>$B$11*DQ68+$C$11*DR68+$F$11*EC68*(1-EF68)</f>
        <v>0</v>
      </c>
      <c r="CS68">
        <f>CR68*CT68</f>
        <v>0</v>
      </c>
      <c r="CT68">
        <f>($B$11*$D$9+$C$11*$D$9+$F$11*((EP68+EH68)/MAX(EP68+EH68+EQ68, 0.1)*$I$9+EQ68/MAX(EP68+EH68+EQ68, 0.1)*$J$9))/($B$11+$C$11+$F$11)</f>
        <v>0</v>
      </c>
      <c r="CU68">
        <f>($B$11*$K$9+$C$11*$K$9+$F$11*((EP68+EH68)/MAX(EP68+EH68+EQ68, 0.1)*$P$9+EQ68/MAX(EP68+EH68+EQ68, 0.1)*$Q$9))/($B$11+$C$11+$F$11)</f>
        <v>0</v>
      </c>
      <c r="CV68">
        <v>1.65</v>
      </c>
      <c r="CW68">
        <v>0.5</v>
      </c>
      <c r="CX68" t="s">
        <v>408</v>
      </c>
      <c r="CY68">
        <v>2</v>
      </c>
      <c r="CZ68" t="b">
        <v>1</v>
      </c>
      <c r="DA68">
        <v>1510789672.1</v>
      </c>
      <c r="DB68">
        <v>804.328222222222</v>
      </c>
      <c r="DC68">
        <v>829.406</v>
      </c>
      <c r="DD68">
        <v>10.0403037037037</v>
      </c>
      <c r="DE68">
        <v>9.82274185185185</v>
      </c>
      <c r="DF68">
        <v>795.106851851852</v>
      </c>
      <c r="DG68">
        <v>10.0385703703704</v>
      </c>
      <c r="DH68">
        <v>500.077703703704</v>
      </c>
      <c r="DI68">
        <v>89.9472259259259</v>
      </c>
      <c r="DJ68">
        <v>0.100011825925926</v>
      </c>
      <c r="DK68">
        <v>19.1204518518519</v>
      </c>
      <c r="DL68">
        <v>19.994137037037</v>
      </c>
      <c r="DM68">
        <v>999.9</v>
      </c>
      <c r="DN68">
        <v>0</v>
      </c>
      <c r="DO68">
        <v>0</v>
      </c>
      <c r="DP68">
        <v>9998.30407407407</v>
      </c>
      <c r="DQ68">
        <v>0</v>
      </c>
      <c r="DR68">
        <v>9.96150259259259</v>
      </c>
      <c r="DS68">
        <v>-25.0778666666667</v>
      </c>
      <c r="DT68">
        <v>812.485888888889</v>
      </c>
      <c r="DU68">
        <v>837.633962962963</v>
      </c>
      <c r="DV68">
        <v>0.217564407407407</v>
      </c>
      <c r="DW68">
        <v>829.406</v>
      </c>
      <c r="DX68">
        <v>9.82274185185185</v>
      </c>
      <c r="DY68">
        <v>0.903097777777778</v>
      </c>
      <c r="DZ68">
        <v>0.883528444444445</v>
      </c>
      <c r="EA68">
        <v>5.44020037037037</v>
      </c>
      <c r="EB68">
        <v>5.12520592592593</v>
      </c>
      <c r="EC68">
        <v>2000.00037037037</v>
      </c>
      <c r="ED68">
        <v>0.979993111111111</v>
      </c>
      <c r="EE68">
        <v>0.0200070814814815</v>
      </c>
      <c r="EF68">
        <v>0</v>
      </c>
      <c r="EG68">
        <v>2.31305925925926</v>
      </c>
      <c r="EH68">
        <v>0</v>
      </c>
      <c r="EI68">
        <v>2436.68222222222</v>
      </c>
      <c r="EJ68">
        <v>17300.1111111111</v>
      </c>
      <c r="EK68">
        <v>38.437</v>
      </c>
      <c r="EL68">
        <v>39.2798518518519</v>
      </c>
      <c r="EM68">
        <v>38.375</v>
      </c>
      <c r="EN68">
        <v>37.7103333333333</v>
      </c>
      <c r="EO68">
        <v>37.3005185185185</v>
      </c>
      <c r="EP68">
        <v>1959.99037037037</v>
      </c>
      <c r="EQ68">
        <v>40.01</v>
      </c>
      <c r="ER68">
        <v>0</v>
      </c>
      <c r="ES68">
        <v>1679590432.7</v>
      </c>
      <c r="ET68">
        <v>0</v>
      </c>
      <c r="EU68">
        <v>2.307224</v>
      </c>
      <c r="EV68">
        <v>1.75718461229862</v>
      </c>
      <c r="EW68">
        <v>0.50692307031778</v>
      </c>
      <c r="EX68">
        <v>2436.6972</v>
      </c>
      <c r="EY68">
        <v>15</v>
      </c>
      <c r="EZ68">
        <v>0</v>
      </c>
      <c r="FA68" t="s">
        <v>409</v>
      </c>
      <c r="FB68">
        <v>1510787920.6</v>
      </c>
      <c r="FC68">
        <v>1510787921.6</v>
      </c>
      <c r="FD68">
        <v>0</v>
      </c>
      <c r="FE68">
        <v>-0.101</v>
      </c>
      <c r="FF68">
        <v>-0.012</v>
      </c>
      <c r="FG68">
        <v>6.901</v>
      </c>
      <c r="FH68">
        <v>0.516</v>
      </c>
      <c r="FI68">
        <v>420</v>
      </c>
      <c r="FJ68">
        <v>24</v>
      </c>
      <c r="FK68">
        <v>0.32</v>
      </c>
      <c r="FL68">
        <v>0.12</v>
      </c>
      <c r="FM68">
        <v>0.217655025</v>
      </c>
      <c r="FN68">
        <v>0.0012623527204496</v>
      </c>
      <c r="FO68">
        <v>0.000995253020279267</v>
      </c>
      <c r="FP68">
        <v>1</v>
      </c>
      <c r="FQ68">
        <v>1</v>
      </c>
      <c r="FR68">
        <v>1</v>
      </c>
      <c r="FS68" t="s">
        <v>410</v>
      </c>
      <c r="FT68">
        <v>2.97316</v>
      </c>
      <c r="FU68">
        <v>2.75374</v>
      </c>
      <c r="FV68">
        <v>0.146103</v>
      </c>
      <c r="FW68">
        <v>0.150095</v>
      </c>
      <c r="FX68">
        <v>0.0547443</v>
      </c>
      <c r="FY68">
        <v>0.0543677</v>
      </c>
      <c r="FZ68">
        <v>33200.7</v>
      </c>
      <c r="GA68">
        <v>36034.5</v>
      </c>
      <c r="GB68">
        <v>35239.1</v>
      </c>
      <c r="GC68">
        <v>38456.4</v>
      </c>
      <c r="GD68">
        <v>47214.3</v>
      </c>
      <c r="GE68">
        <v>52510.4</v>
      </c>
      <c r="GF68">
        <v>55030.5</v>
      </c>
      <c r="GG68">
        <v>61659.4</v>
      </c>
      <c r="GH68">
        <v>1.98395</v>
      </c>
      <c r="GI68">
        <v>1.80058</v>
      </c>
      <c r="GJ68">
        <v>0.00735</v>
      </c>
      <c r="GK68">
        <v>0</v>
      </c>
      <c r="GL68">
        <v>19.8584</v>
      </c>
      <c r="GM68">
        <v>999.9</v>
      </c>
      <c r="GN68">
        <v>53.711</v>
      </c>
      <c r="GO68">
        <v>28.933</v>
      </c>
      <c r="GP68">
        <v>23.9216</v>
      </c>
      <c r="GQ68">
        <v>56.5388</v>
      </c>
      <c r="GR68">
        <v>50.1162</v>
      </c>
      <c r="GS68">
        <v>1</v>
      </c>
      <c r="GT68">
        <v>0.00306911</v>
      </c>
      <c r="GU68">
        <v>6.18941</v>
      </c>
      <c r="GV68">
        <v>20.0147</v>
      </c>
      <c r="GW68">
        <v>5.20217</v>
      </c>
      <c r="GX68">
        <v>12.0062</v>
      </c>
      <c r="GY68">
        <v>4.9758</v>
      </c>
      <c r="GZ68">
        <v>3.29305</v>
      </c>
      <c r="HA68">
        <v>9999</v>
      </c>
      <c r="HB68">
        <v>9999</v>
      </c>
      <c r="HC68">
        <v>999.9</v>
      </c>
      <c r="HD68">
        <v>9999</v>
      </c>
      <c r="HE68">
        <v>1.8631</v>
      </c>
      <c r="HF68">
        <v>1.86812</v>
      </c>
      <c r="HG68">
        <v>1.86786</v>
      </c>
      <c r="HH68">
        <v>1.86897</v>
      </c>
      <c r="HI68">
        <v>1.86983</v>
      </c>
      <c r="HJ68">
        <v>1.86586</v>
      </c>
      <c r="HK68">
        <v>1.86704</v>
      </c>
      <c r="HL68">
        <v>1.86835</v>
      </c>
      <c r="HM68">
        <v>5</v>
      </c>
      <c r="HN68">
        <v>0</v>
      </c>
      <c r="HO68">
        <v>0</v>
      </c>
      <c r="HP68">
        <v>0</v>
      </c>
      <c r="HQ68" t="s">
        <v>411</v>
      </c>
      <c r="HR68" t="s">
        <v>412</v>
      </c>
      <c r="HS68" t="s">
        <v>413</v>
      </c>
      <c r="HT68" t="s">
        <v>413</v>
      </c>
      <c r="HU68" t="s">
        <v>413</v>
      </c>
      <c r="HV68" t="s">
        <v>413</v>
      </c>
      <c r="HW68">
        <v>0</v>
      </c>
      <c r="HX68">
        <v>100</v>
      </c>
      <c r="HY68">
        <v>100</v>
      </c>
      <c r="HZ68">
        <v>9.369</v>
      </c>
      <c r="IA68">
        <v>0.0018</v>
      </c>
      <c r="IB68">
        <v>4.09459096810632</v>
      </c>
      <c r="IC68">
        <v>0.00701673648668627</v>
      </c>
      <c r="ID68">
        <v>-7.00304995360485e-07</v>
      </c>
      <c r="IE68">
        <v>-1.86506737496121e-11</v>
      </c>
      <c r="IF68">
        <v>0.00125787624930914</v>
      </c>
      <c r="IG68">
        <v>-0.0224036906934607</v>
      </c>
      <c r="IH68">
        <v>0.00249664406764014</v>
      </c>
      <c r="II68">
        <v>-2.59163740235367e-05</v>
      </c>
      <c r="IJ68">
        <v>-2</v>
      </c>
      <c r="IK68">
        <v>2020</v>
      </c>
      <c r="IL68">
        <v>1</v>
      </c>
      <c r="IM68">
        <v>25</v>
      </c>
      <c r="IN68">
        <v>29.3</v>
      </c>
      <c r="IO68">
        <v>29.3</v>
      </c>
      <c r="IP68">
        <v>1.81885</v>
      </c>
      <c r="IQ68">
        <v>2.60864</v>
      </c>
      <c r="IR68">
        <v>1.54785</v>
      </c>
      <c r="IS68">
        <v>2.30713</v>
      </c>
      <c r="IT68">
        <v>1.34644</v>
      </c>
      <c r="IU68">
        <v>2.3938</v>
      </c>
      <c r="IV68">
        <v>33.1545</v>
      </c>
      <c r="IW68">
        <v>24.1838</v>
      </c>
      <c r="IX68">
        <v>18</v>
      </c>
      <c r="IY68">
        <v>501.083</v>
      </c>
      <c r="IZ68">
        <v>386.928</v>
      </c>
      <c r="JA68">
        <v>12.552</v>
      </c>
      <c r="JB68">
        <v>26.8947</v>
      </c>
      <c r="JC68">
        <v>30.0006</v>
      </c>
      <c r="JD68">
        <v>26.7855</v>
      </c>
      <c r="JE68">
        <v>26.7241</v>
      </c>
      <c r="JF68">
        <v>36.5258</v>
      </c>
      <c r="JG68">
        <v>57.7015</v>
      </c>
      <c r="JH68">
        <v>0</v>
      </c>
      <c r="JI68">
        <v>12.5622</v>
      </c>
      <c r="JJ68">
        <v>877.391</v>
      </c>
      <c r="JK68">
        <v>9.79417</v>
      </c>
      <c r="JL68">
        <v>102.122</v>
      </c>
      <c r="JM68">
        <v>102.648</v>
      </c>
    </row>
    <row r="69" spans="1:273">
      <c r="A69">
        <v>53</v>
      </c>
      <c r="B69">
        <v>1510789684.6</v>
      </c>
      <c r="C69">
        <v>352.5</v>
      </c>
      <c r="D69" t="s">
        <v>516</v>
      </c>
      <c r="E69" t="s">
        <v>517</v>
      </c>
      <c r="F69">
        <v>5</v>
      </c>
      <c r="G69" t="s">
        <v>405</v>
      </c>
      <c r="H69" t="s">
        <v>406</v>
      </c>
      <c r="I69">
        <v>1510789676.81429</v>
      </c>
      <c r="J69">
        <f>(K69)/1000</f>
        <v>0</v>
      </c>
      <c r="K69">
        <f>IF(CZ69, AN69, AH69)</f>
        <v>0</v>
      </c>
      <c r="L69">
        <f>IF(CZ69, AI69, AG69)</f>
        <v>0</v>
      </c>
      <c r="M69">
        <f>DB69 - IF(AU69&gt;1, L69*CV69*100.0/(AW69*DP69), 0)</f>
        <v>0</v>
      </c>
      <c r="N69">
        <f>((T69-J69/2)*M69-L69)/(T69+J69/2)</f>
        <v>0</v>
      </c>
      <c r="O69">
        <f>N69*(DI69+DJ69)/1000.0</f>
        <v>0</v>
      </c>
      <c r="P69">
        <f>(DB69 - IF(AU69&gt;1, L69*CV69*100.0/(AW69*DP69), 0))*(DI69+DJ69)/1000.0</f>
        <v>0</v>
      </c>
      <c r="Q69">
        <f>2.0/((1/S69-1/R69)+SIGN(S69)*SQRT((1/S69-1/R69)*(1/S69-1/R69) + 4*CW69/((CW69+1)*(CW69+1))*(2*1/S69*1/R69-1/R69*1/R69)))</f>
        <v>0</v>
      </c>
      <c r="R69">
        <f>IF(LEFT(CX69,1)&lt;&gt;"0",IF(LEFT(CX69,1)="1",3.0,CY69),$D$5+$E$5*(DP69*DI69/($K$5*1000))+$F$5*(DP69*DI69/($K$5*1000))*MAX(MIN(CV69,$J$5),$I$5)*MAX(MIN(CV69,$J$5),$I$5)+$G$5*MAX(MIN(CV69,$J$5),$I$5)*(DP69*DI69/($K$5*1000))+$H$5*(DP69*DI69/($K$5*1000))*(DP69*DI69/($K$5*1000)))</f>
        <v>0</v>
      </c>
      <c r="S69">
        <f>J69*(1000-(1000*0.61365*exp(17.502*W69/(240.97+W69))/(DI69+DJ69)+DD69)/2)/(1000*0.61365*exp(17.502*W69/(240.97+W69))/(DI69+DJ69)-DD69)</f>
        <v>0</v>
      </c>
      <c r="T69">
        <f>1/((CW69+1)/(Q69/1.6)+1/(R69/1.37)) + CW69/((CW69+1)/(Q69/1.6) + CW69/(R69/1.37))</f>
        <v>0</v>
      </c>
      <c r="U69">
        <f>(CR69*CU69)</f>
        <v>0</v>
      </c>
      <c r="V69">
        <f>(DK69+(U69+2*0.95*5.67E-8*(((DK69+$B$7)+273)^4-(DK69+273)^4)-44100*J69)/(1.84*29.3*R69+8*0.95*5.67E-8*(DK69+273)^3))</f>
        <v>0</v>
      </c>
      <c r="W69">
        <f>($C$7*DL69+$D$7*DM69+$E$7*V69)</f>
        <v>0</v>
      </c>
      <c r="X69">
        <f>0.61365*exp(17.502*W69/(240.97+W69))</f>
        <v>0</v>
      </c>
      <c r="Y69">
        <f>(Z69/AA69*100)</f>
        <v>0</v>
      </c>
      <c r="Z69">
        <f>DD69*(DI69+DJ69)/1000</f>
        <v>0</v>
      </c>
      <c r="AA69">
        <f>0.61365*exp(17.502*DK69/(240.97+DK69))</f>
        <v>0</v>
      </c>
      <c r="AB69">
        <f>(X69-DD69*(DI69+DJ69)/1000)</f>
        <v>0</v>
      </c>
      <c r="AC69">
        <f>(-J69*44100)</f>
        <v>0</v>
      </c>
      <c r="AD69">
        <f>2*29.3*R69*0.92*(DK69-W69)</f>
        <v>0</v>
      </c>
      <c r="AE69">
        <f>2*0.95*5.67E-8*(((DK69+$B$7)+273)^4-(W69+273)^4)</f>
        <v>0</v>
      </c>
      <c r="AF69">
        <f>U69+AE69+AC69+AD69</f>
        <v>0</v>
      </c>
      <c r="AG69">
        <f>DH69*AU69*(DC69-DB69*(1000-AU69*DE69)/(1000-AU69*DD69))/(100*CV69)</f>
        <v>0</v>
      </c>
      <c r="AH69">
        <f>1000*DH69*AU69*(DD69-DE69)/(100*CV69*(1000-AU69*DD69))</f>
        <v>0</v>
      </c>
      <c r="AI69">
        <f>(AJ69 - AK69 - DI69*1E3/(8.314*(DK69+273.15)) * AM69/DH69 * AL69) * DH69/(100*CV69) * (1000 - DE69)/1000</f>
        <v>0</v>
      </c>
      <c r="AJ69">
        <v>871.146974372704</v>
      </c>
      <c r="AK69">
        <v>853.403024242424</v>
      </c>
      <c r="AL69">
        <v>3.38365766686633</v>
      </c>
      <c r="AM69">
        <v>64.351544685461</v>
      </c>
      <c r="AN69">
        <f>(AP69 - AO69 + DI69*1E3/(8.314*(DK69+273.15)) * AR69/DH69 * AQ69) * DH69/(100*CV69) * 1000/(1000 - AP69)</f>
        <v>0</v>
      </c>
      <c r="AO69">
        <v>9.82561057000775</v>
      </c>
      <c r="AP69">
        <v>10.0477104895105</v>
      </c>
      <c r="AQ69">
        <v>4.20714074968056e-06</v>
      </c>
      <c r="AR69">
        <v>100.18039122701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MAX(0,($B$13+$C$13*DP69)/(1+$D$13*DP69)*DI69/(DK69+273)*$E$13)</f>
        <v>0</v>
      </c>
      <c r="AX69" t="s">
        <v>407</v>
      </c>
      <c r="AY69" t="s">
        <v>407</v>
      </c>
      <c r="AZ69">
        <v>0</v>
      </c>
      <c r="BA69">
        <v>0</v>
      </c>
      <c r="BB69">
        <f>1-AZ69/BA69</f>
        <v>0</v>
      </c>
      <c r="BC69">
        <v>0</v>
      </c>
      <c r="BD69" t="s">
        <v>407</v>
      </c>
      <c r="BE69" t="s">
        <v>407</v>
      </c>
      <c r="BF69">
        <v>0</v>
      </c>
      <c r="BG69">
        <v>0</v>
      </c>
      <c r="BH69">
        <f>1-BF69/BG69</f>
        <v>0</v>
      </c>
      <c r="BI69">
        <v>0.5</v>
      </c>
      <c r="BJ69">
        <f>CS69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407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f>$B$11*DQ69+$C$11*DR69+$F$11*EC69*(1-EF69)</f>
        <v>0</v>
      </c>
      <c r="CS69">
        <f>CR69*CT69</f>
        <v>0</v>
      </c>
      <c r="CT69">
        <f>($B$11*$D$9+$C$11*$D$9+$F$11*((EP69+EH69)/MAX(EP69+EH69+EQ69, 0.1)*$I$9+EQ69/MAX(EP69+EH69+EQ69, 0.1)*$J$9))/($B$11+$C$11+$F$11)</f>
        <v>0</v>
      </c>
      <c r="CU69">
        <f>($B$11*$K$9+$C$11*$K$9+$F$11*((EP69+EH69)/MAX(EP69+EH69+EQ69, 0.1)*$P$9+EQ69/MAX(EP69+EH69+EQ69, 0.1)*$Q$9))/($B$11+$C$11+$F$11)</f>
        <v>0</v>
      </c>
      <c r="CV69">
        <v>1.65</v>
      </c>
      <c r="CW69">
        <v>0.5</v>
      </c>
      <c r="CX69" t="s">
        <v>408</v>
      </c>
      <c r="CY69">
        <v>2</v>
      </c>
      <c r="CZ69" t="b">
        <v>1</v>
      </c>
      <c r="DA69">
        <v>1510789676.81429</v>
      </c>
      <c r="DB69">
        <v>820.209857142857</v>
      </c>
      <c r="DC69">
        <v>845.26225</v>
      </c>
      <c r="DD69">
        <v>10.0427821428571</v>
      </c>
      <c r="DE69">
        <v>9.82418321428571</v>
      </c>
      <c r="DF69">
        <v>810.896035714286</v>
      </c>
      <c r="DG69">
        <v>10.041</v>
      </c>
      <c r="DH69">
        <v>500.075357142857</v>
      </c>
      <c r="DI69">
        <v>89.9470535714286</v>
      </c>
      <c r="DJ69">
        <v>0.0999822571428571</v>
      </c>
      <c r="DK69">
        <v>19.1192107142857</v>
      </c>
      <c r="DL69">
        <v>19.9940892857143</v>
      </c>
      <c r="DM69">
        <v>999.9</v>
      </c>
      <c r="DN69">
        <v>0</v>
      </c>
      <c r="DO69">
        <v>0</v>
      </c>
      <c r="DP69">
        <v>9997.34071428572</v>
      </c>
      <c r="DQ69">
        <v>0</v>
      </c>
      <c r="DR69">
        <v>9.9776475</v>
      </c>
      <c r="DS69">
        <v>-25.0523535714286</v>
      </c>
      <c r="DT69">
        <v>828.53075</v>
      </c>
      <c r="DU69">
        <v>853.648678571428</v>
      </c>
      <c r="DV69">
        <v>0.218604464285714</v>
      </c>
      <c r="DW69">
        <v>845.26225</v>
      </c>
      <c r="DX69">
        <v>9.82418321428571</v>
      </c>
      <c r="DY69">
        <v>0.903319071428571</v>
      </c>
      <c r="DZ69">
        <v>0.88365625</v>
      </c>
      <c r="EA69">
        <v>5.44372821428571</v>
      </c>
      <c r="EB69">
        <v>5.12728321428571</v>
      </c>
      <c r="EC69">
        <v>1999.99714285714</v>
      </c>
      <c r="ED69">
        <v>0.979993</v>
      </c>
      <c r="EE69">
        <v>0.0200072</v>
      </c>
      <c r="EF69">
        <v>0</v>
      </c>
      <c r="EG69">
        <v>2.31267142857143</v>
      </c>
      <c r="EH69">
        <v>0</v>
      </c>
      <c r="EI69">
        <v>2436.79535714286</v>
      </c>
      <c r="EJ69">
        <v>17300.0892857143</v>
      </c>
      <c r="EK69">
        <v>38.4259285714286</v>
      </c>
      <c r="EL69">
        <v>39.2699285714286</v>
      </c>
      <c r="EM69">
        <v>38.375</v>
      </c>
      <c r="EN69">
        <v>37.6915</v>
      </c>
      <c r="EO69">
        <v>37.281</v>
      </c>
      <c r="EP69">
        <v>1959.98714285714</v>
      </c>
      <c r="EQ69">
        <v>40.01</v>
      </c>
      <c r="ER69">
        <v>0</v>
      </c>
      <c r="ES69">
        <v>1679590437.5</v>
      </c>
      <c r="ET69">
        <v>0</v>
      </c>
      <c r="EU69">
        <v>2.320328</v>
      </c>
      <c r="EV69">
        <v>0.179353847553312</v>
      </c>
      <c r="EW69">
        <v>0.63923074642166</v>
      </c>
      <c r="EX69">
        <v>2436.8156</v>
      </c>
      <c r="EY69">
        <v>15</v>
      </c>
      <c r="EZ69">
        <v>0</v>
      </c>
      <c r="FA69" t="s">
        <v>409</v>
      </c>
      <c r="FB69">
        <v>1510787920.6</v>
      </c>
      <c r="FC69">
        <v>1510787921.6</v>
      </c>
      <c r="FD69">
        <v>0</v>
      </c>
      <c r="FE69">
        <v>-0.101</v>
      </c>
      <c r="FF69">
        <v>-0.012</v>
      </c>
      <c r="FG69">
        <v>6.901</v>
      </c>
      <c r="FH69">
        <v>0.516</v>
      </c>
      <c r="FI69">
        <v>420</v>
      </c>
      <c r="FJ69">
        <v>24</v>
      </c>
      <c r="FK69">
        <v>0.32</v>
      </c>
      <c r="FL69">
        <v>0.12</v>
      </c>
      <c r="FM69">
        <v>0.2180699</v>
      </c>
      <c r="FN69">
        <v>0.0110571106941829</v>
      </c>
      <c r="FO69">
        <v>0.00135445160120249</v>
      </c>
      <c r="FP69">
        <v>1</v>
      </c>
      <c r="FQ69">
        <v>1</v>
      </c>
      <c r="FR69">
        <v>1</v>
      </c>
      <c r="FS69" t="s">
        <v>410</v>
      </c>
      <c r="FT69">
        <v>2.97314</v>
      </c>
      <c r="FU69">
        <v>2.75391</v>
      </c>
      <c r="FV69">
        <v>0.148054</v>
      </c>
      <c r="FW69">
        <v>0.152041</v>
      </c>
      <c r="FX69">
        <v>0.0547564</v>
      </c>
      <c r="FY69">
        <v>0.0543739</v>
      </c>
      <c r="FZ69">
        <v>33124.3</v>
      </c>
      <c r="GA69">
        <v>35951.6</v>
      </c>
      <c r="GB69">
        <v>35238.6</v>
      </c>
      <c r="GC69">
        <v>38455.9</v>
      </c>
      <c r="GD69">
        <v>47213.1</v>
      </c>
      <c r="GE69">
        <v>52509.5</v>
      </c>
      <c r="GF69">
        <v>55029.8</v>
      </c>
      <c r="GG69">
        <v>61658.7</v>
      </c>
      <c r="GH69">
        <v>1.98388</v>
      </c>
      <c r="GI69">
        <v>1.80047</v>
      </c>
      <c r="GJ69">
        <v>0.00927597</v>
      </c>
      <c r="GK69">
        <v>0</v>
      </c>
      <c r="GL69">
        <v>19.8655</v>
      </c>
      <c r="GM69">
        <v>999.9</v>
      </c>
      <c r="GN69">
        <v>53.711</v>
      </c>
      <c r="GO69">
        <v>28.933</v>
      </c>
      <c r="GP69">
        <v>23.9214</v>
      </c>
      <c r="GQ69">
        <v>56.4288</v>
      </c>
      <c r="GR69">
        <v>50.4287</v>
      </c>
      <c r="GS69">
        <v>1</v>
      </c>
      <c r="GT69">
        <v>0.00366616</v>
      </c>
      <c r="GU69">
        <v>6.2115</v>
      </c>
      <c r="GV69">
        <v>20.0139</v>
      </c>
      <c r="GW69">
        <v>5.20291</v>
      </c>
      <c r="GX69">
        <v>12.0068</v>
      </c>
      <c r="GY69">
        <v>4.9757</v>
      </c>
      <c r="GZ69">
        <v>3.29298</v>
      </c>
      <c r="HA69">
        <v>9999</v>
      </c>
      <c r="HB69">
        <v>9999</v>
      </c>
      <c r="HC69">
        <v>999.9</v>
      </c>
      <c r="HD69">
        <v>9999</v>
      </c>
      <c r="HE69">
        <v>1.86309</v>
      </c>
      <c r="HF69">
        <v>1.86813</v>
      </c>
      <c r="HG69">
        <v>1.86785</v>
      </c>
      <c r="HH69">
        <v>1.86898</v>
      </c>
      <c r="HI69">
        <v>1.86985</v>
      </c>
      <c r="HJ69">
        <v>1.86585</v>
      </c>
      <c r="HK69">
        <v>1.86705</v>
      </c>
      <c r="HL69">
        <v>1.86834</v>
      </c>
      <c r="HM69">
        <v>5</v>
      </c>
      <c r="HN69">
        <v>0</v>
      </c>
      <c r="HO69">
        <v>0</v>
      </c>
      <c r="HP69">
        <v>0</v>
      </c>
      <c r="HQ69" t="s">
        <v>411</v>
      </c>
      <c r="HR69" t="s">
        <v>412</v>
      </c>
      <c r="HS69" t="s">
        <v>413</v>
      </c>
      <c r="HT69" t="s">
        <v>413</v>
      </c>
      <c r="HU69" t="s">
        <v>413</v>
      </c>
      <c r="HV69" t="s">
        <v>413</v>
      </c>
      <c r="HW69">
        <v>0</v>
      </c>
      <c r="HX69">
        <v>100</v>
      </c>
      <c r="HY69">
        <v>100</v>
      </c>
      <c r="HZ69">
        <v>9.466</v>
      </c>
      <c r="IA69">
        <v>0.0019</v>
      </c>
      <c r="IB69">
        <v>4.09459096810632</v>
      </c>
      <c r="IC69">
        <v>0.00701673648668627</v>
      </c>
      <c r="ID69">
        <v>-7.00304995360485e-07</v>
      </c>
      <c r="IE69">
        <v>-1.86506737496121e-11</v>
      </c>
      <c r="IF69">
        <v>0.00125787624930914</v>
      </c>
      <c r="IG69">
        <v>-0.0224036906934607</v>
      </c>
      <c r="IH69">
        <v>0.00249664406764014</v>
      </c>
      <c r="II69">
        <v>-2.59163740235367e-05</v>
      </c>
      <c r="IJ69">
        <v>-2</v>
      </c>
      <c r="IK69">
        <v>2020</v>
      </c>
      <c r="IL69">
        <v>1</v>
      </c>
      <c r="IM69">
        <v>25</v>
      </c>
      <c r="IN69">
        <v>29.4</v>
      </c>
      <c r="IO69">
        <v>29.4</v>
      </c>
      <c r="IP69">
        <v>1.85181</v>
      </c>
      <c r="IQ69">
        <v>2.62939</v>
      </c>
      <c r="IR69">
        <v>1.54785</v>
      </c>
      <c r="IS69">
        <v>2.30713</v>
      </c>
      <c r="IT69">
        <v>1.34644</v>
      </c>
      <c r="IU69">
        <v>2.35352</v>
      </c>
      <c r="IV69">
        <v>33.1545</v>
      </c>
      <c r="IW69">
        <v>24.1751</v>
      </c>
      <c r="IX69">
        <v>18</v>
      </c>
      <c r="IY69">
        <v>501.106</v>
      </c>
      <c r="IZ69">
        <v>386.924</v>
      </c>
      <c r="JA69">
        <v>12.5644</v>
      </c>
      <c r="JB69">
        <v>26.9035</v>
      </c>
      <c r="JC69">
        <v>30.0006</v>
      </c>
      <c r="JD69">
        <v>26.7935</v>
      </c>
      <c r="JE69">
        <v>26.7314</v>
      </c>
      <c r="JF69">
        <v>37.074</v>
      </c>
      <c r="JG69">
        <v>57.7015</v>
      </c>
      <c r="JH69">
        <v>0</v>
      </c>
      <c r="JI69">
        <v>12.5647</v>
      </c>
      <c r="JJ69">
        <v>890.838</v>
      </c>
      <c r="JK69">
        <v>9.79417</v>
      </c>
      <c r="JL69">
        <v>102.121</v>
      </c>
      <c r="JM69">
        <v>102.647</v>
      </c>
    </row>
    <row r="70" spans="1:273">
      <c r="A70">
        <v>54</v>
      </c>
      <c r="B70">
        <v>1510789689.6</v>
      </c>
      <c r="C70">
        <v>357.5</v>
      </c>
      <c r="D70" t="s">
        <v>518</v>
      </c>
      <c r="E70" t="s">
        <v>519</v>
      </c>
      <c r="F70">
        <v>5</v>
      </c>
      <c r="G70" t="s">
        <v>405</v>
      </c>
      <c r="H70" t="s">
        <v>406</v>
      </c>
      <c r="I70">
        <v>1510789682.1</v>
      </c>
      <c r="J70">
        <f>(K70)/1000</f>
        <v>0</v>
      </c>
      <c r="K70">
        <f>IF(CZ70, AN70, AH70)</f>
        <v>0</v>
      </c>
      <c r="L70">
        <f>IF(CZ70, AI70, AG70)</f>
        <v>0</v>
      </c>
      <c r="M70">
        <f>DB70 - IF(AU70&gt;1, L70*CV70*100.0/(AW70*DP70), 0)</f>
        <v>0</v>
      </c>
      <c r="N70">
        <f>((T70-J70/2)*M70-L70)/(T70+J70/2)</f>
        <v>0</v>
      </c>
      <c r="O70">
        <f>N70*(DI70+DJ70)/1000.0</f>
        <v>0</v>
      </c>
      <c r="P70">
        <f>(DB70 - IF(AU70&gt;1, L70*CV70*100.0/(AW70*DP70), 0))*(DI70+DJ70)/1000.0</f>
        <v>0</v>
      </c>
      <c r="Q70">
        <f>2.0/((1/S70-1/R70)+SIGN(S70)*SQRT((1/S70-1/R70)*(1/S70-1/R70) + 4*CW70/((CW70+1)*(CW70+1))*(2*1/S70*1/R70-1/R70*1/R70)))</f>
        <v>0</v>
      </c>
      <c r="R70">
        <f>IF(LEFT(CX70,1)&lt;&gt;"0",IF(LEFT(CX70,1)="1",3.0,CY70),$D$5+$E$5*(DP70*DI70/($K$5*1000))+$F$5*(DP70*DI70/($K$5*1000))*MAX(MIN(CV70,$J$5),$I$5)*MAX(MIN(CV70,$J$5),$I$5)+$G$5*MAX(MIN(CV70,$J$5),$I$5)*(DP70*DI70/($K$5*1000))+$H$5*(DP70*DI70/($K$5*1000))*(DP70*DI70/($K$5*1000)))</f>
        <v>0</v>
      </c>
      <c r="S70">
        <f>J70*(1000-(1000*0.61365*exp(17.502*W70/(240.97+W70))/(DI70+DJ70)+DD70)/2)/(1000*0.61365*exp(17.502*W70/(240.97+W70))/(DI70+DJ70)-DD70)</f>
        <v>0</v>
      </c>
      <c r="T70">
        <f>1/((CW70+1)/(Q70/1.6)+1/(R70/1.37)) + CW70/((CW70+1)/(Q70/1.6) + CW70/(R70/1.37))</f>
        <v>0</v>
      </c>
      <c r="U70">
        <f>(CR70*CU70)</f>
        <v>0</v>
      </c>
      <c r="V70">
        <f>(DK70+(U70+2*0.95*5.67E-8*(((DK70+$B$7)+273)^4-(DK70+273)^4)-44100*J70)/(1.84*29.3*R70+8*0.95*5.67E-8*(DK70+273)^3))</f>
        <v>0</v>
      </c>
      <c r="W70">
        <f>($C$7*DL70+$D$7*DM70+$E$7*V70)</f>
        <v>0</v>
      </c>
      <c r="X70">
        <f>0.61365*exp(17.502*W70/(240.97+W70))</f>
        <v>0</v>
      </c>
      <c r="Y70">
        <f>(Z70/AA70*100)</f>
        <v>0</v>
      </c>
      <c r="Z70">
        <f>DD70*(DI70+DJ70)/1000</f>
        <v>0</v>
      </c>
      <c r="AA70">
        <f>0.61365*exp(17.502*DK70/(240.97+DK70))</f>
        <v>0</v>
      </c>
      <c r="AB70">
        <f>(X70-DD70*(DI70+DJ70)/1000)</f>
        <v>0</v>
      </c>
      <c r="AC70">
        <f>(-J70*44100)</f>
        <v>0</v>
      </c>
      <c r="AD70">
        <f>2*29.3*R70*0.92*(DK70-W70)</f>
        <v>0</v>
      </c>
      <c r="AE70">
        <f>2*0.95*5.67E-8*(((DK70+$B$7)+273)^4-(W70+273)^4)</f>
        <v>0</v>
      </c>
      <c r="AF70">
        <f>U70+AE70+AC70+AD70</f>
        <v>0</v>
      </c>
      <c r="AG70">
        <f>DH70*AU70*(DC70-DB70*(1000-AU70*DE70)/(1000-AU70*DD70))/(100*CV70)</f>
        <v>0</v>
      </c>
      <c r="AH70">
        <f>1000*DH70*AU70*(DD70-DE70)/(100*CV70*(1000-AU70*DD70))</f>
        <v>0</v>
      </c>
      <c r="AI70">
        <f>(AJ70 - AK70 - DI70*1E3/(8.314*(DK70+273.15)) * AM70/DH70 * AL70) * DH70/(100*CV70) * (1000 - DE70)/1000</f>
        <v>0</v>
      </c>
      <c r="AJ70">
        <v>888.532826169416</v>
      </c>
      <c r="AK70">
        <v>870.466157575757</v>
      </c>
      <c r="AL70">
        <v>3.41749119458026</v>
      </c>
      <c r="AM70">
        <v>64.351544685461</v>
      </c>
      <c r="AN70">
        <f>(AP70 - AO70 + DI70*1E3/(8.314*(DK70+273.15)) * AR70/DH70 * AQ70) * DH70/(100*CV70) * 1000/(1000 - AP70)</f>
        <v>0</v>
      </c>
      <c r="AO70">
        <v>9.82717052829644</v>
      </c>
      <c r="AP70">
        <v>10.0481356643357</v>
      </c>
      <c r="AQ70">
        <v>-1.09607315910414e-06</v>
      </c>
      <c r="AR70">
        <v>100.18039122701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MAX(0,($B$13+$C$13*DP70)/(1+$D$13*DP70)*DI70/(DK70+273)*$E$13)</f>
        <v>0</v>
      </c>
      <c r="AX70" t="s">
        <v>407</v>
      </c>
      <c r="AY70" t="s">
        <v>407</v>
      </c>
      <c r="AZ70">
        <v>0</v>
      </c>
      <c r="BA70">
        <v>0</v>
      </c>
      <c r="BB70">
        <f>1-AZ70/BA70</f>
        <v>0</v>
      </c>
      <c r="BC70">
        <v>0</v>
      </c>
      <c r="BD70" t="s">
        <v>407</v>
      </c>
      <c r="BE70" t="s">
        <v>407</v>
      </c>
      <c r="BF70">
        <v>0</v>
      </c>
      <c r="BG70">
        <v>0</v>
      </c>
      <c r="BH70">
        <f>1-BF70/BG70</f>
        <v>0</v>
      </c>
      <c r="BI70">
        <v>0.5</v>
      </c>
      <c r="BJ70">
        <f>CS70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407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f>$B$11*DQ70+$C$11*DR70+$F$11*EC70*(1-EF70)</f>
        <v>0</v>
      </c>
      <c r="CS70">
        <f>CR70*CT70</f>
        <v>0</v>
      </c>
      <c r="CT70">
        <f>($B$11*$D$9+$C$11*$D$9+$F$11*((EP70+EH70)/MAX(EP70+EH70+EQ70, 0.1)*$I$9+EQ70/MAX(EP70+EH70+EQ70, 0.1)*$J$9))/($B$11+$C$11+$F$11)</f>
        <v>0</v>
      </c>
      <c r="CU70">
        <f>($B$11*$K$9+$C$11*$K$9+$F$11*((EP70+EH70)/MAX(EP70+EH70+EQ70, 0.1)*$P$9+EQ70/MAX(EP70+EH70+EQ70, 0.1)*$Q$9))/($B$11+$C$11+$F$11)</f>
        <v>0</v>
      </c>
      <c r="CV70">
        <v>1.65</v>
      </c>
      <c r="CW70">
        <v>0.5</v>
      </c>
      <c r="CX70" t="s">
        <v>408</v>
      </c>
      <c r="CY70">
        <v>2</v>
      </c>
      <c r="CZ70" t="b">
        <v>1</v>
      </c>
      <c r="DA70">
        <v>1510789682.1</v>
      </c>
      <c r="DB70">
        <v>838.085222222222</v>
      </c>
      <c r="DC70">
        <v>863.217074074074</v>
      </c>
      <c r="DD70">
        <v>10.0455592592593</v>
      </c>
      <c r="DE70">
        <v>9.82589259259259</v>
      </c>
      <c r="DF70">
        <v>828.667703703704</v>
      </c>
      <c r="DG70">
        <v>10.0437185185185</v>
      </c>
      <c r="DH70">
        <v>500.07362962963</v>
      </c>
      <c r="DI70">
        <v>89.9461777777778</v>
      </c>
      <c r="DJ70">
        <v>0.100028581481481</v>
      </c>
      <c r="DK70">
        <v>19.1183703703704</v>
      </c>
      <c r="DL70">
        <v>19.9985259259259</v>
      </c>
      <c r="DM70">
        <v>999.9</v>
      </c>
      <c r="DN70">
        <v>0</v>
      </c>
      <c r="DO70">
        <v>0</v>
      </c>
      <c r="DP70">
        <v>9993.44814814815</v>
      </c>
      <c r="DQ70">
        <v>0</v>
      </c>
      <c r="DR70">
        <v>9.98208518518519</v>
      </c>
      <c r="DS70">
        <v>-25.1318</v>
      </c>
      <c r="DT70">
        <v>846.589740740741</v>
      </c>
      <c r="DU70">
        <v>871.783111111111</v>
      </c>
      <c r="DV70">
        <v>0.219668851851852</v>
      </c>
      <c r="DW70">
        <v>863.217074074074</v>
      </c>
      <c r="DX70">
        <v>9.82589259259259</v>
      </c>
      <c r="DY70">
        <v>0.903559777777778</v>
      </c>
      <c r="DZ70">
        <v>0.883801444444444</v>
      </c>
      <c r="EA70">
        <v>5.44756555555555</v>
      </c>
      <c r="EB70">
        <v>5.1296437037037</v>
      </c>
      <c r="EC70">
        <v>2000.00592592593</v>
      </c>
      <c r="ED70">
        <v>0.979993</v>
      </c>
      <c r="EE70">
        <v>0.0200072</v>
      </c>
      <c r="EF70">
        <v>0</v>
      </c>
      <c r="EG70">
        <v>2.33948148148148</v>
      </c>
      <c r="EH70">
        <v>0</v>
      </c>
      <c r="EI70">
        <v>2436.97259259259</v>
      </c>
      <c r="EJ70">
        <v>17300.1740740741</v>
      </c>
      <c r="EK70">
        <v>38.4094444444444</v>
      </c>
      <c r="EL70">
        <v>39.2545925925926</v>
      </c>
      <c r="EM70">
        <v>38.375</v>
      </c>
      <c r="EN70">
        <v>37.6916666666667</v>
      </c>
      <c r="EO70">
        <v>37.2591851851852</v>
      </c>
      <c r="EP70">
        <v>1959.99592592593</v>
      </c>
      <c r="EQ70">
        <v>40.01</v>
      </c>
      <c r="ER70">
        <v>0</v>
      </c>
      <c r="ES70">
        <v>1679590442.3</v>
      </c>
      <c r="ET70">
        <v>0</v>
      </c>
      <c r="EU70">
        <v>2.344976</v>
      </c>
      <c r="EV70">
        <v>-0.853399999976154</v>
      </c>
      <c r="EW70">
        <v>3.62999998982288</v>
      </c>
      <c r="EX70">
        <v>2436.982</v>
      </c>
      <c r="EY70">
        <v>15</v>
      </c>
      <c r="EZ70">
        <v>0</v>
      </c>
      <c r="FA70" t="s">
        <v>409</v>
      </c>
      <c r="FB70">
        <v>1510787920.6</v>
      </c>
      <c r="FC70">
        <v>1510787921.6</v>
      </c>
      <c r="FD70">
        <v>0</v>
      </c>
      <c r="FE70">
        <v>-0.101</v>
      </c>
      <c r="FF70">
        <v>-0.012</v>
      </c>
      <c r="FG70">
        <v>6.901</v>
      </c>
      <c r="FH70">
        <v>0.516</v>
      </c>
      <c r="FI70">
        <v>420</v>
      </c>
      <c r="FJ70">
        <v>24</v>
      </c>
      <c r="FK70">
        <v>0.32</v>
      </c>
      <c r="FL70">
        <v>0.12</v>
      </c>
      <c r="FM70">
        <v>0.219005575</v>
      </c>
      <c r="FN70">
        <v>0.0129352682926829</v>
      </c>
      <c r="FO70">
        <v>0.00146776065636568</v>
      </c>
      <c r="FP70">
        <v>1</v>
      </c>
      <c r="FQ70">
        <v>1</v>
      </c>
      <c r="FR70">
        <v>1</v>
      </c>
      <c r="FS70" t="s">
        <v>410</v>
      </c>
      <c r="FT70">
        <v>2.97317</v>
      </c>
      <c r="FU70">
        <v>2.75395</v>
      </c>
      <c r="FV70">
        <v>0.149995</v>
      </c>
      <c r="FW70">
        <v>0.153923</v>
      </c>
      <c r="FX70">
        <v>0.0547595</v>
      </c>
      <c r="FY70">
        <v>0.0543821</v>
      </c>
      <c r="FZ70">
        <v>33047.9</v>
      </c>
      <c r="GA70">
        <v>35871</v>
      </c>
      <c r="GB70">
        <v>35237.7</v>
      </c>
      <c r="GC70">
        <v>38455.1</v>
      </c>
      <c r="GD70">
        <v>47211.9</v>
      </c>
      <c r="GE70">
        <v>52508.2</v>
      </c>
      <c r="GF70">
        <v>55028.6</v>
      </c>
      <c r="GG70">
        <v>61657.6</v>
      </c>
      <c r="GH70">
        <v>1.98372</v>
      </c>
      <c r="GI70">
        <v>1.80047</v>
      </c>
      <c r="GJ70">
        <v>0.00729412</v>
      </c>
      <c r="GK70">
        <v>0</v>
      </c>
      <c r="GL70">
        <v>19.8707</v>
      </c>
      <c r="GM70">
        <v>999.9</v>
      </c>
      <c r="GN70">
        <v>53.711</v>
      </c>
      <c r="GO70">
        <v>28.953</v>
      </c>
      <c r="GP70">
        <v>23.9505</v>
      </c>
      <c r="GQ70">
        <v>56.5288</v>
      </c>
      <c r="GR70">
        <v>50.1843</v>
      </c>
      <c r="GS70">
        <v>1</v>
      </c>
      <c r="GT70">
        <v>0.00446138</v>
      </c>
      <c r="GU70">
        <v>6.2432</v>
      </c>
      <c r="GV70">
        <v>20.0127</v>
      </c>
      <c r="GW70">
        <v>5.20157</v>
      </c>
      <c r="GX70">
        <v>12.0079</v>
      </c>
      <c r="GY70">
        <v>4.9757</v>
      </c>
      <c r="GZ70">
        <v>3.293</v>
      </c>
      <c r="HA70">
        <v>9999</v>
      </c>
      <c r="HB70">
        <v>9999</v>
      </c>
      <c r="HC70">
        <v>999.9</v>
      </c>
      <c r="HD70">
        <v>9999</v>
      </c>
      <c r="HE70">
        <v>1.8631</v>
      </c>
      <c r="HF70">
        <v>1.86811</v>
      </c>
      <c r="HG70">
        <v>1.86784</v>
      </c>
      <c r="HH70">
        <v>1.86897</v>
      </c>
      <c r="HI70">
        <v>1.86983</v>
      </c>
      <c r="HJ70">
        <v>1.86586</v>
      </c>
      <c r="HK70">
        <v>1.86704</v>
      </c>
      <c r="HL70">
        <v>1.86834</v>
      </c>
      <c r="HM70">
        <v>5</v>
      </c>
      <c r="HN70">
        <v>0</v>
      </c>
      <c r="HO70">
        <v>0</v>
      </c>
      <c r="HP70">
        <v>0</v>
      </c>
      <c r="HQ70" t="s">
        <v>411</v>
      </c>
      <c r="HR70" t="s">
        <v>412</v>
      </c>
      <c r="HS70" t="s">
        <v>413</v>
      </c>
      <c r="HT70" t="s">
        <v>413</v>
      </c>
      <c r="HU70" t="s">
        <v>413</v>
      </c>
      <c r="HV70" t="s">
        <v>413</v>
      </c>
      <c r="HW70">
        <v>0</v>
      </c>
      <c r="HX70">
        <v>100</v>
      </c>
      <c r="HY70">
        <v>100</v>
      </c>
      <c r="HZ70">
        <v>9.564</v>
      </c>
      <c r="IA70">
        <v>0.0019</v>
      </c>
      <c r="IB70">
        <v>4.09459096810632</v>
      </c>
      <c r="IC70">
        <v>0.00701673648668627</v>
      </c>
      <c r="ID70">
        <v>-7.00304995360485e-07</v>
      </c>
      <c r="IE70">
        <v>-1.86506737496121e-11</v>
      </c>
      <c r="IF70">
        <v>0.00125787624930914</v>
      </c>
      <c r="IG70">
        <v>-0.0224036906934607</v>
      </c>
      <c r="IH70">
        <v>0.00249664406764014</v>
      </c>
      <c r="II70">
        <v>-2.59163740235367e-05</v>
      </c>
      <c r="IJ70">
        <v>-2</v>
      </c>
      <c r="IK70">
        <v>2020</v>
      </c>
      <c r="IL70">
        <v>1</v>
      </c>
      <c r="IM70">
        <v>25</v>
      </c>
      <c r="IN70">
        <v>29.5</v>
      </c>
      <c r="IO70">
        <v>29.5</v>
      </c>
      <c r="IP70">
        <v>1.875</v>
      </c>
      <c r="IQ70">
        <v>2.6123</v>
      </c>
      <c r="IR70">
        <v>1.54785</v>
      </c>
      <c r="IS70">
        <v>2.30713</v>
      </c>
      <c r="IT70">
        <v>1.34644</v>
      </c>
      <c r="IU70">
        <v>2.38525</v>
      </c>
      <c r="IV70">
        <v>33.1545</v>
      </c>
      <c r="IW70">
        <v>24.1751</v>
      </c>
      <c r="IX70">
        <v>18</v>
      </c>
      <c r="IY70">
        <v>501.07</v>
      </c>
      <c r="IZ70">
        <v>386.978</v>
      </c>
      <c r="JA70">
        <v>12.5695</v>
      </c>
      <c r="JB70">
        <v>26.9106</v>
      </c>
      <c r="JC70">
        <v>30.0008</v>
      </c>
      <c r="JD70">
        <v>26.8006</v>
      </c>
      <c r="JE70">
        <v>26.7393</v>
      </c>
      <c r="JF70">
        <v>37.6601</v>
      </c>
      <c r="JG70">
        <v>57.7015</v>
      </c>
      <c r="JH70">
        <v>0</v>
      </c>
      <c r="JI70">
        <v>12.56</v>
      </c>
      <c r="JJ70">
        <v>911.022</v>
      </c>
      <c r="JK70">
        <v>9.79417</v>
      </c>
      <c r="JL70">
        <v>102.119</v>
      </c>
      <c r="JM70">
        <v>102.645</v>
      </c>
    </row>
    <row r="71" spans="1:273">
      <c r="A71">
        <v>55</v>
      </c>
      <c r="B71">
        <v>1510789694.6</v>
      </c>
      <c r="C71">
        <v>362.5</v>
      </c>
      <c r="D71" t="s">
        <v>520</v>
      </c>
      <c r="E71" t="s">
        <v>521</v>
      </c>
      <c r="F71">
        <v>5</v>
      </c>
      <c r="G71" t="s">
        <v>405</v>
      </c>
      <c r="H71" t="s">
        <v>406</v>
      </c>
      <c r="I71">
        <v>1510789686.81429</v>
      </c>
      <c r="J71">
        <f>(K71)/1000</f>
        <v>0</v>
      </c>
      <c r="K71">
        <f>IF(CZ71, AN71, AH71)</f>
        <v>0</v>
      </c>
      <c r="L71">
        <f>IF(CZ71, AI71, AG71)</f>
        <v>0</v>
      </c>
      <c r="M71">
        <f>DB71 - IF(AU71&gt;1, L71*CV71*100.0/(AW71*DP71), 0)</f>
        <v>0</v>
      </c>
      <c r="N71">
        <f>((T71-J71/2)*M71-L71)/(T71+J71/2)</f>
        <v>0</v>
      </c>
      <c r="O71">
        <f>N71*(DI71+DJ71)/1000.0</f>
        <v>0</v>
      </c>
      <c r="P71">
        <f>(DB71 - IF(AU71&gt;1, L71*CV71*100.0/(AW71*DP71), 0))*(DI71+DJ71)/1000.0</f>
        <v>0</v>
      </c>
      <c r="Q71">
        <f>2.0/((1/S71-1/R71)+SIGN(S71)*SQRT((1/S71-1/R71)*(1/S71-1/R71) + 4*CW71/((CW71+1)*(CW71+1))*(2*1/S71*1/R71-1/R71*1/R71)))</f>
        <v>0</v>
      </c>
      <c r="R71">
        <f>IF(LEFT(CX71,1)&lt;&gt;"0",IF(LEFT(CX71,1)="1",3.0,CY71),$D$5+$E$5*(DP71*DI71/($K$5*1000))+$F$5*(DP71*DI71/($K$5*1000))*MAX(MIN(CV71,$J$5),$I$5)*MAX(MIN(CV71,$J$5),$I$5)+$G$5*MAX(MIN(CV71,$J$5),$I$5)*(DP71*DI71/($K$5*1000))+$H$5*(DP71*DI71/($K$5*1000))*(DP71*DI71/($K$5*1000)))</f>
        <v>0</v>
      </c>
      <c r="S71">
        <f>J71*(1000-(1000*0.61365*exp(17.502*W71/(240.97+W71))/(DI71+DJ71)+DD71)/2)/(1000*0.61365*exp(17.502*W71/(240.97+W71))/(DI71+DJ71)-DD71)</f>
        <v>0</v>
      </c>
      <c r="T71">
        <f>1/((CW71+1)/(Q71/1.6)+1/(R71/1.37)) + CW71/((CW71+1)/(Q71/1.6) + CW71/(R71/1.37))</f>
        <v>0</v>
      </c>
      <c r="U71">
        <f>(CR71*CU71)</f>
        <v>0</v>
      </c>
      <c r="V71">
        <f>(DK71+(U71+2*0.95*5.67E-8*(((DK71+$B$7)+273)^4-(DK71+273)^4)-44100*J71)/(1.84*29.3*R71+8*0.95*5.67E-8*(DK71+273)^3))</f>
        <v>0</v>
      </c>
      <c r="W71">
        <f>($C$7*DL71+$D$7*DM71+$E$7*V71)</f>
        <v>0</v>
      </c>
      <c r="X71">
        <f>0.61365*exp(17.502*W71/(240.97+W71))</f>
        <v>0</v>
      </c>
      <c r="Y71">
        <f>(Z71/AA71*100)</f>
        <v>0</v>
      </c>
      <c r="Z71">
        <f>DD71*(DI71+DJ71)/1000</f>
        <v>0</v>
      </c>
      <c r="AA71">
        <f>0.61365*exp(17.502*DK71/(240.97+DK71))</f>
        <v>0</v>
      </c>
      <c r="AB71">
        <f>(X71-DD71*(DI71+DJ71)/1000)</f>
        <v>0</v>
      </c>
      <c r="AC71">
        <f>(-J71*44100)</f>
        <v>0</v>
      </c>
      <c r="AD71">
        <f>2*29.3*R71*0.92*(DK71-W71)</f>
        <v>0</v>
      </c>
      <c r="AE71">
        <f>2*0.95*5.67E-8*(((DK71+$B$7)+273)^4-(W71+273)^4)</f>
        <v>0</v>
      </c>
      <c r="AF71">
        <f>U71+AE71+AC71+AD71</f>
        <v>0</v>
      </c>
      <c r="AG71">
        <f>DH71*AU71*(DC71-DB71*(1000-AU71*DE71)/(1000-AU71*DD71))/(100*CV71)</f>
        <v>0</v>
      </c>
      <c r="AH71">
        <f>1000*DH71*AU71*(DD71-DE71)/(100*CV71*(1000-AU71*DD71))</f>
        <v>0</v>
      </c>
      <c r="AI71">
        <f>(AJ71 - AK71 - DI71*1E3/(8.314*(DK71+273.15)) * AM71/DH71 * AL71) * DH71/(100*CV71) * (1000 - DE71)/1000</f>
        <v>0</v>
      </c>
      <c r="AJ71">
        <v>905.137083337466</v>
      </c>
      <c r="AK71">
        <v>887.288121212121</v>
      </c>
      <c r="AL71">
        <v>3.35836366313781</v>
      </c>
      <c r="AM71">
        <v>64.351544685461</v>
      </c>
      <c r="AN71">
        <f>(AP71 - AO71 + DI71*1E3/(8.314*(DK71+273.15)) * AR71/DH71 * AQ71) * DH71/(100*CV71) * 1000/(1000 - AP71)</f>
        <v>0</v>
      </c>
      <c r="AO71">
        <v>9.82949303646802</v>
      </c>
      <c r="AP71">
        <v>10.0499825174825</v>
      </c>
      <c r="AQ71">
        <v>6.16506383848063e-06</v>
      </c>
      <c r="AR71">
        <v>100.18039122701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MAX(0,($B$13+$C$13*DP71)/(1+$D$13*DP71)*DI71/(DK71+273)*$E$13)</f>
        <v>0</v>
      </c>
      <c r="AX71" t="s">
        <v>407</v>
      </c>
      <c r="AY71" t="s">
        <v>407</v>
      </c>
      <c r="AZ71">
        <v>0</v>
      </c>
      <c r="BA71">
        <v>0</v>
      </c>
      <c r="BB71">
        <f>1-AZ71/BA71</f>
        <v>0</v>
      </c>
      <c r="BC71">
        <v>0</v>
      </c>
      <c r="BD71" t="s">
        <v>407</v>
      </c>
      <c r="BE71" t="s">
        <v>407</v>
      </c>
      <c r="BF71">
        <v>0</v>
      </c>
      <c r="BG71">
        <v>0</v>
      </c>
      <c r="BH71">
        <f>1-BF71/BG71</f>
        <v>0</v>
      </c>
      <c r="BI71">
        <v>0.5</v>
      </c>
      <c r="BJ71">
        <f>CS71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407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f>$B$11*DQ71+$C$11*DR71+$F$11*EC71*(1-EF71)</f>
        <v>0</v>
      </c>
      <c r="CS71">
        <f>CR71*CT71</f>
        <v>0</v>
      </c>
      <c r="CT71">
        <f>($B$11*$D$9+$C$11*$D$9+$F$11*((EP71+EH71)/MAX(EP71+EH71+EQ71, 0.1)*$I$9+EQ71/MAX(EP71+EH71+EQ71, 0.1)*$J$9))/($B$11+$C$11+$F$11)</f>
        <v>0</v>
      </c>
      <c r="CU71">
        <f>($B$11*$K$9+$C$11*$K$9+$F$11*((EP71+EH71)/MAX(EP71+EH71+EQ71, 0.1)*$P$9+EQ71/MAX(EP71+EH71+EQ71, 0.1)*$Q$9))/($B$11+$C$11+$F$11)</f>
        <v>0</v>
      </c>
      <c r="CV71">
        <v>1.65</v>
      </c>
      <c r="CW71">
        <v>0.5</v>
      </c>
      <c r="CX71" t="s">
        <v>408</v>
      </c>
      <c r="CY71">
        <v>2</v>
      </c>
      <c r="CZ71" t="b">
        <v>1</v>
      </c>
      <c r="DA71">
        <v>1510789686.81429</v>
      </c>
      <c r="DB71">
        <v>853.971535714286</v>
      </c>
      <c r="DC71">
        <v>879.006357142857</v>
      </c>
      <c r="DD71">
        <v>10.0478642857143</v>
      </c>
      <c r="DE71">
        <v>9.82763535714286</v>
      </c>
      <c r="DF71">
        <v>844.462392857143</v>
      </c>
      <c r="DG71">
        <v>10.0459785714286</v>
      </c>
      <c r="DH71">
        <v>500.0675</v>
      </c>
      <c r="DI71">
        <v>89.9457785714286</v>
      </c>
      <c r="DJ71">
        <v>0.0999991392857143</v>
      </c>
      <c r="DK71">
        <v>19.1192285714286</v>
      </c>
      <c r="DL71">
        <v>19.9987892857143</v>
      </c>
      <c r="DM71">
        <v>999.9</v>
      </c>
      <c r="DN71">
        <v>0</v>
      </c>
      <c r="DO71">
        <v>0</v>
      </c>
      <c r="DP71">
        <v>9995.41928571429</v>
      </c>
      <c r="DQ71">
        <v>0</v>
      </c>
      <c r="DR71">
        <v>9.98188285714286</v>
      </c>
      <c r="DS71">
        <v>-25.0346642857143</v>
      </c>
      <c r="DT71">
        <v>862.639321428571</v>
      </c>
      <c r="DU71">
        <v>887.7305</v>
      </c>
      <c r="DV71">
        <v>0.220229964285714</v>
      </c>
      <c r="DW71">
        <v>879.006357142857</v>
      </c>
      <c r="DX71">
        <v>9.82763535714286</v>
      </c>
      <c r="DY71">
        <v>0.903762928571428</v>
      </c>
      <c r="DZ71">
        <v>0.883954214285714</v>
      </c>
      <c r="EA71">
        <v>5.45080107142857</v>
      </c>
      <c r="EB71">
        <v>5.13212535714286</v>
      </c>
      <c r="EC71">
        <v>2000.01214285714</v>
      </c>
      <c r="ED71">
        <v>0.979993</v>
      </c>
      <c r="EE71">
        <v>0.0200072</v>
      </c>
      <c r="EF71">
        <v>0</v>
      </c>
      <c r="EG71">
        <v>2.29281428571429</v>
      </c>
      <c r="EH71">
        <v>0</v>
      </c>
      <c r="EI71">
        <v>2437.18892857143</v>
      </c>
      <c r="EJ71">
        <v>17300.2214285714</v>
      </c>
      <c r="EK71">
        <v>38.3905</v>
      </c>
      <c r="EL71">
        <v>39.25</v>
      </c>
      <c r="EM71">
        <v>38.375</v>
      </c>
      <c r="EN71">
        <v>37.687</v>
      </c>
      <c r="EO71">
        <v>37.25</v>
      </c>
      <c r="EP71">
        <v>1960.00214285714</v>
      </c>
      <c r="EQ71">
        <v>40.0110714285714</v>
      </c>
      <c r="ER71">
        <v>0</v>
      </c>
      <c r="ES71">
        <v>1679590447.1</v>
      </c>
      <c r="ET71">
        <v>0</v>
      </c>
      <c r="EU71">
        <v>2.294384</v>
      </c>
      <c r="EV71">
        <v>0.225715397798453</v>
      </c>
      <c r="EW71">
        <v>2.90846154373945</v>
      </c>
      <c r="EX71">
        <v>2437.1816</v>
      </c>
      <c r="EY71">
        <v>15</v>
      </c>
      <c r="EZ71">
        <v>0</v>
      </c>
      <c r="FA71" t="s">
        <v>409</v>
      </c>
      <c r="FB71">
        <v>1510787920.6</v>
      </c>
      <c r="FC71">
        <v>1510787921.6</v>
      </c>
      <c r="FD71">
        <v>0</v>
      </c>
      <c r="FE71">
        <v>-0.101</v>
      </c>
      <c r="FF71">
        <v>-0.012</v>
      </c>
      <c r="FG71">
        <v>6.901</v>
      </c>
      <c r="FH71">
        <v>0.516</v>
      </c>
      <c r="FI71">
        <v>420</v>
      </c>
      <c r="FJ71">
        <v>24</v>
      </c>
      <c r="FK71">
        <v>0.32</v>
      </c>
      <c r="FL71">
        <v>0.12</v>
      </c>
      <c r="FM71">
        <v>0.219713475</v>
      </c>
      <c r="FN71">
        <v>0.00662049906191264</v>
      </c>
      <c r="FO71">
        <v>0.000898687709593828</v>
      </c>
      <c r="FP71">
        <v>1</v>
      </c>
      <c r="FQ71">
        <v>1</v>
      </c>
      <c r="FR71">
        <v>1</v>
      </c>
      <c r="FS71" t="s">
        <v>410</v>
      </c>
      <c r="FT71">
        <v>2.97315</v>
      </c>
      <c r="FU71">
        <v>2.75381</v>
      </c>
      <c r="FV71">
        <v>0.151898</v>
      </c>
      <c r="FW71">
        <v>0.155846</v>
      </c>
      <c r="FX71">
        <v>0.0547624</v>
      </c>
      <c r="FY71">
        <v>0.0543824</v>
      </c>
      <c r="FZ71">
        <v>32973.8</v>
      </c>
      <c r="GA71">
        <v>35789.2</v>
      </c>
      <c r="GB71">
        <v>35237.5</v>
      </c>
      <c r="GC71">
        <v>38454.8</v>
      </c>
      <c r="GD71">
        <v>47211.5</v>
      </c>
      <c r="GE71">
        <v>52507.8</v>
      </c>
      <c r="GF71">
        <v>55028.2</v>
      </c>
      <c r="GG71">
        <v>61657.1</v>
      </c>
      <c r="GH71">
        <v>1.98375</v>
      </c>
      <c r="GI71">
        <v>1.80033</v>
      </c>
      <c r="GJ71">
        <v>0.00635162</v>
      </c>
      <c r="GK71">
        <v>0</v>
      </c>
      <c r="GL71">
        <v>19.8752</v>
      </c>
      <c r="GM71">
        <v>999.9</v>
      </c>
      <c r="GN71">
        <v>53.711</v>
      </c>
      <c r="GO71">
        <v>28.933</v>
      </c>
      <c r="GP71">
        <v>23.9226</v>
      </c>
      <c r="GQ71">
        <v>56.7188</v>
      </c>
      <c r="GR71">
        <v>50.1723</v>
      </c>
      <c r="GS71">
        <v>1</v>
      </c>
      <c r="GT71">
        <v>0.00532266</v>
      </c>
      <c r="GU71">
        <v>6.28498</v>
      </c>
      <c r="GV71">
        <v>20.0111</v>
      </c>
      <c r="GW71">
        <v>5.20261</v>
      </c>
      <c r="GX71">
        <v>12.0085</v>
      </c>
      <c r="GY71">
        <v>4.9757</v>
      </c>
      <c r="GZ71">
        <v>3.293</v>
      </c>
      <c r="HA71">
        <v>9999</v>
      </c>
      <c r="HB71">
        <v>9999</v>
      </c>
      <c r="HC71">
        <v>999.9</v>
      </c>
      <c r="HD71">
        <v>9999</v>
      </c>
      <c r="HE71">
        <v>1.86309</v>
      </c>
      <c r="HF71">
        <v>1.86812</v>
      </c>
      <c r="HG71">
        <v>1.86786</v>
      </c>
      <c r="HH71">
        <v>1.86895</v>
      </c>
      <c r="HI71">
        <v>1.86982</v>
      </c>
      <c r="HJ71">
        <v>1.86588</v>
      </c>
      <c r="HK71">
        <v>1.86704</v>
      </c>
      <c r="HL71">
        <v>1.86832</v>
      </c>
      <c r="HM71">
        <v>5</v>
      </c>
      <c r="HN71">
        <v>0</v>
      </c>
      <c r="HO71">
        <v>0</v>
      </c>
      <c r="HP71">
        <v>0</v>
      </c>
      <c r="HQ71" t="s">
        <v>411</v>
      </c>
      <c r="HR71" t="s">
        <v>412</v>
      </c>
      <c r="HS71" t="s">
        <v>413</v>
      </c>
      <c r="HT71" t="s">
        <v>413</v>
      </c>
      <c r="HU71" t="s">
        <v>413</v>
      </c>
      <c r="HV71" t="s">
        <v>413</v>
      </c>
      <c r="HW71">
        <v>0</v>
      </c>
      <c r="HX71">
        <v>100</v>
      </c>
      <c r="HY71">
        <v>100</v>
      </c>
      <c r="HZ71">
        <v>9.659</v>
      </c>
      <c r="IA71">
        <v>0.0019</v>
      </c>
      <c r="IB71">
        <v>4.09459096810632</v>
      </c>
      <c r="IC71">
        <v>0.00701673648668627</v>
      </c>
      <c r="ID71">
        <v>-7.00304995360485e-07</v>
      </c>
      <c r="IE71">
        <v>-1.86506737496121e-11</v>
      </c>
      <c r="IF71">
        <v>0.00125787624930914</v>
      </c>
      <c r="IG71">
        <v>-0.0224036906934607</v>
      </c>
      <c r="IH71">
        <v>0.00249664406764014</v>
      </c>
      <c r="II71">
        <v>-2.59163740235367e-05</v>
      </c>
      <c r="IJ71">
        <v>-2</v>
      </c>
      <c r="IK71">
        <v>2020</v>
      </c>
      <c r="IL71">
        <v>1</v>
      </c>
      <c r="IM71">
        <v>25</v>
      </c>
      <c r="IN71">
        <v>29.6</v>
      </c>
      <c r="IO71">
        <v>29.6</v>
      </c>
      <c r="IP71">
        <v>1.90796</v>
      </c>
      <c r="IQ71">
        <v>2.63184</v>
      </c>
      <c r="IR71">
        <v>1.54785</v>
      </c>
      <c r="IS71">
        <v>2.30713</v>
      </c>
      <c r="IT71">
        <v>1.34644</v>
      </c>
      <c r="IU71">
        <v>2.27661</v>
      </c>
      <c r="IV71">
        <v>33.1545</v>
      </c>
      <c r="IW71">
        <v>24.1751</v>
      </c>
      <c r="IX71">
        <v>18</v>
      </c>
      <c r="IY71">
        <v>501.157</v>
      </c>
      <c r="IZ71">
        <v>386.95</v>
      </c>
      <c r="JA71">
        <v>12.5669</v>
      </c>
      <c r="JB71">
        <v>26.9184</v>
      </c>
      <c r="JC71">
        <v>30.0008</v>
      </c>
      <c r="JD71">
        <v>26.8083</v>
      </c>
      <c r="JE71">
        <v>26.7469</v>
      </c>
      <c r="JF71">
        <v>38.202</v>
      </c>
      <c r="JG71">
        <v>57.7015</v>
      </c>
      <c r="JH71">
        <v>0</v>
      </c>
      <c r="JI71">
        <v>12.5637</v>
      </c>
      <c r="JJ71">
        <v>924.453</v>
      </c>
      <c r="JK71">
        <v>9.79417</v>
      </c>
      <c r="JL71">
        <v>102.118</v>
      </c>
      <c r="JM71">
        <v>102.644</v>
      </c>
    </row>
    <row r="72" spans="1:273">
      <c r="A72">
        <v>56</v>
      </c>
      <c r="B72">
        <v>1510789699.6</v>
      </c>
      <c r="C72">
        <v>367.5</v>
      </c>
      <c r="D72" t="s">
        <v>522</v>
      </c>
      <c r="E72" t="s">
        <v>523</v>
      </c>
      <c r="F72">
        <v>5</v>
      </c>
      <c r="G72" t="s">
        <v>405</v>
      </c>
      <c r="H72" t="s">
        <v>406</v>
      </c>
      <c r="I72">
        <v>1510789692.1</v>
      </c>
      <c r="J72">
        <f>(K72)/1000</f>
        <v>0</v>
      </c>
      <c r="K72">
        <f>IF(CZ72, AN72, AH72)</f>
        <v>0</v>
      </c>
      <c r="L72">
        <f>IF(CZ72, AI72, AG72)</f>
        <v>0</v>
      </c>
      <c r="M72">
        <f>DB72 - IF(AU72&gt;1, L72*CV72*100.0/(AW72*DP72), 0)</f>
        <v>0</v>
      </c>
      <c r="N72">
        <f>((T72-J72/2)*M72-L72)/(T72+J72/2)</f>
        <v>0</v>
      </c>
      <c r="O72">
        <f>N72*(DI72+DJ72)/1000.0</f>
        <v>0</v>
      </c>
      <c r="P72">
        <f>(DB72 - IF(AU72&gt;1, L72*CV72*100.0/(AW72*DP72), 0))*(DI72+DJ72)/1000.0</f>
        <v>0</v>
      </c>
      <c r="Q72">
        <f>2.0/((1/S72-1/R72)+SIGN(S72)*SQRT((1/S72-1/R72)*(1/S72-1/R72) + 4*CW72/((CW72+1)*(CW72+1))*(2*1/S72*1/R72-1/R72*1/R72)))</f>
        <v>0</v>
      </c>
      <c r="R72">
        <f>IF(LEFT(CX72,1)&lt;&gt;"0",IF(LEFT(CX72,1)="1",3.0,CY72),$D$5+$E$5*(DP72*DI72/($K$5*1000))+$F$5*(DP72*DI72/($K$5*1000))*MAX(MIN(CV72,$J$5),$I$5)*MAX(MIN(CV72,$J$5),$I$5)+$G$5*MAX(MIN(CV72,$J$5),$I$5)*(DP72*DI72/($K$5*1000))+$H$5*(DP72*DI72/($K$5*1000))*(DP72*DI72/($K$5*1000)))</f>
        <v>0</v>
      </c>
      <c r="S72">
        <f>J72*(1000-(1000*0.61365*exp(17.502*W72/(240.97+W72))/(DI72+DJ72)+DD72)/2)/(1000*0.61365*exp(17.502*W72/(240.97+W72))/(DI72+DJ72)-DD72)</f>
        <v>0</v>
      </c>
      <c r="T72">
        <f>1/((CW72+1)/(Q72/1.6)+1/(R72/1.37)) + CW72/((CW72+1)/(Q72/1.6) + CW72/(R72/1.37))</f>
        <v>0</v>
      </c>
      <c r="U72">
        <f>(CR72*CU72)</f>
        <v>0</v>
      </c>
      <c r="V72">
        <f>(DK72+(U72+2*0.95*5.67E-8*(((DK72+$B$7)+273)^4-(DK72+273)^4)-44100*J72)/(1.84*29.3*R72+8*0.95*5.67E-8*(DK72+273)^3))</f>
        <v>0</v>
      </c>
      <c r="W72">
        <f>($C$7*DL72+$D$7*DM72+$E$7*V72)</f>
        <v>0</v>
      </c>
      <c r="X72">
        <f>0.61365*exp(17.502*W72/(240.97+W72))</f>
        <v>0</v>
      </c>
      <c r="Y72">
        <f>(Z72/AA72*100)</f>
        <v>0</v>
      </c>
      <c r="Z72">
        <f>DD72*(DI72+DJ72)/1000</f>
        <v>0</v>
      </c>
      <c r="AA72">
        <f>0.61365*exp(17.502*DK72/(240.97+DK72))</f>
        <v>0</v>
      </c>
      <c r="AB72">
        <f>(X72-DD72*(DI72+DJ72)/1000)</f>
        <v>0</v>
      </c>
      <c r="AC72">
        <f>(-J72*44100)</f>
        <v>0</v>
      </c>
      <c r="AD72">
        <f>2*29.3*R72*0.92*(DK72-W72)</f>
        <v>0</v>
      </c>
      <c r="AE72">
        <f>2*0.95*5.67E-8*(((DK72+$B$7)+273)^4-(W72+273)^4)</f>
        <v>0</v>
      </c>
      <c r="AF72">
        <f>U72+AE72+AC72+AD72</f>
        <v>0</v>
      </c>
      <c r="AG72">
        <f>DH72*AU72*(DC72-DB72*(1000-AU72*DE72)/(1000-AU72*DD72))/(100*CV72)</f>
        <v>0</v>
      </c>
      <c r="AH72">
        <f>1000*DH72*AU72*(DD72-DE72)/(100*CV72*(1000-AU72*DD72))</f>
        <v>0</v>
      </c>
      <c r="AI72">
        <f>(AJ72 - AK72 - DI72*1E3/(8.314*(DK72+273.15)) * AM72/DH72 * AL72) * DH72/(100*CV72) * (1000 - DE72)/1000</f>
        <v>0</v>
      </c>
      <c r="AJ72">
        <v>922.679244931312</v>
      </c>
      <c r="AK72">
        <v>904.473187878787</v>
      </c>
      <c r="AL72">
        <v>3.42648209900433</v>
      </c>
      <c r="AM72">
        <v>64.351544685461</v>
      </c>
      <c r="AN72">
        <f>(AP72 - AO72 + DI72*1E3/(8.314*(DK72+273.15)) * AR72/DH72 * AQ72) * DH72/(100*CV72) * 1000/(1000 - AP72)</f>
        <v>0</v>
      </c>
      <c r="AO72">
        <v>9.83015217597243</v>
      </c>
      <c r="AP72">
        <v>10.0531118881119</v>
      </c>
      <c r="AQ72">
        <v>5.35663916138795e-06</v>
      </c>
      <c r="AR72">
        <v>100.18039122701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MAX(0,($B$13+$C$13*DP72)/(1+$D$13*DP72)*DI72/(DK72+273)*$E$13)</f>
        <v>0</v>
      </c>
      <c r="AX72" t="s">
        <v>407</v>
      </c>
      <c r="AY72" t="s">
        <v>407</v>
      </c>
      <c r="AZ72">
        <v>0</v>
      </c>
      <c r="BA72">
        <v>0</v>
      </c>
      <c r="BB72">
        <f>1-AZ72/BA72</f>
        <v>0</v>
      </c>
      <c r="BC72">
        <v>0</v>
      </c>
      <c r="BD72" t="s">
        <v>407</v>
      </c>
      <c r="BE72" t="s">
        <v>407</v>
      </c>
      <c r="BF72">
        <v>0</v>
      </c>
      <c r="BG72">
        <v>0</v>
      </c>
      <c r="BH72">
        <f>1-BF72/BG72</f>
        <v>0</v>
      </c>
      <c r="BI72">
        <v>0.5</v>
      </c>
      <c r="BJ72">
        <f>CS72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407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f>$B$11*DQ72+$C$11*DR72+$F$11*EC72*(1-EF72)</f>
        <v>0</v>
      </c>
      <c r="CS72">
        <f>CR72*CT72</f>
        <v>0</v>
      </c>
      <c r="CT72">
        <f>($B$11*$D$9+$C$11*$D$9+$F$11*((EP72+EH72)/MAX(EP72+EH72+EQ72, 0.1)*$I$9+EQ72/MAX(EP72+EH72+EQ72, 0.1)*$J$9))/($B$11+$C$11+$F$11)</f>
        <v>0</v>
      </c>
      <c r="CU72">
        <f>($B$11*$K$9+$C$11*$K$9+$F$11*((EP72+EH72)/MAX(EP72+EH72+EQ72, 0.1)*$P$9+EQ72/MAX(EP72+EH72+EQ72, 0.1)*$Q$9))/($B$11+$C$11+$F$11)</f>
        <v>0</v>
      </c>
      <c r="CV72">
        <v>1.65</v>
      </c>
      <c r="CW72">
        <v>0.5</v>
      </c>
      <c r="CX72" t="s">
        <v>408</v>
      </c>
      <c r="CY72">
        <v>2</v>
      </c>
      <c r="CZ72" t="b">
        <v>1</v>
      </c>
      <c r="DA72">
        <v>1510789692.1</v>
      </c>
      <c r="DB72">
        <v>871.758185185185</v>
      </c>
      <c r="DC72">
        <v>896.927518518519</v>
      </c>
      <c r="DD72">
        <v>10.0498</v>
      </c>
      <c r="DE72">
        <v>9.82932555555556</v>
      </c>
      <c r="DF72">
        <v>862.146777777778</v>
      </c>
      <c r="DG72">
        <v>10.0478703703704</v>
      </c>
      <c r="DH72">
        <v>500.061444444444</v>
      </c>
      <c r="DI72">
        <v>89.9453259259259</v>
      </c>
      <c r="DJ72">
        <v>0.0999895444444444</v>
      </c>
      <c r="DK72">
        <v>19.1208185185185</v>
      </c>
      <c r="DL72">
        <v>19.9956</v>
      </c>
      <c r="DM72">
        <v>999.9</v>
      </c>
      <c r="DN72">
        <v>0</v>
      </c>
      <c r="DO72">
        <v>0</v>
      </c>
      <c r="DP72">
        <v>10001.8688888889</v>
      </c>
      <c r="DQ72">
        <v>0</v>
      </c>
      <c r="DR72">
        <v>9.9811662962963</v>
      </c>
      <c r="DS72">
        <v>-25.1693148148148</v>
      </c>
      <c r="DT72">
        <v>880.608074074074</v>
      </c>
      <c r="DU72">
        <v>905.831222222222</v>
      </c>
      <c r="DV72">
        <v>0.220469518518519</v>
      </c>
      <c r="DW72">
        <v>896.927518518519</v>
      </c>
      <c r="DX72">
        <v>9.82932555555556</v>
      </c>
      <c r="DY72">
        <v>0.903931962962963</v>
      </c>
      <c r="DZ72">
        <v>0.884101814814815</v>
      </c>
      <c r="EA72">
        <v>5.45349333333333</v>
      </c>
      <c r="EB72">
        <v>5.13452259259259</v>
      </c>
      <c r="EC72">
        <v>2000.01481481481</v>
      </c>
      <c r="ED72">
        <v>0.97999462962963</v>
      </c>
      <c r="EE72">
        <v>0.0200055703703704</v>
      </c>
      <c r="EF72">
        <v>0</v>
      </c>
      <c r="EG72">
        <v>2.30350740740741</v>
      </c>
      <c r="EH72">
        <v>0</v>
      </c>
      <c r="EI72">
        <v>2437.41592592593</v>
      </c>
      <c r="EJ72">
        <v>17300.2518518518</v>
      </c>
      <c r="EK72">
        <v>38.3795925925926</v>
      </c>
      <c r="EL72">
        <v>39.25</v>
      </c>
      <c r="EM72">
        <v>38.3656666666667</v>
      </c>
      <c r="EN72">
        <v>37.687</v>
      </c>
      <c r="EO72">
        <v>37.25</v>
      </c>
      <c r="EP72">
        <v>1960.00777777778</v>
      </c>
      <c r="EQ72">
        <v>40.0085185185185</v>
      </c>
      <c r="ER72">
        <v>0</v>
      </c>
      <c r="ES72">
        <v>1679590452.5</v>
      </c>
      <c r="ET72">
        <v>0</v>
      </c>
      <c r="EU72">
        <v>2.31362307692308</v>
      </c>
      <c r="EV72">
        <v>-0.0721914451083067</v>
      </c>
      <c r="EW72">
        <v>0.927521374360427</v>
      </c>
      <c r="EX72">
        <v>2437.40884615385</v>
      </c>
      <c r="EY72">
        <v>15</v>
      </c>
      <c r="EZ72">
        <v>0</v>
      </c>
      <c r="FA72" t="s">
        <v>409</v>
      </c>
      <c r="FB72">
        <v>1510787920.6</v>
      </c>
      <c r="FC72">
        <v>1510787921.6</v>
      </c>
      <c r="FD72">
        <v>0</v>
      </c>
      <c r="FE72">
        <v>-0.101</v>
      </c>
      <c r="FF72">
        <v>-0.012</v>
      </c>
      <c r="FG72">
        <v>6.901</v>
      </c>
      <c r="FH72">
        <v>0.516</v>
      </c>
      <c r="FI72">
        <v>420</v>
      </c>
      <c r="FJ72">
        <v>24</v>
      </c>
      <c r="FK72">
        <v>0.32</v>
      </c>
      <c r="FL72">
        <v>0.12</v>
      </c>
      <c r="FM72">
        <v>0.2203536</v>
      </c>
      <c r="FN72">
        <v>0.00288369230769189</v>
      </c>
      <c r="FO72">
        <v>0.000597028550406092</v>
      </c>
      <c r="FP72">
        <v>1</v>
      </c>
      <c r="FQ72">
        <v>1</v>
      </c>
      <c r="FR72">
        <v>1</v>
      </c>
      <c r="FS72" t="s">
        <v>410</v>
      </c>
      <c r="FT72">
        <v>2.97309</v>
      </c>
      <c r="FU72">
        <v>2.75385</v>
      </c>
      <c r="FV72">
        <v>0.153815</v>
      </c>
      <c r="FW72">
        <v>0.157667</v>
      </c>
      <c r="FX72">
        <v>0.0547751</v>
      </c>
      <c r="FY72">
        <v>0.0543941</v>
      </c>
      <c r="FZ72">
        <v>32898.7</v>
      </c>
      <c r="GA72">
        <v>35711.1</v>
      </c>
      <c r="GB72">
        <v>35237</v>
      </c>
      <c r="GC72">
        <v>38453.9</v>
      </c>
      <c r="GD72">
        <v>47210.6</v>
      </c>
      <c r="GE72">
        <v>52506.1</v>
      </c>
      <c r="GF72">
        <v>55027.9</v>
      </c>
      <c r="GG72">
        <v>61655.9</v>
      </c>
      <c r="GH72">
        <v>1.9835</v>
      </c>
      <c r="GI72">
        <v>1.80023</v>
      </c>
      <c r="GJ72">
        <v>0.00698864</v>
      </c>
      <c r="GK72">
        <v>0</v>
      </c>
      <c r="GL72">
        <v>19.8802</v>
      </c>
      <c r="GM72">
        <v>999.9</v>
      </c>
      <c r="GN72">
        <v>53.711</v>
      </c>
      <c r="GO72">
        <v>28.933</v>
      </c>
      <c r="GP72">
        <v>23.9245</v>
      </c>
      <c r="GQ72">
        <v>56.5488</v>
      </c>
      <c r="GR72">
        <v>49.9439</v>
      </c>
      <c r="GS72">
        <v>1</v>
      </c>
      <c r="GT72">
        <v>0.00580793</v>
      </c>
      <c r="GU72">
        <v>6.27244</v>
      </c>
      <c r="GV72">
        <v>20.0114</v>
      </c>
      <c r="GW72">
        <v>5.20052</v>
      </c>
      <c r="GX72">
        <v>12.005</v>
      </c>
      <c r="GY72">
        <v>4.9752</v>
      </c>
      <c r="GZ72">
        <v>3.29293</v>
      </c>
      <c r="HA72">
        <v>9999</v>
      </c>
      <c r="HB72">
        <v>9999</v>
      </c>
      <c r="HC72">
        <v>999.9</v>
      </c>
      <c r="HD72">
        <v>9999</v>
      </c>
      <c r="HE72">
        <v>1.8631</v>
      </c>
      <c r="HF72">
        <v>1.86812</v>
      </c>
      <c r="HG72">
        <v>1.86785</v>
      </c>
      <c r="HH72">
        <v>1.86898</v>
      </c>
      <c r="HI72">
        <v>1.86983</v>
      </c>
      <c r="HJ72">
        <v>1.8659</v>
      </c>
      <c r="HK72">
        <v>1.86704</v>
      </c>
      <c r="HL72">
        <v>1.86832</v>
      </c>
      <c r="HM72">
        <v>5</v>
      </c>
      <c r="HN72">
        <v>0</v>
      </c>
      <c r="HO72">
        <v>0</v>
      </c>
      <c r="HP72">
        <v>0</v>
      </c>
      <c r="HQ72" t="s">
        <v>411</v>
      </c>
      <c r="HR72" t="s">
        <v>412</v>
      </c>
      <c r="HS72" t="s">
        <v>413</v>
      </c>
      <c r="HT72" t="s">
        <v>413</v>
      </c>
      <c r="HU72" t="s">
        <v>413</v>
      </c>
      <c r="HV72" t="s">
        <v>413</v>
      </c>
      <c r="HW72">
        <v>0</v>
      </c>
      <c r="HX72">
        <v>100</v>
      </c>
      <c r="HY72">
        <v>100</v>
      </c>
      <c r="HZ72">
        <v>9.756</v>
      </c>
      <c r="IA72">
        <v>0.002</v>
      </c>
      <c r="IB72">
        <v>4.09459096810632</v>
      </c>
      <c r="IC72">
        <v>0.00701673648668627</v>
      </c>
      <c r="ID72">
        <v>-7.00304995360485e-07</v>
      </c>
      <c r="IE72">
        <v>-1.86506737496121e-11</v>
      </c>
      <c r="IF72">
        <v>0.00125787624930914</v>
      </c>
      <c r="IG72">
        <v>-0.0224036906934607</v>
      </c>
      <c r="IH72">
        <v>0.00249664406764014</v>
      </c>
      <c r="II72">
        <v>-2.59163740235367e-05</v>
      </c>
      <c r="IJ72">
        <v>-2</v>
      </c>
      <c r="IK72">
        <v>2020</v>
      </c>
      <c r="IL72">
        <v>1</v>
      </c>
      <c r="IM72">
        <v>25</v>
      </c>
      <c r="IN72">
        <v>29.6</v>
      </c>
      <c r="IO72">
        <v>29.6</v>
      </c>
      <c r="IP72">
        <v>1.93115</v>
      </c>
      <c r="IQ72">
        <v>2.61597</v>
      </c>
      <c r="IR72">
        <v>1.54785</v>
      </c>
      <c r="IS72">
        <v>2.30713</v>
      </c>
      <c r="IT72">
        <v>1.34644</v>
      </c>
      <c r="IU72">
        <v>2.33398</v>
      </c>
      <c r="IV72">
        <v>33.1769</v>
      </c>
      <c r="IW72">
        <v>24.1751</v>
      </c>
      <c r="IX72">
        <v>18</v>
      </c>
      <c r="IY72">
        <v>501.062</v>
      </c>
      <c r="IZ72">
        <v>386.943</v>
      </c>
      <c r="JA72">
        <v>12.5655</v>
      </c>
      <c r="JB72">
        <v>26.9261</v>
      </c>
      <c r="JC72">
        <v>30.0007</v>
      </c>
      <c r="JD72">
        <v>26.816</v>
      </c>
      <c r="JE72">
        <v>26.7537</v>
      </c>
      <c r="JF72">
        <v>38.6812</v>
      </c>
      <c r="JG72">
        <v>57.7015</v>
      </c>
      <c r="JH72">
        <v>0</v>
      </c>
      <c r="JI72">
        <v>12.5732</v>
      </c>
      <c r="JJ72">
        <v>944.599</v>
      </c>
      <c r="JK72">
        <v>9.79417</v>
      </c>
      <c r="JL72">
        <v>102.117</v>
      </c>
      <c r="JM72">
        <v>102.642</v>
      </c>
    </row>
    <row r="73" spans="1:273">
      <c r="A73">
        <v>57</v>
      </c>
      <c r="B73">
        <v>1510789704.6</v>
      </c>
      <c r="C73">
        <v>372.5</v>
      </c>
      <c r="D73" t="s">
        <v>524</v>
      </c>
      <c r="E73" t="s">
        <v>525</v>
      </c>
      <c r="F73">
        <v>5</v>
      </c>
      <c r="G73" t="s">
        <v>405</v>
      </c>
      <c r="H73" t="s">
        <v>406</v>
      </c>
      <c r="I73">
        <v>1510789696.81429</v>
      </c>
      <c r="J73">
        <f>(K73)/1000</f>
        <v>0</v>
      </c>
      <c r="K73">
        <f>IF(CZ73, AN73, AH73)</f>
        <v>0</v>
      </c>
      <c r="L73">
        <f>IF(CZ73, AI73, AG73)</f>
        <v>0</v>
      </c>
      <c r="M73">
        <f>DB73 - IF(AU73&gt;1, L73*CV73*100.0/(AW73*DP73), 0)</f>
        <v>0</v>
      </c>
      <c r="N73">
        <f>((T73-J73/2)*M73-L73)/(T73+J73/2)</f>
        <v>0</v>
      </c>
      <c r="O73">
        <f>N73*(DI73+DJ73)/1000.0</f>
        <v>0</v>
      </c>
      <c r="P73">
        <f>(DB73 - IF(AU73&gt;1, L73*CV73*100.0/(AW73*DP73), 0))*(DI73+DJ73)/1000.0</f>
        <v>0</v>
      </c>
      <c r="Q73">
        <f>2.0/((1/S73-1/R73)+SIGN(S73)*SQRT((1/S73-1/R73)*(1/S73-1/R73) + 4*CW73/((CW73+1)*(CW73+1))*(2*1/S73*1/R73-1/R73*1/R73)))</f>
        <v>0</v>
      </c>
      <c r="R73">
        <f>IF(LEFT(CX73,1)&lt;&gt;"0",IF(LEFT(CX73,1)="1",3.0,CY73),$D$5+$E$5*(DP73*DI73/($K$5*1000))+$F$5*(DP73*DI73/($K$5*1000))*MAX(MIN(CV73,$J$5),$I$5)*MAX(MIN(CV73,$J$5),$I$5)+$G$5*MAX(MIN(CV73,$J$5),$I$5)*(DP73*DI73/($K$5*1000))+$H$5*(DP73*DI73/($K$5*1000))*(DP73*DI73/($K$5*1000)))</f>
        <v>0</v>
      </c>
      <c r="S73">
        <f>J73*(1000-(1000*0.61365*exp(17.502*W73/(240.97+W73))/(DI73+DJ73)+DD73)/2)/(1000*0.61365*exp(17.502*W73/(240.97+W73))/(DI73+DJ73)-DD73)</f>
        <v>0</v>
      </c>
      <c r="T73">
        <f>1/((CW73+1)/(Q73/1.6)+1/(R73/1.37)) + CW73/((CW73+1)/(Q73/1.6) + CW73/(R73/1.37))</f>
        <v>0</v>
      </c>
      <c r="U73">
        <f>(CR73*CU73)</f>
        <v>0</v>
      </c>
      <c r="V73">
        <f>(DK73+(U73+2*0.95*5.67E-8*(((DK73+$B$7)+273)^4-(DK73+273)^4)-44100*J73)/(1.84*29.3*R73+8*0.95*5.67E-8*(DK73+273)^3))</f>
        <v>0</v>
      </c>
      <c r="W73">
        <f>($C$7*DL73+$D$7*DM73+$E$7*V73)</f>
        <v>0</v>
      </c>
      <c r="X73">
        <f>0.61365*exp(17.502*W73/(240.97+W73))</f>
        <v>0</v>
      </c>
      <c r="Y73">
        <f>(Z73/AA73*100)</f>
        <v>0</v>
      </c>
      <c r="Z73">
        <f>DD73*(DI73+DJ73)/1000</f>
        <v>0</v>
      </c>
      <c r="AA73">
        <f>0.61365*exp(17.502*DK73/(240.97+DK73))</f>
        <v>0</v>
      </c>
      <c r="AB73">
        <f>(X73-DD73*(DI73+DJ73)/1000)</f>
        <v>0</v>
      </c>
      <c r="AC73">
        <f>(-J73*44100)</f>
        <v>0</v>
      </c>
      <c r="AD73">
        <f>2*29.3*R73*0.92*(DK73-W73)</f>
        <v>0</v>
      </c>
      <c r="AE73">
        <f>2*0.95*5.67E-8*(((DK73+$B$7)+273)^4-(W73+273)^4)</f>
        <v>0</v>
      </c>
      <c r="AF73">
        <f>U73+AE73+AC73+AD73</f>
        <v>0</v>
      </c>
      <c r="AG73">
        <f>DH73*AU73*(DC73-DB73*(1000-AU73*DE73)/(1000-AU73*DD73))/(100*CV73)</f>
        <v>0</v>
      </c>
      <c r="AH73">
        <f>1000*DH73*AU73*(DD73-DE73)/(100*CV73*(1000-AU73*DD73))</f>
        <v>0</v>
      </c>
      <c r="AI73">
        <f>(AJ73 - AK73 - DI73*1E3/(8.314*(DK73+273.15)) * AM73/DH73 * AL73) * DH73/(100*CV73) * (1000 - DE73)/1000</f>
        <v>0</v>
      </c>
      <c r="AJ73">
        <v>938.715425230494</v>
      </c>
      <c r="AK73">
        <v>921.067727272727</v>
      </c>
      <c r="AL73">
        <v>3.28935955521132</v>
      </c>
      <c r="AM73">
        <v>64.351544685461</v>
      </c>
      <c r="AN73">
        <f>(AP73 - AO73 + DI73*1E3/(8.314*(DK73+273.15)) * AR73/DH73 * AQ73) * DH73/(100*CV73) * 1000/(1000 - AP73)</f>
        <v>0</v>
      </c>
      <c r="AO73">
        <v>9.83266458015987</v>
      </c>
      <c r="AP73">
        <v>10.0531223776224</v>
      </c>
      <c r="AQ73">
        <v>-2.39933952266071e-06</v>
      </c>
      <c r="AR73">
        <v>100.18039122701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MAX(0,($B$13+$C$13*DP73)/(1+$D$13*DP73)*DI73/(DK73+273)*$E$13)</f>
        <v>0</v>
      </c>
      <c r="AX73" t="s">
        <v>407</v>
      </c>
      <c r="AY73" t="s">
        <v>407</v>
      </c>
      <c r="AZ73">
        <v>0</v>
      </c>
      <c r="BA73">
        <v>0</v>
      </c>
      <c r="BB73">
        <f>1-AZ73/BA73</f>
        <v>0</v>
      </c>
      <c r="BC73">
        <v>0</v>
      </c>
      <c r="BD73" t="s">
        <v>407</v>
      </c>
      <c r="BE73" t="s">
        <v>407</v>
      </c>
      <c r="BF73">
        <v>0</v>
      </c>
      <c r="BG73">
        <v>0</v>
      </c>
      <c r="BH73">
        <f>1-BF73/BG73</f>
        <v>0</v>
      </c>
      <c r="BI73">
        <v>0.5</v>
      </c>
      <c r="BJ73">
        <f>CS73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407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f>$B$11*DQ73+$C$11*DR73+$F$11*EC73*(1-EF73)</f>
        <v>0</v>
      </c>
      <c r="CS73">
        <f>CR73*CT73</f>
        <v>0</v>
      </c>
      <c r="CT73">
        <f>($B$11*$D$9+$C$11*$D$9+$F$11*((EP73+EH73)/MAX(EP73+EH73+EQ73, 0.1)*$I$9+EQ73/MAX(EP73+EH73+EQ73, 0.1)*$J$9))/($B$11+$C$11+$F$11)</f>
        <v>0</v>
      </c>
      <c r="CU73">
        <f>($B$11*$K$9+$C$11*$K$9+$F$11*((EP73+EH73)/MAX(EP73+EH73+EQ73, 0.1)*$P$9+EQ73/MAX(EP73+EH73+EQ73, 0.1)*$Q$9))/($B$11+$C$11+$F$11)</f>
        <v>0</v>
      </c>
      <c r="CV73">
        <v>1.65</v>
      </c>
      <c r="CW73">
        <v>0.5</v>
      </c>
      <c r="CX73" t="s">
        <v>408</v>
      </c>
      <c r="CY73">
        <v>2</v>
      </c>
      <c r="CZ73" t="b">
        <v>1</v>
      </c>
      <c r="DA73">
        <v>1510789696.81429</v>
      </c>
      <c r="DB73">
        <v>887.585714285714</v>
      </c>
      <c r="DC73">
        <v>912.542928571429</v>
      </c>
      <c r="DD73">
        <v>10.0512964285714</v>
      </c>
      <c r="DE73">
        <v>9.830835</v>
      </c>
      <c r="DF73">
        <v>877.88375</v>
      </c>
      <c r="DG73">
        <v>10.0493428571429</v>
      </c>
      <c r="DH73">
        <v>500.062</v>
      </c>
      <c r="DI73">
        <v>89.9458464285714</v>
      </c>
      <c r="DJ73">
        <v>0.0999917642857143</v>
      </c>
      <c r="DK73">
        <v>19.1212285714286</v>
      </c>
      <c r="DL73">
        <v>19.9936928571429</v>
      </c>
      <c r="DM73">
        <v>999.9</v>
      </c>
      <c r="DN73">
        <v>0</v>
      </c>
      <c r="DO73">
        <v>0</v>
      </c>
      <c r="DP73">
        <v>10007.0096428571</v>
      </c>
      <c r="DQ73">
        <v>0</v>
      </c>
      <c r="DR73">
        <v>9.98129214285714</v>
      </c>
      <c r="DS73">
        <v>-24.9573428571429</v>
      </c>
      <c r="DT73">
        <v>896.597607142857</v>
      </c>
      <c r="DU73">
        <v>921.603142857143</v>
      </c>
      <c r="DV73">
        <v>0.220457035714286</v>
      </c>
      <c r="DW73">
        <v>912.542928571429</v>
      </c>
      <c r="DX73">
        <v>9.830835</v>
      </c>
      <c r="DY73">
        <v>0.904071785714286</v>
      </c>
      <c r="DZ73">
        <v>0.884242607142857</v>
      </c>
      <c r="EA73">
        <v>5.45572</v>
      </c>
      <c r="EB73">
        <v>5.13680964285714</v>
      </c>
      <c r="EC73">
        <v>2000.01178571429</v>
      </c>
      <c r="ED73">
        <v>0.979998285714286</v>
      </c>
      <c r="EE73">
        <v>0.0200019357142857</v>
      </c>
      <c r="EF73">
        <v>0</v>
      </c>
      <c r="EG73">
        <v>2.31523928571429</v>
      </c>
      <c r="EH73">
        <v>0</v>
      </c>
      <c r="EI73">
        <v>2437.51571428571</v>
      </c>
      <c r="EJ73">
        <v>17300.2428571429</v>
      </c>
      <c r="EK73">
        <v>38.375</v>
      </c>
      <c r="EL73">
        <v>39.25</v>
      </c>
      <c r="EM73">
        <v>38.35025</v>
      </c>
      <c r="EN73">
        <v>37.687</v>
      </c>
      <c r="EO73">
        <v>37.25</v>
      </c>
      <c r="EP73">
        <v>1960.01178571429</v>
      </c>
      <c r="EQ73">
        <v>40.0014285714286</v>
      </c>
      <c r="ER73">
        <v>0</v>
      </c>
      <c r="ES73">
        <v>1679590457.3</v>
      </c>
      <c r="ET73">
        <v>0</v>
      </c>
      <c r="EU73">
        <v>2.31130384615385</v>
      </c>
      <c r="EV73">
        <v>-0.00441367187228614</v>
      </c>
      <c r="EW73">
        <v>2.80888889515982</v>
      </c>
      <c r="EX73">
        <v>2437.51153846154</v>
      </c>
      <c r="EY73">
        <v>15</v>
      </c>
      <c r="EZ73">
        <v>0</v>
      </c>
      <c r="FA73" t="s">
        <v>409</v>
      </c>
      <c r="FB73">
        <v>1510787920.6</v>
      </c>
      <c r="FC73">
        <v>1510787921.6</v>
      </c>
      <c r="FD73">
        <v>0</v>
      </c>
      <c r="FE73">
        <v>-0.101</v>
      </c>
      <c r="FF73">
        <v>-0.012</v>
      </c>
      <c r="FG73">
        <v>6.901</v>
      </c>
      <c r="FH73">
        <v>0.516</v>
      </c>
      <c r="FI73">
        <v>420</v>
      </c>
      <c r="FJ73">
        <v>24</v>
      </c>
      <c r="FK73">
        <v>0.32</v>
      </c>
      <c r="FL73">
        <v>0.12</v>
      </c>
      <c r="FM73">
        <v>0.220373175</v>
      </c>
      <c r="FN73">
        <v>-4.84165103196768e-05</v>
      </c>
      <c r="FO73">
        <v>0.000586580680192418</v>
      </c>
      <c r="FP73">
        <v>1</v>
      </c>
      <c r="FQ73">
        <v>1</v>
      </c>
      <c r="FR73">
        <v>1</v>
      </c>
      <c r="FS73" t="s">
        <v>410</v>
      </c>
      <c r="FT73">
        <v>2.97328</v>
      </c>
      <c r="FU73">
        <v>2.7541</v>
      </c>
      <c r="FV73">
        <v>0.155649</v>
      </c>
      <c r="FW73">
        <v>0.159403</v>
      </c>
      <c r="FX73">
        <v>0.0547744</v>
      </c>
      <c r="FY73">
        <v>0.0543943</v>
      </c>
      <c r="FZ73">
        <v>32827.3</v>
      </c>
      <c r="GA73">
        <v>35636.8</v>
      </c>
      <c r="GB73">
        <v>35236.8</v>
      </c>
      <c r="GC73">
        <v>38453.1</v>
      </c>
      <c r="GD73">
        <v>47210.5</v>
      </c>
      <c r="GE73">
        <v>52504.9</v>
      </c>
      <c r="GF73">
        <v>55027.7</v>
      </c>
      <c r="GG73">
        <v>61654.4</v>
      </c>
      <c r="GH73">
        <v>1.98353</v>
      </c>
      <c r="GI73">
        <v>1.8001</v>
      </c>
      <c r="GJ73">
        <v>0.00735372</v>
      </c>
      <c r="GK73">
        <v>0</v>
      </c>
      <c r="GL73">
        <v>19.8845</v>
      </c>
      <c r="GM73">
        <v>999.9</v>
      </c>
      <c r="GN73">
        <v>53.711</v>
      </c>
      <c r="GO73">
        <v>28.953</v>
      </c>
      <c r="GP73">
        <v>23.9495</v>
      </c>
      <c r="GQ73">
        <v>56.4088</v>
      </c>
      <c r="GR73">
        <v>49.976</v>
      </c>
      <c r="GS73">
        <v>1</v>
      </c>
      <c r="GT73">
        <v>0.00630843</v>
      </c>
      <c r="GU73">
        <v>6.24177</v>
      </c>
      <c r="GV73">
        <v>20.0125</v>
      </c>
      <c r="GW73">
        <v>5.20127</v>
      </c>
      <c r="GX73">
        <v>12.0061</v>
      </c>
      <c r="GY73">
        <v>4.9758</v>
      </c>
      <c r="GZ73">
        <v>3.293</v>
      </c>
      <c r="HA73">
        <v>9999</v>
      </c>
      <c r="HB73">
        <v>9999</v>
      </c>
      <c r="HC73">
        <v>999.9</v>
      </c>
      <c r="HD73">
        <v>9999</v>
      </c>
      <c r="HE73">
        <v>1.8631</v>
      </c>
      <c r="HF73">
        <v>1.86813</v>
      </c>
      <c r="HG73">
        <v>1.86785</v>
      </c>
      <c r="HH73">
        <v>1.86901</v>
      </c>
      <c r="HI73">
        <v>1.86986</v>
      </c>
      <c r="HJ73">
        <v>1.86589</v>
      </c>
      <c r="HK73">
        <v>1.86705</v>
      </c>
      <c r="HL73">
        <v>1.86838</v>
      </c>
      <c r="HM73">
        <v>5</v>
      </c>
      <c r="HN73">
        <v>0</v>
      </c>
      <c r="HO73">
        <v>0</v>
      </c>
      <c r="HP73">
        <v>0</v>
      </c>
      <c r="HQ73" t="s">
        <v>411</v>
      </c>
      <c r="HR73" t="s">
        <v>412</v>
      </c>
      <c r="HS73" t="s">
        <v>413</v>
      </c>
      <c r="HT73" t="s">
        <v>413</v>
      </c>
      <c r="HU73" t="s">
        <v>413</v>
      </c>
      <c r="HV73" t="s">
        <v>413</v>
      </c>
      <c r="HW73">
        <v>0</v>
      </c>
      <c r="HX73">
        <v>100</v>
      </c>
      <c r="HY73">
        <v>100</v>
      </c>
      <c r="HZ73">
        <v>9.849</v>
      </c>
      <c r="IA73">
        <v>0.002</v>
      </c>
      <c r="IB73">
        <v>4.09459096810632</v>
      </c>
      <c r="IC73">
        <v>0.00701673648668627</v>
      </c>
      <c r="ID73">
        <v>-7.00304995360485e-07</v>
      </c>
      <c r="IE73">
        <v>-1.86506737496121e-11</v>
      </c>
      <c r="IF73">
        <v>0.00125787624930914</v>
      </c>
      <c r="IG73">
        <v>-0.0224036906934607</v>
      </c>
      <c r="IH73">
        <v>0.00249664406764014</v>
      </c>
      <c r="II73">
        <v>-2.59163740235367e-05</v>
      </c>
      <c r="IJ73">
        <v>-2</v>
      </c>
      <c r="IK73">
        <v>2020</v>
      </c>
      <c r="IL73">
        <v>1</v>
      </c>
      <c r="IM73">
        <v>25</v>
      </c>
      <c r="IN73">
        <v>29.7</v>
      </c>
      <c r="IO73">
        <v>29.7</v>
      </c>
      <c r="IP73">
        <v>1.95923</v>
      </c>
      <c r="IQ73">
        <v>2.61963</v>
      </c>
      <c r="IR73">
        <v>1.54785</v>
      </c>
      <c r="IS73">
        <v>2.30713</v>
      </c>
      <c r="IT73">
        <v>1.34644</v>
      </c>
      <c r="IU73">
        <v>2.29736</v>
      </c>
      <c r="IV73">
        <v>33.1769</v>
      </c>
      <c r="IW73">
        <v>24.1751</v>
      </c>
      <c r="IX73">
        <v>18</v>
      </c>
      <c r="IY73">
        <v>501.146</v>
      </c>
      <c r="IZ73">
        <v>386.926</v>
      </c>
      <c r="JA73">
        <v>12.5706</v>
      </c>
      <c r="JB73">
        <v>26.9338</v>
      </c>
      <c r="JC73">
        <v>30.0006</v>
      </c>
      <c r="JD73">
        <v>26.8235</v>
      </c>
      <c r="JE73">
        <v>26.7611</v>
      </c>
      <c r="JF73">
        <v>39.2781</v>
      </c>
      <c r="JG73">
        <v>57.7015</v>
      </c>
      <c r="JH73">
        <v>0</v>
      </c>
      <c r="JI73">
        <v>12.5735</v>
      </c>
      <c r="JJ73">
        <v>958.03</v>
      </c>
      <c r="JK73">
        <v>9.79417</v>
      </c>
      <c r="JL73">
        <v>102.117</v>
      </c>
      <c r="JM73">
        <v>102.639</v>
      </c>
    </row>
    <row r="74" spans="1:273">
      <c r="A74">
        <v>58</v>
      </c>
      <c r="B74">
        <v>1510789709.6</v>
      </c>
      <c r="C74">
        <v>377.5</v>
      </c>
      <c r="D74" t="s">
        <v>526</v>
      </c>
      <c r="E74" t="s">
        <v>527</v>
      </c>
      <c r="F74">
        <v>5</v>
      </c>
      <c r="G74" t="s">
        <v>405</v>
      </c>
      <c r="H74" t="s">
        <v>406</v>
      </c>
      <c r="I74">
        <v>1510789702.1</v>
      </c>
      <c r="J74">
        <f>(K74)/1000</f>
        <v>0</v>
      </c>
      <c r="K74">
        <f>IF(CZ74, AN74, AH74)</f>
        <v>0</v>
      </c>
      <c r="L74">
        <f>IF(CZ74, AI74, AG74)</f>
        <v>0</v>
      </c>
      <c r="M74">
        <f>DB74 - IF(AU74&gt;1, L74*CV74*100.0/(AW74*DP74), 0)</f>
        <v>0</v>
      </c>
      <c r="N74">
        <f>((T74-J74/2)*M74-L74)/(T74+J74/2)</f>
        <v>0</v>
      </c>
      <c r="O74">
        <f>N74*(DI74+DJ74)/1000.0</f>
        <v>0</v>
      </c>
      <c r="P74">
        <f>(DB74 - IF(AU74&gt;1, L74*CV74*100.0/(AW74*DP74), 0))*(DI74+DJ74)/1000.0</f>
        <v>0</v>
      </c>
      <c r="Q74">
        <f>2.0/((1/S74-1/R74)+SIGN(S74)*SQRT((1/S74-1/R74)*(1/S74-1/R74) + 4*CW74/((CW74+1)*(CW74+1))*(2*1/S74*1/R74-1/R74*1/R74)))</f>
        <v>0</v>
      </c>
      <c r="R74">
        <f>IF(LEFT(CX74,1)&lt;&gt;"0",IF(LEFT(CX74,1)="1",3.0,CY74),$D$5+$E$5*(DP74*DI74/($K$5*1000))+$F$5*(DP74*DI74/($K$5*1000))*MAX(MIN(CV74,$J$5),$I$5)*MAX(MIN(CV74,$J$5),$I$5)+$G$5*MAX(MIN(CV74,$J$5),$I$5)*(DP74*DI74/($K$5*1000))+$H$5*(DP74*DI74/($K$5*1000))*(DP74*DI74/($K$5*1000)))</f>
        <v>0</v>
      </c>
      <c r="S74">
        <f>J74*(1000-(1000*0.61365*exp(17.502*W74/(240.97+W74))/(DI74+DJ74)+DD74)/2)/(1000*0.61365*exp(17.502*W74/(240.97+W74))/(DI74+DJ74)-DD74)</f>
        <v>0</v>
      </c>
      <c r="T74">
        <f>1/((CW74+1)/(Q74/1.6)+1/(R74/1.37)) + CW74/((CW74+1)/(Q74/1.6) + CW74/(R74/1.37))</f>
        <v>0</v>
      </c>
      <c r="U74">
        <f>(CR74*CU74)</f>
        <v>0</v>
      </c>
      <c r="V74">
        <f>(DK74+(U74+2*0.95*5.67E-8*(((DK74+$B$7)+273)^4-(DK74+273)^4)-44100*J74)/(1.84*29.3*R74+8*0.95*5.67E-8*(DK74+273)^3))</f>
        <v>0</v>
      </c>
      <c r="W74">
        <f>($C$7*DL74+$D$7*DM74+$E$7*V74)</f>
        <v>0</v>
      </c>
      <c r="X74">
        <f>0.61365*exp(17.502*W74/(240.97+W74))</f>
        <v>0</v>
      </c>
      <c r="Y74">
        <f>(Z74/AA74*100)</f>
        <v>0</v>
      </c>
      <c r="Z74">
        <f>DD74*(DI74+DJ74)/1000</f>
        <v>0</v>
      </c>
      <c r="AA74">
        <f>0.61365*exp(17.502*DK74/(240.97+DK74))</f>
        <v>0</v>
      </c>
      <c r="AB74">
        <f>(X74-DD74*(DI74+DJ74)/1000)</f>
        <v>0</v>
      </c>
      <c r="AC74">
        <f>(-J74*44100)</f>
        <v>0</v>
      </c>
      <c r="AD74">
        <f>2*29.3*R74*0.92*(DK74-W74)</f>
        <v>0</v>
      </c>
      <c r="AE74">
        <f>2*0.95*5.67E-8*(((DK74+$B$7)+273)^4-(W74+273)^4)</f>
        <v>0</v>
      </c>
      <c r="AF74">
        <f>U74+AE74+AC74+AD74</f>
        <v>0</v>
      </c>
      <c r="AG74">
        <f>DH74*AU74*(DC74-DB74*(1000-AU74*DE74)/(1000-AU74*DD74))/(100*CV74)</f>
        <v>0</v>
      </c>
      <c r="AH74">
        <f>1000*DH74*AU74*(DD74-DE74)/(100*CV74*(1000-AU74*DD74))</f>
        <v>0</v>
      </c>
      <c r="AI74">
        <f>(AJ74 - AK74 - DI74*1E3/(8.314*(DK74+273.15)) * AM74/DH74 * AL74) * DH74/(100*CV74) * (1000 - DE74)/1000</f>
        <v>0</v>
      </c>
      <c r="AJ74">
        <v>955.153442743514</v>
      </c>
      <c r="AK74">
        <v>937.582454545455</v>
      </c>
      <c r="AL74">
        <v>3.31425077932018</v>
      </c>
      <c r="AM74">
        <v>64.351544685461</v>
      </c>
      <c r="AN74">
        <f>(AP74 - AO74 + DI74*1E3/(8.314*(DK74+273.15)) * AR74/DH74 * AQ74) * DH74/(100*CV74) * 1000/(1000 - AP74)</f>
        <v>0</v>
      </c>
      <c r="AO74">
        <v>9.83332476559538</v>
      </c>
      <c r="AP74">
        <v>10.054565034965</v>
      </c>
      <c r="AQ74">
        <v>5.8555923403915e-07</v>
      </c>
      <c r="AR74">
        <v>100.18039122701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MAX(0,($B$13+$C$13*DP74)/(1+$D$13*DP74)*DI74/(DK74+273)*$E$13)</f>
        <v>0</v>
      </c>
      <c r="AX74" t="s">
        <v>407</v>
      </c>
      <c r="AY74" t="s">
        <v>407</v>
      </c>
      <c r="AZ74">
        <v>0</v>
      </c>
      <c r="BA74">
        <v>0</v>
      </c>
      <c r="BB74">
        <f>1-AZ74/BA74</f>
        <v>0</v>
      </c>
      <c r="BC74">
        <v>0</v>
      </c>
      <c r="BD74" t="s">
        <v>407</v>
      </c>
      <c r="BE74" t="s">
        <v>407</v>
      </c>
      <c r="BF74">
        <v>0</v>
      </c>
      <c r="BG74">
        <v>0</v>
      </c>
      <c r="BH74">
        <f>1-BF74/BG74</f>
        <v>0</v>
      </c>
      <c r="BI74">
        <v>0.5</v>
      </c>
      <c r="BJ74">
        <f>CS74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407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f>$B$11*DQ74+$C$11*DR74+$F$11*EC74*(1-EF74)</f>
        <v>0</v>
      </c>
      <c r="CS74">
        <f>CR74*CT74</f>
        <v>0</v>
      </c>
      <c r="CT74">
        <f>($B$11*$D$9+$C$11*$D$9+$F$11*((EP74+EH74)/MAX(EP74+EH74+EQ74, 0.1)*$I$9+EQ74/MAX(EP74+EH74+EQ74, 0.1)*$J$9))/($B$11+$C$11+$F$11)</f>
        <v>0</v>
      </c>
      <c r="CU74">
        <f>($B$11*$K$9+$C$11*$K$9+$F$11*((EP74+EH74)/MAX(EP74+EH74+EQ74, 0.1)*$P$9+EQ74/MAX(EP74+EH74+EQ74, 0.1)*$Q$9))/($B$11+$C$11+$F$11)</f>
        <v>0</v>
      </c>
      <c r="CV74">
        <v>1.65</v>
      </c>
      <c r="CW74">
        <v>0.5</v>
      </c>
      <c r="CX74" t="s">
        <v>408</v>
      </c>
      <c r="CY74">
        <v>2</v>
      </c>
      <c r="CZ74" t="b">
        <v>1</v>
      </c>
      <c r="DA74">
        <v>1510789702.1</v>
      </c>
      <c r="DB74">
        <v>905.169481481481</v>
      </c>
      <c r="DC74">
        <v>929.95362962963</v>
      </c>
      <c r="DD74">
        <v>10.0526555555556</v>
      </c>
      <c r="DE74">
        <v>9.83233148148148</v>
      </c>
      <c r="DF74">
        <v>895.367296296296</v>
      </c>
      <c r="DG74">
        <v>10.0506703703704</v>
      </c>
      <c r="DH74">
        <v>500.062925925926</v>
      </c>
      <c r="DI74">
        <v>89.9468296296296</v>
      </c>
      <c r="DJ74">
        <v>0.100007062962963</v>
      </c>
      <c r="DK74">
        <v>19.1231666666667</v>
      </c>
      <c r="DL74">
        <v>19.9978777777778</v>
      </c>
      <c r="DM74">
        <v>999.9</v>
      </c>
      <c r="DN74">
        <v>0</v>
      </c>
      <c r="DO74">
        <v>0</v>
      </c>
      <c r="DP74">
        <v>10006.9248148148</v>
      </c>
      <c r="DQ74">
        <v>0</v>
      </c>
      <c r="DR74">
        <v>9.98407740740741</v>
      </c>
      <c r="DS74">
        <v>-24.7842814814815</v>
      </c>
      <c r="DT74">
        <v>914.361185185185</v>
      </c>
      <c r="DU74">
        <v>939.188185185185</v>
      </c>
      <c r="DV74">
        <v>0.220318888888889</v>
      </c>
      <c r="DW74">
        <v>929.95362962963</v>
      </c>
      <c r="DX74">
        <v>9.83233148148148</v>
      </c>
      <c r="DY74">
        <v>0.904203925925926</v>
      </c>
      <c r="DZ74">
        <v>0.884386925925926</v>
      </c>
      <c r="EA74">
        <v>5.4578237037037</v>
      </c>
      <c r="EB74">
        <v>5.13915296296296</v>
      </c>
      <c r="EC74">
        <v>2000.00481481481</v>
      </c>
      <c r="ED74">
        <v>0.980003481481482</v>
      </c>
      <c r="EE74">
        <v>0.0199968074074074</v>
      </c>
      <c r="EF74">
        <v>0</v>
      </c>
      <c r="EG74">
        <v>2.27211851851852</v>
      </c>
      <c r="EH74">
        <v>0</v>
      </c>
      <c r="EI74">
        <v>2437.64814814815</v>
      </c>
      <c r="EJ74">
        <v>17300.2111111111</v>
      </c>
      <c r="EK74">
        <v>38.375</v>
      </c>
      <c r="EL74">
        <v>39.25</v>
      </c>
      <c r="EM74">
        <v>38.3283333333333</v>
      </c>
      <c r="EN74">
        <v>37.687</v>
      </c>
      <c r="EO74">
        <v>37.25</v>
      </c>
      <c r="EP74">
        <v>1960.01518518519</v>
      </c>
      <c r="EQ74">
        <v>39.99</v>
      </c>
      <c r="ER74">
        <v>0</v>
      </c>
      <c r="ES74">
        <v>1679590462.7</v>
      </c>
      <c r="ET74">
        <v>0</v>
      </c>
      <c r="EU74">
        <v>2.280608</v>
      </c>
      <c r="EV74">
        <v>-0.509430764189129</v>
      </c>
      <c r="EW74">
        <v>2.90769229852093</v>
      </c>
      <c r="EX74">
        <v>2437.702</v>
      </c>
      <c r="EY74">
        <v>15</v>
      </c>
      <c r="EZ74">
        <v>0</v>
      </c>
      <c r="FA74" t="s">
        <v>409</v>
      </c>
      <c r="FB74">
        <v>1510787920.6</v>
      </c>
      <c r="FC74">
        <v>1510787921.6</v>
      </c>
      <c r="FD74">
        <v>0</v>
      </c>
      <c r="FE74">
        <v>-0.101</v>
      </c>
      <c r="FF74">
        <v>-0.012</v>
      </c>
      <c r="FG74">
        <v>6.901</v>
      </c>
      <c r="FH74">
        <v>0.516</v>
      </c>
      <c r="FI74">
        <v>420</v>
      </c>
      <c r="FJ74">
        <v>24</v>
      </c>
      <c r="FK74">
        <v>0.32</v>
      </c>
      <c r="FL74">
        <v>0.12</v>
      </c>
      <c r="FM74">
        <v>0.2203264</v>
      </c>
      <c r="FN74">
        <v>-0.00157040150093923</v>
      </c>
      <c r="FO74">
        <v>0.000555530503212919</v>
      </c>
      <c r="FP74">
        <v>1</v>
      </c>
      <c r="FQ74">
        <v>1</v>
      </c>
      <c r="FR74">
        <v>1</v>
      </c>
      <c r="FS74" t="s">
        <v>410</v>
      </c>
      <c r="FT74">
        <v>2.97313</v>
      </c>
      <c r="FU74">
        <v>2.75371</v>
      </c>
      <c r="FV74">
        <v>0.157463</v>
      </c>
      <c r="FW74">
        <v>0.161216</v>
      </c>
      <c r="FX74">
        <v>0.0547844</v>
      </c>
      <c r="FY74">
        <v>0.054402</v>
      </c>
      <c r="FZ74">
        <v>32756.6</v>
      </c>
      <c r="GA74">
        <v>35559.2</v>
      </c>
      <c r="GB74">
        <v>35236.7</v>
      </c>
      <c r="GC74">
        <v>38452.4</v>
      </c>
      <c r="GD74">
        <v>47209.7</v>
      </c>
      <c r="GE74">
        <v>52504</v>
      </c>
      <c r="GF74">
        <v>55027.3</v>
      </c>
      <c r="GG74">
        <v>61653.8</v>
      </c>
      <c r="GH74">
        <v>1.9834</v>
      </c>
      <c r="GI74">
        <v>1.8003</v>
      </c>
      <c r="GJ74">
        <v>0.00628829</v>
      </c>
      <c r="GK74">
        <v>0</v>
      </c>
      <c r="GL74">
        <v>19.8878</v>
      </c>
      <c r="GM74">
        <v>999.9</v>
      </c>
      <c r="GN74">
        <v>53.711</v>
      </c>
      <c r="GO74">
        <v>28.953</v>
      </c>
      <c r="GP74">
        <v>23.9519</v>
      </c>
      <c r="GQ74">
        <v>56.5088</v>
      </c>
      <c r="GR74">
        <v>49.9159</v>
      </c>
      <c r="GS74">
        <v>1</v>
      </c>
      <c r="GT74">
        <v>0.00691819</v>
      </c>
      <c r="GU74">
        <v>6.25964</v>
      </c>
      <c r="GV74">
        <v>20.012</v>
      </c>
      <c r="GW74">
        <v>5.20202</v>
      </c>
      <c r="GX74">
        <v>12.0082</v>
      </c>
      <c r="GY74">
        <v>4.97565</v>
      </c>
      <c r="GZ74">
        <v>3.2931</v>
      </c>
      <c r="HA74">
        <v>9999</v>
      </c>
      <c r="HB74">
        <v>9999</v>
      </c>
      <c r="HC74">
        <v>999.9</v>
      </c>
      <c r="HD74">
        <v>9999</v>
      </c>
      <c r="HE74">
        <v>1.8631</v>
      </c>
      <c r="HF74">
        <v>1.86813</v>
      </c>
      <c r="HG74">
        <v>1.86783</v>
      </c>
      <c r="HH74">
        <v>1.86899</v>
      </c>
      <c r="HI74">
        <v>1.86982</v>
      </c>
      <c r="HJ74">
        <v>1.86585</v>
      </c>
      <c r="HK74">
        <v>1.86705</v>
      </c>
      <c r="HL74">
        <v>1.86835</v>
      </c>
      <c r="HM74">
        <v>5</v>
      </c>
      <c r="HN74">
        <v>0</v>
      </c>
      <c r="HO74">
        <v>0</v>
      </c>
      <c r="HP74">
        <v>0</v>
      </c>
      <c r="HQ74" t="s">
        <v>411</v>
      </c>
      <c r="HR74" t="s">
        <v>412</v>
      </c>
      <c r="HS74" t="s">
        <v>413</v>
      </c>
      <c r="HT74" t="s">
        <v>413</v>
      </c>
      <c r="HU74" t="s">
        <v>413</v>
      </c>
      <c r="HV74" t="s">
        <v>413</v>
      </c>
      <c r="HW74">
        <v>0</v>
      </c>
      <c r="HX74">
        <v>100</v>
      </c>
      <c r="HY74">
        <v>100</v>
      </c>
      <c r="HZ74">
        <v>9.942</v>
      </c>
      <c r="IA74">
        <v>0.002</v>
      </c>
      <c r="IB74">
        <v>4.09459096810632</v>
      </c>
      <c r="IC74">
        <v>0.00701673648668627</v>
      </c>
      <c r="ID74">
        <v>-7.00304995360485e-07</v>
      </c>
      <c r="IE74">
        <v>-1.86506737496121e-11</v>
      </c>
      <c r="IF74">
        <v>0.00125787624930914</v>
      </c>
      <c r="IG74">
        <v>-0.0224036906934607</v>
      </c>
      <c r="IH74">
        <v>0.00249664406764014</v>
      </c>
      <c r="II74">
        <v>-2.59163740235367e-05</v>
      </c>
      <c r="IJ74">
        <v>-2</v>
      </c>
      <c r="IK74">
        <v>2020</v>
      </c>
      <c r="IL74">
        <v>1</v>
      </c>
      <c r="IM74">
        <v>25</v>
      </c>
      <c r="IN74">
        <v>29.8</v>
      </c>
      <c r="IO74">
        <v>29.8</v>
      </c>
      <c r="IP74">
        <v>1.98608</v>
      </c>
      <c r="IQ74">
        <v>2.6123</v>
      </c>
      <c r="IR74">
        <v>1.54785</v>
      </c>
      <c r="IS74">
        <v>2.30713</v>
      </c>
      <c r="IT74">
        <v>1.34644</v>
      </c>
      <c r="IU74">
        <v>2.27783</v>
      </c>
      <c r="IV74">
        <v>33.1769</v>
      </c>
      <c r="IW74">
        <v>24.1751</v>
      </c>
      <c r="IX74">
        <v>18</v>
      </c>
      <c r="IY74">
        <v>501.13</v>
      </c>
      <c r="IZ74">
        <v>387.085</v>
      </c>
      <c r="JA74">
        <v>12.5743</v>
      </c>
      <c r="JB74">
        <v>26.9421</v>
      </c>
      <c r="JC74">
        <v>30.0006</v>
      </c>
      <c r="JD74">
        <v>26.8308</v>
      </c>
      <c r="JE74">
        <v>26.7686</v>
      </c>
      <c r="JF74">
        <v>39.7981</v>
      </c>
      <c r="JG74">
        <v>57.7015</v>
      </c>
      <c r="JH74">
        <v>0</v>
      </c>
      <c r="JI74">
        <v>12.5689</v>
      </c>
      <c r="JJ74">
        <v>978.209</v>
      </c>
      <c r="JK74">
        <v>9.79417</v>
      </c>
      <c r="JL74">
        <v>102.116</v>
      </c>
      <c r="JM74">
        <v>102.638</v>
      </c>
    </row>
    <row r="75" spans="1:273">
      <c r="A75">
        <v>59</v>
      </c>
      <c r="B75">
        <v>1510789714.6</v>
      </c>
      <c r="C75">
        <v>382.5</v>
      </c>
      <c r="D75" t="s">
        <v>528</v>
      </c>
      <c r="E75" t="s">
        <v>529</v>
      </c>
      <c r="F75">
        <v>5</v>
      </c>
      <c r="G75" t="s">
        <v>405</v>
      </c>
      <c r="H75" t="s">
        <v>406</v>
      </c>
      <c r="I75">
        <v>1510789706.81429</v>
      </c>
      <c r="J75">
        <f>(K75)/1000</f>
        <v>0</v>
      </c>
      <c r="K75">
        <f>IF(CZ75, AN75, AH75)</f>
        <v>0</v>
      </c>
      <c r="L75">
        <f>IF(CZ75, AI75, AG75)</f>
        <v>0</v>
      </c>
      <c r="M75">
        <f>DB75 - IF(AU75&gt;1, L75*CV75*100.0/(AW75*DP75), 0)</f>
        <v>0</v>
      </c>
      <c r="N75">
        <f>((T75-J75/2)*M75-L75)/(T75+J75/2)</f>
        <v>0</v>
      </c>
      <c r="O75">
        <f>N75*(DI75+DJ75)/1000.0</f>
        <v>0</v>
      </c>
      <c r="P75">
        <f>(DB75 - IF(AU75&gt;1, L75*CV75*100.0/(AW75*DP75), 0))*(DI75+DJ75)/1000.0</f>
        <v>0</v>
      </c>
      <c r="Q75">
        <f>2.0/((1/S75-1/R75)+SIGN(S75)*SQRT((1/S75-1/R75)*(1/S75-1/R75) + 4*CW75/((CW75+1)*(CW75+1))*(2*1/S75*1/R75-1/R75*1/R75)))</f>
        <v>0</v>
      </c>
      <c r="R75">
        <f>IF(LEFT(CX75,1)&lt;&gt;"0",IF(LEFT(CX75,1)="1",3.0,CY75),$D$5+$E$5*(DP75*DI75/($K$5*1000))+$F$5*(DP75*DI75/($K$5*1000))*MAX(MIN(CV75,$J$5),$I$5)*MAX(MIN(CV75,$J$5),$I$5)+$G$5*MAX(MIN(CV75,$J$5),$I$5)*(DP75*DI75/($K$5*1000))+$H$5*(DP75*DI75/($K$5*1000))*(DP75*DI75/($K$5*1000)))</f>
        <v>0</v>
      </c>
      <c r="S75">
        <f>J75*(1000-(1000*0.61365*exp(17.502*W75/(240.97+W75))/(DI75+DJ75)+DD75)/2)/(1000*0.61365*exp(17.502*W75/(240.97+W75))/(DI75+DJ75)-DD75)</f>
        <v>0</v>
      </c>
      <c r="T75">
        <f>1/((CW75+1)/(Q75/1.6)+1/(R75/1.37)) + CW75/((CW75+1)/(Q75/1.6) + CW75/(R75/1.37))</f>
        <v>0</v>
      </c>
      <c r="U75">
        <f>(CR75*CU75)</f>
        <v>0</v>
      </c>
      <c r="V75">
        <f>(DK75+(U75+2*0.95*5.67E-8*(((DK75+$B$7)+273)^4-(DK75+273)^4)-44100*J75)/(1.84*29.3*R75+8*0.95*5.67E-8*(DK75+273)^3))</f>
        <v>0</v>
      </c>
      <c r="W75">
        <f>($C$7*DL75+$D$7*DM75+$E$7*V75)</f>
        <v>0</v>
      </c>
      <c r="X75">
        <f>0.61365*exp(17.502*W75/(240.97+W75))</f>
        <v>0</v>
      </c>
      <c r="Y75">
        <f>(Z75/AA75*100)</f>
        <v>0</v>
      </c>
      <c r="Z75">
        <f>DD75*(DI75+DJ75)/1000</f>
        <v>0</v>
      </c>
      <c r="AA75">
        <f>0.61365*exp(17.502*DK75/(240.97+DK75))</f>
        <v>0</v>
      </c>
      <c r="AB75">
        <f>(X75-DD75*(DI75+DJ75)/1000)</f>
        <v>0</v>
      </c>
      <c r="AC75">
        <f>(-J75*44100)</f>
        <v>0</v>
      </c>
      <c r="AD75">
        <f>2*29.3*R75*0.92*(DK75-W75)</f>
        <v>0</v>
      </c>
      <c r="AE75">
        <f>2*0.95*5.67E-8*(((DK75+$B$7)+273)^4-(W75+273)^4)</f>
        <v>0</v>
      </c>
      <c r="AF75">
        <f>U75+AE75+AC75+AD75</f>
        <v>0</v>
      </c>
      <c r="AG75">
        <f>DH75*AU75*(DC75-DB75*(1000-AU75*DE75)/(1000-AU75*DD75))/(100*CV75)</f>
        <v>0</v>
      </c>
      <c r="AH75">
        <f>1000*DH75*AU75*(DD75-DE75)/(100*CV75*(1000-AU75*DD75))</f>
        <v>0</v>
      </c>
      <c r="AI75">
        <f>(AJ75 - AK75 - DI75*1E3/(8.314*(DK75+273.15)) * AM75/DH75 * AL75) * DH75/(100*CV75) * (1000 - DE75)/1000</f>
        <v>0</v>
      </c>
      <c r="AJ75">
        <v>972.003093011512</v>
      </c>
      <c r="AK75">
        <v>954.357787878788</v>
      </c>
      <c r="AL75">
        <v>3.36258994407278</v>
      </c>
      <c r="AM75">
        <v>64.351544685461</v>
      </c>
      <c r="AN75">
        <f>(AP75 - AO75 + DI75*1E3/(8.314*(DK75+273.15)) * AR75/DH75 * AQ75) * DH75/(100*CV75) * 1000/(1000 - AP75)</f>
        <v>0</v>
      </c>
      <c r="AO75">
        <v>9.83624315238367</v>
      </c>
      <c r="AP75">
        <v>10.0564979020979</v>
      </c>
      <c r="AQ75">
        <v>6.43688779016122e-06</v>
      </c>
      <c r="AR75">
        <v>100.18039122701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MAX(0,($B$13+$C$13*DP75)/(1+$D$13*DP75)*DI75/(DK75+273)*$E$13)</f>
        <v>0</v>
      </c>
      <c r="AX75" t="s">
        <v>407</v>
      </c>
      <c r="AY75" t="s">
        <v>407</v>
      </c>
      <c r="AZ75">
        <v>0</v>
      </c>
      <c r="BA75">
        <v>0</v>
      </c>
      <c r="BB75">
        <f>1-AZ75/BA75</f>
        <v>0</v>
      </c>
      <c r="BC75">
        <v>0</v>
      </c>
      <c r="BD75" t="s">
        <v>407</v>
      </c>
      <c r="BE75" t="s">
        <v>407</v>
      </c>
      <c r="BF75">
        <v>0</v>
      </c>
      <c r="BG75">
        <v>0</v>
      </c>
      <c r="BH75">
        <f>1-BF75/BG75</f>
        <v>0</v>
      </c>
      <c r="BI75">
        <v>0.5</v>
      </c>
      <c r="BJ75">
        <f>CS75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407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f>$B$11*DQ75+$C$11*DR75+$F$11*EC75*(1-EF75)</f>
        <v>0</v>
      </c>
      <c r="CS75">
        <f>CR75*CT75</f>
        <v>0</v>
      </c>
      <c r="CT75">
        <f>($B$11*$D$9+$C$11*$D$9+$F$11*((EP75+EH75)/MAX(EP75+EH75+EQ75, 0.1)*$I$9+EQ75/MAX(EP75+EH75+EQ75, 0.1)*$J$9))/($B$11+$C$11+$F$11)</f>
        <v>0</v>
      </c>
      <c r="CU75">
        <f>($B$11*$K$9+$C$11*$K$9+$F$11*((EP75+EH75)/MAX(EP75+EH75+EQ75, 0.1)*$P$9+EQ75/MAX(EP75+EH75+EQ75, 0.1)*$Q$9))/($B$11+$C$11+$F$11)</f>
        <v>0</v>
      </c>
      <c r="CV75">
        <v>1.65</v>
      </c>
      <c r="CW75">
        <v>0.5</v>
      </c>
      <c r="CX75" t="s">
        <v>408</v>
      </c>
      <c r="CY75">
        <v>2</v>
      </c>
      <c r="CZ75" t="b">
        <v>1</v>
      </c>
      <c r="DA75">
        <v>1510789706.81429</v>
      </c>
      <c r="DB75">
        <v>920.727178571429</v>
      </c>
      <c r="DC75">
        <v>945.350821428572</v>
      </c>
      <c r="DD75">
        <v>10.0542107142857</v>
      </c>
      <c r="DE75">
        <v>9.83402357142857</v>
      </c>
      <c r="DF75">
        <v>910.836785714286</v>
      </c>
      <c r="DG75">
        <v>10.0522035714286</v>
      </c>
      <c r="DH75">
        <v>500.0695</v>
      </c>
      <c r="DI75">
        <v>89.9481964285714</v>
      </c>
      <c r="DJ75">
        <v>0.10001415</v>
      </c>
      <c r="DK75">
        <v>19.1239107142857</v>
      </c>
      <c r="DL75">
        <v>19.9976</v>
      </c>
      <c r="DM75">
        <v>999.9</v>
      </c>
      <c r="DN75">
        <v>0</v>
      </c>
      <c r="DO75">
        <v>0</v>
      </c>
      <c r="DP75">
        <v>10001.9917857143</v>
      </c>
      <c r="DQ75">
        <v>0</v>
      </c>
      <c r="DR75">
        <v>9.98178428571429</v>
      </c>
      <c r="DS75">
        <v>-24.623725</v>
      </c>
      <c r="DT75">
        <v>930.078428571429</v>
      </c>
      <c r="DU75">
        <v>954.739821428571</v>
      </c>
      <c r="DV75">
        <v>0.220186607142857</v>
      </c>
      <c r="DW75">
        <v>945.350821428572</v>
      </c>
      <c r="DX75">
        <v>9.83402357142857</v>
      </c>
      <c r="DY75">
        <v>0.904357964285714</v>
      </c>
      <c r="DZ75">
        <v>0.884552571428571</v>
      </c>
      <c r="EA75">
        <v>5.46027678571429</v>
      </c>
      <c r="EB75">
        <v>5.14184357142857</v>
      </c>
      <c r="EC75">
        <v>2000.0025</v>
      </c>
      <c r="ED75">
        <v>0.980006892857143</v>
      </c>
      <c r="EE75">
        <v>0.0199934642857143</v>
      </c>
      <c r="EF75">
        <v>0</v>
      </c>
      <c r="EG75">
        <v>2.292575</v>
      </c>
      <c r="EH75">
        <v>0</v>
      </c>
      <c r="EI75">
        <v>2437.8525</v>
      </c>
      <c r="EJ75">
        <v>17300.2107142857</v>
      </c>
      <c r="EK75">
        <v>38.37275</v>
      </c>
      <c r="EL75">
        <v>39.24325</v>
      </c>
      <c r="EM75">
        <v>38.31875</v>
      </c>
      <c r="EN75">
        <v>37.687</v>
      </c>
      <c r="EO75">
        <v>37.25</v>
      </c>
      <c r="EP75">
        <v>1960.02</v>
      </c>
      <c r="EQ75">
        <v>39.9825</v>
      </c>
      <c r="ER75">
        <v>0</v>
      </c>
      <c r="ES75">
        <v>1679590467.5</v>
      </c>
      <c r="ET75">
        <v>0</v>
      </c>
      <c r="EU75">
        <v>2.288496</v>
      </c>
      <c r="EV75">
        <v>0.224584626144667</v>
      </c>
      <c r="EW75">
        <v>2.37538459967836</v>
      </c>
      <c r="EX75">
        <v>2437.8788</v>
      </c>
      <c r="EY75">
        <v>15</v>
      </c>
      <c r="EZ75">
        <v>0</v>
      </c>
      <c r="FA75" t="s">
        <v>409</v>
      </c>
      <c r="FB75">
        <v>1510787920.6</v>
      </c>
      <c r="FC75">
        <v>1510787921.6</v>
      </c>
      <c r="FD75">
        <v>0</v>
      </c>
      <c r="FE75">
        <v>-0.101</v>
      </c>
      <c r="FF75">
        <v>-0.012</v>
      </c>
      <c r="FG75">
        <v>6.901</v>
      </c>
      <c r="FH75">
        <v>0.516</v>
      </c>
      <c r="FI75">
        <v>420</v>
      </c>
      <c r="FJ75">
        <v>24</v>
      </c>
      <c r="FK75">
        <v>0.32</v>
      </c>
      <c r="FL75">
        <v>0.12</v>
      </c>
      <c r="FM75">
        <v>0.220341073170732</v>
      </c>
      <c r="FN75">
        <v>-0.00168643902438988</v>
      </c>
      <c r="FO75">
        <v>0.000537224910444537</v>
      </c>
      <c r="FP75">
        <v>1</v>
      </c>
      <c r="FQ75">
        <v>1</v>
      </c>
      <c r="FR75">
        <v>1</v>
      </c>
      <c r="FS75" t="s">
        <v>410</v>
      </c>
      <c r="FT75">
        <v>2.97318</v>
      </c>
      <c r="FU75">
        <v>2.75383</v>
      </c>
      <c r="FV75">
        <v>0.159285</v>
      </c>
      <c r="FW75">
        <v>0.163073</v>
      </c>
      <c r="FX75">
        <v>0.0547884</v>
      </c>
      <c r="FY75">
        <v>0.0544034</v>
      </c>
      <c r="FZ75">
        <v>32685.3</v>
      </c>
      <c r="GA75">
        <v>35479.8</v>
      </c>
      <c r="GB75">
        <v>35236.1</v>
      </c>
      <c r="GC75">
        <v>38451.7</v>
      </c>
      <c r="GD75">
        <v>47209</v>
      </c>
      <c r="GE75">
        <v>52503.2</v>
      </c>
      <c r="GF75">
        <v>55026.7</v>
      </c>
      <c r="GG75">
        <v>61652.9</v>
      </c>
      <c r="GH75">
        <v>1.98307</v>
      </c>
      <c r="GI75">
        <v>1.80015</v>
      </c>
      <c r="GJ75">
        <v>0.00538677</v>
      </c>
      <c r="GK75">
        <v>0</v>
      </c>
      <c r="GL75">
        <v>19.8897</v>
      </c>
      <c r="GM75">
        <v>999.9</v>
      </c>
      <c r="GN75">
        <v>53.711</v>
      </c>
      <c r="GO75">
        <v>28.953</v>
      </c>
      <c r="GP75">
        <v>23.9484</v>
      </c>
      <c r="GQ75">
        <v>56.4588</v>
      </c>
      <c r="GR75">
        <v>49.8838</v>
      </c>
      <c r="GS75">
        <v>1</v>
      </c>
      <c r="GT75">
        <v>0.0077185</v>
      </c>
      <c r="GU75">
        <v>6.28907</v>
      </c>
      <c r="GV75">
        <v>20.0111</v>
      </c>
      <c r="GW75">
        <v>5.20097</v>
      </c>
      <c r="GX75">
        <v>12.0082</v>
      </c>
      <c r="GY75">
        <v>4.9756</v>
      </c>
      <c r="GZ75">
        <v>3.293</v>
      </c>
      <c r="HA75">
        <v>9999</v>
      </c>
      <c r="HB75">
        <v>9999</v>
      </c>
      <c r="HC75">
        <v>999.9</v>
      </c>
      <c r="HD75">
        <v>9999</v>
      </c>
      <c r="HE75">
        <v>1.8631</v>
      </c>
      <c r="HF75">
        <v>1.86812</v>
      </c>
      <c r="HG75">
        <v>1.86784</v>
      </c>
      <c r="HH75">
        <v>1.869</v>
      </c>
      <c r="HI75">
        <v>1.86984</v>
      </c>
      <c r="HJ75">
        <v>1.86586</v>
      </c>
      <c r="HK75">
        <v>1.86704</v>
      </c>
      <c r="HL75">
        <v>1.86835</v>
      </c>
      <c r="HM75">
        <v>5</v>
      </c>
      <c r="HN75">
        <v>0</v>
      </c>
      <c r="HO75">
        <v>0</v>
      </c>
      <c r="HP75">
        <v>0</v>
      </c>
      <c r="HQ75" t="s">
        <v>411</v>
      </c>
      <c r="HR75" t="s">
        <v>412</v>
      </c>
      <c r="HS75" t="s">
        <v>413</v>
      </c>
      <c r="HT75" t="s">
        <v>413</v>
      </c>
      <c r="HU75" t="s">
        <v>413</v>
      </c>
      <c r="HV75" t="s">
        <v>413</v>
      </c>
      <c r="HW75">
        <v>0</v>
      </c>
      <c r="HX75">
        <v>100</v>
      </c>
      <c r="HY75">
        <v>100</v>
      </c>
      <c r="HZ75">
        <v>10.035</v>
      </c>
      <c r="IA75">
        <v>0.002</v>
      </c>
      <c r="IB75">
        <v>4.09459096810632</v>
      </c>
      <c r="IC75">
        <v>0.00701673648668627</v>
      </c>
      <c r="ID75">
        <v>-7.00304995360485e-07</v>
      </c>
      <c r="IE75">
        <v>-1.86506737496121e-11</v>
      </c>
      <c r="IF75">
        <v>0.00125787624930914</v>
      </c>
      <c r="IG75">
        <v>-0.0224036906934607</v>
      </c>
      <c r="IH75">
        <v>0.00249664406764014</v>
      </c>
      <c r="II75">
        <v>-2.59163740235367e-05</v>
      </c>
      <c r="IJ75">
        <v>-2</v>
      </c>
      <c r="IK75">
        <v>2020</v>
      </c>
      <c r="IL75">
        <v>1</v>
      </c>
      <c r="IM75">
        <v>25</v>
      </c>
      <c r="IN75">
        <v>29.9</v>
      </c>
      <c r="IO75">
        <v>29.9</v>
      </c>
      <c r="IP75">
        <v>2.01538</v>
      </c>
      <c r="IQ75">
        <v>2.61108</v>
      </c>
      <c r="IR75">
        <v>1.54785</v>
      </c>
      <c r="IS75">
        <v>2.30713</v>
      </c>
      <c r="IT75">
        <v>1.34644</v>
      </c>
      <c r="IU75">
        <v>2.30103</v>
      </c>
      <c r="IV75">
        <v>33.1769</v>
      </c>
      <c r="IW75">
        <v>24.1751</v>
      </c>
      <c r="IX75">
        <v>18</v>
      </c>
      <c r="IY75">
        <v>500.987</v>
      </c>
      <c r="IZ75">
        <v>387.055</v>
      </c>
      <c r="JA75">
        <v>12.573</v>
      </c>
      <c r="JB75">
        <v>26.9497</v>
      </c>
      <c r="JC75">
        <v>30.0008</v>
      </c>
      <c r="JD75">
        <v>26.8388</v>
      </c>
      <c r="JE75">
        <v>26.7761</v>
      </c>
      <c r="JF75">
        <v>40.3872</v>
      </c>
      <c r="JG75">
        <v>57.7015</v>
      </c>
      <c r="JH75">
        <v>0</v>
      </c>
      <c r="JI75">
        <v>12.5712</v>
      </c>
      <c r="JJ75">
        <v>991.613</v>
      </c>
      <c r="JK75">
        <v>9.79417</v>
      </c>
      <c r="JL75">
        <v>102.115</v>
      </c>
      <c r="JM75">
        <v>102.636</v>
      </c>
    </row>
    <row r="76" spans="1:273">
      <c r="A76">
        <v>60</v>
      </c>
      <c r="B76">
        <v>1510789719.6</v>
      </c>
      <c r="C76">
        <v>387.5</v>
      </c>
      <c r="D76" t="s">
        <v>530</v>
      </c>
      <c r="E76" t="s">
        <v>531</v>
      </c>
      <c r="F76">
        <v>5</v>
      </c>
      <c r="G76" t="s">
        <v>405</v>
      </c>
      <c r="H76" t="s">
        <v>406</v>
      </c>
      <c r="I76">
        <v>1510789712.1</v>
      </c>
      <c r="J76">
        <f>(K76)/1000</f>
        <v>0</v>
      </c>
      <c r="K76">
        <f>IF(CZ76, AN76, AH76)</f>
        <v>0</v>
      </c>
      <c r="L76">
        <f>IF(CZ76, AI76, AG76)</f>
        <v>0</v>
      </c>
      <c r="M76">
        <f>DB76 - IF(AU76&gt;1, L76*CV76*100.0/(AW76*DP76), 0)</f>
        <v>0</v>
      </c>
      <c r="N76">
        <f>((T76-J76/2)*M76-L76)/(T76+J76/2)</f>
        <v>0</v>
      </c>
      <c r="O76">
        <f>N76*(DI76+DJ76)/1000.0</f>
        <v>0</v>
      </c>
      <c r="P76">
        <f>(DB76 - IF(AU76&gt;1, L76*CV76*100.0/(AW76*DP76), 0))*(DI76+DJ76)/1000.0</f>
        <v>0</v>
      </c>
      <c r="Q76">
        <f>2.0/((1/S76-1/R76)+SIGN(S76)*SQRT((1/S76-1/R76)*(1/S76-1/R76) + 4*CW76/((CW76+1)*(CW76+1))*(2*1/S76*1/R76-1/R76*1/R76)))</f>
        <v>0</v>
      </c>
      <c r="R76">
        <f>IF(LEFT(CX76,1)&lt;&gt;"0",IF(LEFT(CX76,1)="1",3.0,CY76),$D$5+$E$5*(DP76*DI76/($K$5*1000))+$F$5*(DP76*DI76/($K$5*1000))*MAX(MIN(CV76,$J$5),$I$5)*MAX(MIN(CV76,$J$5),$I$5)+$G$5*MAX(MIN(CV76,$J$5),$I$5)*(DP76*DI76/($K$5*1000))+$H$5*(DP76*DI76/($K$5*1000))*(DP76*DI76/($K$5*1000)))</f>
        <v>0</v>
      </c>
      <c r="S76">
        <f>J76*(1000-(1000*0.61365*exp(17.502*W76/(240.97+W76))/(DI76+DJ76)+DD76)/2)/(1000*0.61365*exp(17.502*W76/(240.97+W76))/(DI76+DJ76)-DD76)</f>
        <v>0</v>
      </c>
      <c r="T76">
        <f>1/((CW76+1)/(Q76/1.6)+1/(R76/1.37)) + CW76/((CW76+1)/(Q76/1.6) + CW76/(R76/1.37))</f>
        <v>0</v>
      </c>
      <c r="U76">
        <f>(CR76*CU76)</f>
        <v>0</v>
      </c>
      <c r="V76">
        <f>(DK76+(U76+2*0.95*5.67E-8*(((DK76+$B$7)+273)^4-(DK76+273)^4)-44100*J76)/(1.84*29.3*R76+8*0.95*5.67E-8*(DK76+273)^3))</f>
        <v>0</v>
      </c>
      <c r="W76">
        <f>($C$7*DL76+$D$7*DM76+$E$7*V76)</f>
        <v>0</v>
      </c>
      <c r="X76">
        <f>0.61365*exp(17.502*W76/(240.97+W76))</f>
        <v>0</v>
      </c>
      <c r="Y76">
        <f>(Z76/AA76*100)</f>
        <v>0</v>
      </c>
      <c r="Z76">
        <f>DD76*(DI76+DJ76)/1000</f>
        <v>0</v>
      </c>
      <c r="AA76">
        <f>0.61365*exp(17.502*DK76/(240.97+DK76))</f>
        <v>0</v>
      </c>
      <c r="AB76">
        <f>(X76-DD76*(DI76+DJ76)/1000)</f>
        <v>0</v>
      </c>
      <c r="AC76">
        <f>(-J76*44100)</f>
        <v>0</v>
      </c>
      <c r="AD76">
        <f>2*29.3*R76*0.92*(DK76-W76)</f>
        <v>0</v>
      </c>
      <c r="AE76">
        <f>2*0.95*5.67E-8*(((DK76+$B$7)+273)^4-(W76+273)^4)</f>
        <v>0</v>
      </c>
      <c r="AF76">
        <f>U76+AE76+AC76+AD76</f>
        <v>0</v>
      </c>
      <c r="AG76">
        <f>DH76*AU76*(DC76-DB76*(1000-AU76*DE76)/(1000-AU76*DD76))/(100*CV76)</f>
        <v>0</v>
      </c>
      <c r="AH76">
        <f>1000*DH76*AU76*(DD76-DE76)/(100*CV76*(1000-AU76*DD76))</f>
        <v>0</v>
      </c>
      <c r="AI76">
        <f>(AJ76 - AK76 - DI76*1E3/(8.314*(DK76+273.15)) * AM76/DH76 * AL76) * DH76/(100*CV76) * (1000 - DE76)/1000</f>
        <v>0</v>
      </c>
      <c r="AJ76">
        <v>989.28277576993</v>
      </c>
      <c r="AK76">
        <v>971.395957575757</v>
      </c>
      <c r="AL76">
        <v>3.41203294097671</v>
      </c>
      <c r="AM76">
        <v>64.351544685461</v>
      </c>
      <c r="AN76">
        <f>(AP76 - AO76 + DI76*1E3/(8.314*(DK76+273.15)) * AR76/DH76 * AQ76) * DH76/(100*CV76) * 1000/(1000 - AP76)</f>
        <v>0</v>
      </c>
      <c r="AO76">
        <v>9.83533091786677</v>
      </c>
      <c r="AP76">
        <v>10.0554363636364</v>
      </c>
      <c r="AQ76">
        <v>-2.02699370288668e-06</v>
      </c>
      <c r="AR76">
        <v>100.18039122701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MAX(0,($B$13+$C$13*DP76)/(1+$D$13*DP76)*DI76/(DK76+273)*$E$13)</f>
        <v>0</v>
      </c>
      <c r="AX76" t="s">
        <v>407</v>
      </c>
      <c r="AY76" t="s">
        <v>407</v>
      </c>
      <c r="AZ76">
        <v>0</v>
      </c>
      <c r="BA76">
        <v>0</v>
      </c>
      <c r="BB76">
        <f>1-AZ76/BA76</f>
        <v>0</v>
      </c>
      <c r="BC76">
        <v>0</v>
      </c>
      <c r="BD76" t="s">
        <v>407</v>
      </c>
      <c r="BE76" t="s">
        <v>407</v>
      </c>
      <c r="BF76">
        <v>0</v>
      </c>
      <c r="BG76">
        <v>0</v>
      </c>
      <c r="BH76">
        <f>1-BF76/BG76</f>
        <v>0</v>
      </c>
      <c r="BI76">
        <v>0.5</v>
      </c>
      <c r="BJ76">
        <f>CS76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407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f>$B$11*DQ76+$C$11*DR76+$F$11*EC76*(1-EF76)</f>
        <v>0</v>
      </c>
      <c r="CS76">
        <f>CR76*CT76</f>
        <v>0</v>
      </c>
      <c r="CT76">
        <f>($B$11*$D$9+$C$11*$D$9+$F$11*((EP76+EH76)/MAX(EP76+EH76+EQ76, 0.1)*$I$9+EQ76/MAX(EP76+EH76+EQ76, 0.1)*$J$9))/($B$11+$C$11+$F$11)</f>
        <v>0</v>
      </c>
      <c r="CU76">
        <f>($B$11*$K$9+$C$11*$K$9+$F$11*((EP76+EH76)/MAX(EP76+EH76+EQ76, 0.1)*$P$9+EQ76/MAX(EP76+EH76+EQ76, 0.1)*$Q$9))/($B$11+$C$11+$F$11)</f>
        <v>0</v>
      </c>
      <c r="CV76">
        <v>1.65</v>
      </c>
      <c r="CW76">
        <v>0.5</v>
      </c>
      <c r="CX76" t="s">
        <v>408</v>
      </c>
      <c r="CY76">
        <v>2</v>
      </c>
      <c r="CZ76" t="b">
        <v>1</v>
      </c>
      <c r="DA76">
        <v>1510789712.1</v>
      </c>
      <c r="DB76">
        <v>938.186962962963</v>
      </c>
      <c r="DC76">
        <v>962.98462962963</v>
      </c>
      <c r="DD76">
        <v>10.0553074074074</v>
      </c>
      <c r="DE76">
        <v>9.83525222222222</v>
      </c>
      <c r="DF76">
        <v>928.197925925926</v>
      </c>
      <c r="DG76">
        <v>10.0532666666667</v>
      </c>
      <c r="DH76">
        <v>500.064296296296</v>
      </c>
      <c r="DI76">
        <v>89.9491185185185</v>
      </c>
      <c r="DJ76">
        <v>0.100004218518519</v>
      </c>
      <c r="DK76">
        <v>19.1243296296296</v>
      </c>
      <c r="DL76">
        <v>19.9950037037037</v>
      </c>
      <c r="DM76">
        <v>999.9</v>
      </c>
      <c r="DN76">
        <v>0</v>
      </c>
      <c r="DO76">
        <v>0</v>
      </c>
      <c r="DP76">
        <v>9995.94777777778</v>
      </c>
      <c r="DQ76">
        <v>0</v>
      </c>
      <c r="DR76">
        <v>9.98111481481481</v>
      </c>
      <c r="DS76">
        <v>-24.7976703703704</v>
      </c>
      <c r="DT76">
        <v>947.716555555555</v>
      </c>
      <c r="DU76">
        <v>972.549888888889</v>
      </c>
      <c r="DV76">
        <v>0.220050185185185</v>
      </c>
      <c r="DW76">
        <v>962.98462962963</v>
      </c>
      <c r="DX76">
        <v>9.83525222222222</v>
      </c>
      <c r="DY76">
        <v>0.90446562962963</v>
      </c>
      <c r="DZ76">
        <v>0.88467237037037</v>
      </c>
      <c r="EA76">
        <v>5.46199074074074</v>
      </c>
      <c r="EB76">
        <v>5.14378851851852</v>
      </c>
      <c r="EC76">
        <v>2000.00444444444</v>
      </c>
      <c r="ED76">
        <v>0.980008</v>
      </c>
      <c r="EE76">
        <v>0.0199924</v>
      </c>
      <c r="EF76">
        <v>0</v>
      </c>
      <c r="EG76">
        <v>2.32557777777778</v>
      </c>
      <c r="EH76">
        <v>0</v>
      </c>
      <c r="EI76">
        <v>2437.90518518519</v>
      </c>
      <c r="EJ76">
        <v>17300.2407407407</v>
      </c>
      <c r="EK76">
        <v>38.3726666666667</v>
      </c>
      <c r="EL76">
        <v>39.243</v>
      </c>
      <c r="EM76">
        <v>38.312</v>
      </c>
      <c r="EN76">
        <v>37.6778148148148</v>
      </c>
      <c r="EO76">
        <v>37.243</v>
      </c>
      <c r="EP76">
        <v>1960.02444444444</v>
      </c>
      <c r="EQ76">
        <v>39.9803703703704</v>
      </c>
      <c r="ER76">
        <v>0</v>
      </c>
      <c r="ES76">
        <v>1679590472.3</v>
      </c>
      <c r="ET76">
        <v>0</v>
      </c>
      <c r="EU76">
        <v>2.31282</v>
      </c>
      <c r="EV76">
        <v>0.746830772561387</v>
      </c>
      <c r="EW76">
        <v>0.887692310704279</v>
      </c>
      <c r="EX76">
        <v>2437.9324</v>
      </c>
      <c r="EY76">
        <v>15</v>
      </c>
      <c r="EZ76">
        <v>0</v>
      </c>
      <c r="FA76" t="s">
        <v>409</v>
      </c>
      <c r="FB76">
        <v>1510787920.6</v>
      </c>
      <c r="FC76">
        <v>1510787921.6</v>
      </c>
      <c r="FD76">
        <v>0</v>
      </c>
      <c r="FE76">
        <v>-0.101</v>
      </c>
      <c r="FF76">
        <v>-0.012</v>
      </c>
      <c r="FG76">
        <v>6.901</v>
      </c>
      <c r="FH76">
        <v>0.516</v>
      </c>
      <c r="FI76">
        <v>420</v>
      </c>
      <c r="FJ76">
        <v>24</v>
      </c>
      <c r="FK76">
        <v>0.32</v>
      </c>
      <c r="FL76">
        <v>0.12</v>
      </c>
      <c r="FM76">
        <v>0.220266475</v>
      </c>
      <c r="FN76">
        <v>-3.95234521581903e-05</v>
      </c>
      <c r="FO76">
        <v>0.000685321566401494</v>
      </c>
      <c r="FP76">
        <v>1</v>
      </c>
      <c r="FQ76">
        <v>1</v>
      </c>
      <c r="FR76">
        <v>1</v>
      </c>
      <c r="FS76" t="s">
        <v>410</v>
      </c>
      <c r="FT76">
        <v>2.97302</v>
      </c>
      <c r="FU76">
        <v>2.75384</v>
      </c>
      <c r="FV76">
        <v>0.161118</v>
      </c>
      <c r="FW76">
        <v>0.164858</v>
      </c>
      <c r="FX76">
        <v>0.0547846</v>
      </c>
      <c r="FY76">
        <v>0.0544105</v>
      </c>
      <c r="FZ76">
        <v>32613.8</v>
      </c>
      <c r="GA76">
        <v>35403.8</v>
      </c>
      <c r="GB76">
        <v>35235.9</v>
      </c>
      <c r="GC76">
        <v>38451.3</v>
      </c>
      <c r="GD76">
        <v>47208.8</v>
      </c>
      <c r="GE76">
        <v>52502.1</v>
      </c>
      <c r="GF76">
        <v>55026.2</v>
      </c>
      <c r="GG76">
        <v>61652</v>
      </c>
      <c r="GH76">
        <v>1.9831</v>
      </c>
      <c r="GI76">
        <v>1.79988</v>
      </c>
      <c r="GJ76">
        <v>0.00713393</v>
      </c>
      <c r="GK76">
        <v>0</v>
      </c>
      <c r="GL76">
        <v>19.889</v>
      </c>
      <c r="GM76">
        <v>999.9</v>
      </c>
      <c r="GN76">
        <v>53.711</v>
      </c>
      <c r="GO76">
        <v>28.953</v>
      </c>
      <c r="GP76">
        <v>23.9505</v>
      </c>
      <c r="GQ76">
        <v>56.2888</v>
      </c>
      <c r="GR76">
        <v>50.0401</v>
      </c>
      <c r="GS76">
        <v>1</v>
      </c>
      <c r="GT76">
        <v>0.00823425</v>
      </c>
      <c r="GU76">
        <v>6.27553</v>
      </c>
      <c r="GV76">
        <v>20.0116</v>
      </c>
      <c r="GW76">
        <v>5.20082</v>
      </c>
      <c r="GX76">
        <v>12.0076</v>
      </c>
      <c r="GY76">
        <v>4.97565</v>
      </c>
      <c r="GZ76">
        <v>3.293</v>
      </c>
      <c r="HA76">
        <v>9999</v>
      </c>
      <c r="HB76">
        <v>9999</v>
      </c>
      <c r="HC76">
        <v>999.9</v>
      </c>
      <c r="HD76">
        <v>9999</v>
      </c>
      <c r="HE76">
        <v>1.8631</v>
      </c>
      <c r="HF76">
        <v>1.86813</v>
      </c>
      <c r="HG76">
        <v>1.86784</v>
      </c>
      <c r="HH76">
        <v>1.86896</v>
      </c>
      <c r="HI76">
        <v>1.86983</v>
      </c>
      <c r="HJ76">
        <v>1.86586</v>
      </c>
      <c r="HK76">
        <v>1.86703</v>
      </c>
      <c r="HL76">
        <v>1.86833</v>
      </c>
      <c r="HM76">
        <v>5</v>
      </c>
      <c r="HN76">
        <v>0</v>
      </c>
      <c r="HO76">
        <v>0</v>
      </c>
      <c r="HP76">
        <v>0</v>
      </c>
      <c r="HQ76" t="s">
        <v>411</v>
      </c>
      <c r="HR76" t="s">
        <v>412</v>
      </c>
      <c r="HS76" t="s">
        <v>413</v>
      </c>
      <c r="HT76" t="s">
        <v>413</v>
      </c>
      <c r="HU76" t="s">
        <v>413</v>
      </c>
      <c r="HV76" t="s">
        <v>413</v>
      </c>
      <c r="HW76">
        <v>0</v>
      </c>
      <c r="HX76">
        <v>100</v>
      </c>
      <c r="HY76">
        <v>100</v>
      </c>
      <c r="HZ76">
        <v>10.13</v>
      </c>
      <c r="IA76">
        <v>0.002</v>
      </c>
      <c r="IB76">
        <v>4.09459096810632</v>
      </c>
      <c r="IC76">
        <v>0.00701673648668627</v>
      </c>
      <c r="ID76">
        <v>-7.00304995360485e-07</v>
      </c>
      <c r="IE76">
        <v>-1.86506737496121e-11</v>
      </c>
      <c r="IF76">
        <v>0.00125787624930914</v>
      </c>
      <c r="IG76">
        <v>-0.0224036906934607</v>
      </c>
      <c r="IH76">
        <v>0.00249664406764014</v>
      </c>
      <c r="II76">
        <v>-2.59163740235367e-05</v>
      </c>
      <c r="IJ76">
        <v>-2</v>
      </c>
      <c r="IK76">
        <v>2020</v>
      </c>
      <c r="IL76">
        <v>1</v>
      </c>
      <c r="IM76">
        <v>25</v>
      </c>
      <c r="IN76">
        <v>30</v>
      </c>
      <c r="IO76">
        <v>30</v>
      </c>
      <c r="IP76">
        <v>2.04102</v>
      </c>
      <c r="IQ76">
        <v>2.60132</v>
      </c>
      <c r="IR76">
        <v>1.54785</v>
      </c>
      <c r="IS76">
        <v>2.30713</v>
      </c>
      <c r="IT76">
        <v>1.34644</v>
      </c>
      <c r="IU76">
        <v>2.33765</v>
      </c>
      <c r="IV76">
        <v>33.1769</v>
      </c>
      <c r="IW76">
        <v>24.1751</v>
      </c>
      <c r="IX76">
        <v>18</v>
      </c>
      <c r="IY76">
        <v>501.071</v>
      </c>
      <c r="IZ76">
        <v>386.958</v>
      </c>
      <c r="JA76">
        <v>12.5715</v>
      </c>
      <c r="JB76">
        <v>26.9572</v>
      </c>
      <c r="JC76">
        <v>30.0006</v>
      </c>
      <c r="JD76">
        <v>26.8461</v>
      </c>
      <c r="JE76">
        <v>26.7836</v>
      </c>
      <c r="JF76">
        <v>40.894</v>
      </c>
      <c r="JG76">
        <v>57.7015</v>
      </c>
      <c r="JH76">
        <v>0</v>
      </c>
      <c r="JI76">
        <v>12.5777</v>
      </c>
      <c r="JJ76">
        <v>1004.99</v>
      </c>
      <c r="JK76">
        <v>9.79417</v>
      </c>
      <c r="JL76">
        <v>102.114</v>
      </c>
      <c r="JM76">
        <v>102.635</v>
      </c>
    </row>
    <row r="77" spans="1:273">
      <c r="A77">
        <v>61</v>
      </c>
      <c r="B77">
        <v>1510789724.6</v>
      </c>
      <c r="C77">
        <v>392.5</v>
      </c>
      <c r="D77" t="s">
        <v>532</v>
      </c>
      <c r="E77" t="s">
        <v>533</v>
      </c>
      <c r="F77">
        <v>5</v>
      </c>
      <c r="G77" t="s">
        <v>405</v>
      </c>
      <c r="H77" t="s">
        <v>406</v>
      </c>
      <c r="I77">
        <v>1510789716.81429</v>
      </c>
      <c r="J77">
        <f>(K77)/1000</f>
        <v>0</v>
      </c>
      <c r="K77">
        <f>IF(CZ77, AN77, AH77)</f>
        <v>0</v>
      </c>
      <c r="L77">
        <f>IF(CZ77, AI77, AG77)</f>
        <v>0</v>
      </c>
      <c r="M77">
        <f>DB77 - IF(AU77&gt;1, L77*CV77*100.0/(AW77*DP77), 0)</f>
        <v>0</v>
      </c>
      <c r="N77">
        <f>((T77-J77/2)*M77-L77)/(T77+J77/2)</f>
        <v>0</v>
      </c>
      <c r="O77">
        <f>N77*(DI77+DJ77)/1000.0</f>
        <v>0</v>
      </c>
      <c r="P77">
        <f>(DB77 - IF(AU77&gt;1, L77*CV77*100.0/(AW77*DP77), 0))*(DI77+DJ77)/1000.0</f>
        <v>0</v>
      </c>
      <c r="Q77">
        <f>2.0/((1/S77-1/R77)+SIGN(S77)*SQRT((1/S77-1/R77)*(1/S77-1/R77) + 4*CW77/((CW77+1)*(CW77+1))*(2*1/S77*1/R77-1/R77*1/R77)))</f>
        <v>0</v>
      </c>
      <c r="R77">
        <f>IF(LEFT(CX77,1)&lt;&gt;"0",IF(LEFT(CX77,1)="1",3.0,CY77),$D$5+$E$5*(DP77*DI77/($K$5*1000))+$F$5*(DP77*DI77/($K$5*1000))*MAX(MIN(CV77,$J$5),$I$5)*MAX(MIN(CV77,$J$5),$I$5)+$G$5*MAX(MIN(CV77,$J$5),$I$5)*(DP77*DI77/($K$5*1000))+$H$5*(DP77*DI77/($K$5*1000))*(DP77*DI77/($K$5*1000)))</f>
        <v>0</v>
      </c>
      <c r="S77">
        <f>J77*(1000-(1000*0.61365*exp(17.502*W77/(240.97+W77))/(DI77+DJ77)+DD77)/2)/(1000*0.61365*exp(17.502*W77/(240.97+W77))/(DI77+DJ77)-DD77)</f>
        <v>0</v>
      </c>
      <c r="T77">
        <f>1/((CW77+1)/(Q77/1.6)+1/(R77/1.37)) + CW77/((CW77+1)/(Q77/1.6) + CW77/(R77/1.37))</f>
        <v>0</v>
      </c>
      <c r="U77">
        <f>(CR77*CU77)</f>
        <v>0</v>
      </c>
      <c r="V77">
        <f>(DK77+(U77+2*0.95*5.67E-8*(((DK77+$B$7)+273)^4-(DK77+273)^4)-44100*J77)/(1.84*29.3*R77+8*0.95*5.67E-8*(DK77+273)^3))</f>
        <v>0</v>
      </c>
      <c r="W77">
        <f>($C$7*DL77+$D$7*DM77+$E$7*V77)</f>
        <v>0</v>
      </c>
      <c r="X77">
        <f>0.61365*exp(17.502*W77/(240.97+W77))</f>
        <v>0</v>
      </c>
      <c r="Y77">
        <f>(Z77/AA77*100)</f>
        <v>0</v>
      </c>
      <c r="Z77">
        <f>DD77*(DI77+DJ77)/1000</f>
        <v>0</v>
      </c>
      <c r="AA77">
        <f>0.61365*exp(17.502*DK77/(240.97+DK77))</f>
        <v>0</v>
      </c>
      <c r="AB77">
        <f>(X77-DD77*(DI77+DJ77)/1000)</f>
        <v>0</v>
      </c>
      <c r="AC77">
        <f>(-J77*44100)</f>
        <v>0</v>
      </c>
      <c r="AD77">
        <f>2*29.3*R77*0.92*(DK77-W77)</f>
        <v>0</v>
      </c>
      <c r="AE77">
        <f>2*0.95*5.67E-8*(((DK77+$B$7)+273)^4-(W77+273)^4)</f>
        <v>0</v>
      </c>
      <c r="AF77">
        <f>U77+AE77+AC77+AD77</f>
        <v>0</v>
      </c>
      <c r="AG77">
        <f>DH77*AU77*(DC77-DB77*(1000-AU77*DE77)/(1000-AU77*DD77))/(100*CV77)</f>
        <v>0</v>
      </c>
      <c r="AH77">
        <f>1000*DH77*AU77*(DD77-DE77)/(100*CV77*(1000-AU77*DD77))</f>
        <v>0</v>
      </c>
      <c r="AI77">
        <f>(AJ77 - AK77 - DI77*1E3/(8.314*(DK77+273.15)) * AM77/DH77 * AL77) * DH77/(100*CV77) * (1000 - DE77)/1000</f>
        <v>0</v>
      </c>
      <c r="AJ77">
        <v>1006.15170075728</v>
      </c>
      <c r="AK77">
        <v>988.299012121212</v>
      </c>
      <c r="AL77">
        <v>3.36819128599457</v>
      </c>
      <c r="AM77">
        <v>64.351544685461</v>
      </c>
      <c r="AN77">
        <f>(AP77 - AO77 + DI77*1E3/(8.314*(DK77+273.15)) * AR77/DH77 * AQ77) * DH77/(100*CV77) * 1000/(1000 - AP77)</f>
        <v>0</v>
      </c>
      <c r="AO77">
        <v>9.83709135567048</v>
      </c>
      <c r="AP77">
        <v>10.0567230769231</v>
      </c>
      <c r="AQ77">
        <v>2.9053984605795e-06</v>
      </c>
      <c r="AR77">
        <v>100.18039122701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MAX(0,($B$13+$C$13*DP77)/(1+$D$13*DP77)*DI77/(DK77+273)*$E$13)</f>
        <v>0</v>
      </c>
      <c r="AX77" t="s">
        <v>407</v>
      </c>
      <c r="AY77" t="s">
        <v>407</v>
      </c>
      <c r="AZ77">
        <v>0</v>
      </c>
      <c r="BA77">
        <v>0</v>
      </c>
      <c r="BB77">
        <f>1-AZ77/BA77</f>
        <v>0</v>
      </c>
      <c r="BC77">
        <v>0</v>
      </c>
      <c r="BD77" t="s">
        <v>407</v>
      </c>
      <c r="BE77" t="s">
        <v>407</v>
      </c>
      <c r="BF77">
        <v>0</v>
      </c>
      <c r="BG77">
        <v>0</v>
      </c>
      <c r="BH77">
        <f>1-BF77/BG77</f>
        <v>0</v>
      </c>
      <c r="BI77">
        <v>0.5</v>
      </c>
      <c r="BJ77">
        <f>CS77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407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f>$B$11*DQ77+$C$11*DR77+$F$11*EC77*(1-EF77)</f>
        <v>0</v>
      </c>
      <c r="CS77">
        <f>CR77*CT77</f>
        <v>0</v>
      </c>
      <c r="CT77">
        <f>($B$11*$D$9+$C$11*$D$9+$F$11*((EP77+EH77)/MAX(EP77+EH77+EQ77, 0.1)*$I$9+EQ77/MAX(EP77+EH77+EQ77, 0.1)*$J$9))/($B$11+$C$11+$F$11)</f>
        <v>0</v>
      </c>
      <c r="CU77">
        <f>($B$11*$K$9+$C$11*$K$9+$F$11*((EP77+EH77)/MAX(EP77+EH77+EQ77, 0.1)*$P$9+EQ77/MAX(EP77+EH77+EQ77, 0.1)*$Q$9))/($B$11+$C$11+$F$11)</f>
        <v>0</v>
      </c>
      <c r="CV77">
        <v>1.65</v>
      </c>
      <c r="CW77">
        <v>0.5</v>
      </c>
      <c r="CX77" t="s">
        <v>408</v>
      </c>
      <c r="CY77">
        <v>2</v>
      </c>
      <c r="CZ77" t="b">
        <v>1</v>
      </c>
      <c r="DA77">
        <v>1510789716.81429</v>
      </c>
      <c r="DB77">
        <v>953.933285714286</v>
      </c>
      <c r="DC77">
        <v>978.790607142857</v>
      </c>
      <c r="DD77">
        <v>10.0561607142857</v>
      </c>
      <c r="DE77">
        <v>9.83652071428571</v>
      </c>
      <c r="DF77">
        <v>943.855642857143</v>
      </c>
      <c r="DG77">
        <v>10.0541142857143</v>
      </c>
      <c r="DH77">
        <v>500.063321428571</v>
      </c>
      <c r="DI77">
        <v>89.9496928571429</v>
      </c>
      <c r="DJ77">
        <v>0.100002289285714</v>
      </c>
      <c r="DK77">
        <v>19.1226</v>
      </c>
      <c r="DL77">
        <v>19.9923928571429</v>
      </c>
      <c r="DM77">
        <v>999.9</v>
      </c>
      <c r="DN77">
        <v>0</v>
      </c>
      <c r="DO77">
        <v>0</v>
      </c>
      <c r="DP77">
        <v>9997.20785714286</v>
      </c>
      <c r="DQ77">
        <v>0</v>
      </c>
      <c r="DR77">
        <v>9.98030678571429</v>
      </c>
      <c r="DS77">
        <v>-24.8570928571429</v>
      </c>
      <c r="DT77">
        <v>963.623607142857</v>
      </c>
      <c r="DU77">
        <v>988.513642857143</v>
      </c>
      <c r="DV77">
        <v>0.219640071428571</v>
      </c>
      <c r="DW77">
        <v>978.790607142857</v>
      </c>
      <c r="DX77">
        <v>9.83652071428571</v>
      </c>
      <c r="DY77">
        <v>0.904548607142857</v>
      </c>
      <c r="DZ77">
        <v>0.884792035714286</v>
      </c>
      <c r="EA77">
        <v>5.46331142857143</v>
      </c>
      <c r="EB77">
        <v>5.14573285714286</v>
      </c>
      <c r="EC77">
        <v>2000.00642857143</v>
      </c>
      <c r="ED77">
        <v>0.980008</v>
      </c>
      <c r="EE77">
        <v>0.0199924</v>
      </c>
      <c r="EF77">
        <v>0</v>
      </c>
      <c r="EG77">
        <v>2.37346785714286</v>
      </c>
      <c r="EH77">
        <v>0</v>
      </c>
      <c r="EI77">
        <v>2438.1375</v>
      </c>
      <c r="EJ77">
        <v>17300.2607142857</v>
      </c>
      <c r="EK77">
        <v>38.37275</v>
      </c>
      <c r="EL77">
        <v>39.2365</v>
      </c>
      <c r="EM77">
        <v>38.312</v>
      </c>
      <c r="EN77">
        <v>37.6648571428571</v>
      </c>
      <c r="EO77">
        <v>37.232</v>
      </c>
      <c r="EP77">
        <v>1960.02642857143</v>
      </c>
      <c r="EQ77">
        <v>39.9803571428571</v>
      </c>
      <c r="ER77">
        <v>0</v>
      </c>
      <c r="ES77">
        <v>1679590477.1</v>
      </c>
      <c r="ET77">
        <v>0</v>
      </c>
      <c r="EU77">
        <v>2.350416</v>
      </c>
      <c r="EV77">
        <v>-0.254984625141997</v>
      </c>
      <c r="EW77">
        <v>2.34923078161151</v>
      </c>
      <c r="EX77">
        <v>2438.1476</v>
      </c>
      <c r="EY77">
        <v>15</v>
      </c>
      <c r="EZ77">
        <v>0</v>
      </c>
      <c r="FA77" t="s">
        <v>409</v>
      </c>
      <c r="FB77">
        <v>1510787920.6</v>
      </c>
      <c r="FC77">
        <v>1510787921.6</v>
      </c>
      <c r="FD77">
        <v>0</v>
      </c>
      <c r="FE77">
        <v>-0.101</v>
      </c>
      <c r="FF77">
        <v>-0.012</v>
      </c>
      <c r="FG77">
        <v>6.901</v>
      </c>
      <c r="FH77">
        <v>0.516</v>
      </c>
      <c r="FI77">
        <v>420</v>
      </c>
      <c r="FJ77">
        <v>24</v>
      </c>
      <c r="FK77">
        <v>0.32</v>
      </c>
      <c r="FL77">
        <v>0.12</v>
      </c>
      <c r="FM77">
        <v>0.219924675</v>
      </c>
      <c r="FN77">
        <v>-0.00481324953095646</v>
      </c>
      <c r="FO77">
        <v>0.000877971906939509</v>
      </c>
      <c r="FP77">
        <v>1</v>
      </c>
      <c r="FQ77">
        <v>1</v>
      </c>
      <c r="FR77">
        <v>1</v>
      </c>
      <c r="FS77" t="s">
        <v>410</v>
      </c>
      <c r="FT77">
        <v>2.973</v>
      </c>
      <c r="FU77">
        <v>2.75383</v>
      </c>
      <c r="FV77">
        <v>0.162906</v>
      </c>
      <c r="FW77">
        <v>0.166496</v>
      </c>
      <c r="FX77">
        <v>0.0547856</v>
      </c>
      <c r="FY77">
        <v>0.0544191</v>
      </c>
      <c r="FZ77">
        <v>32543.6</v>
      </c>
      <c r="GA77">
        <v>35333.7</v>
      </c>
      <c r="GB77">
        <v>35235.2</v>
      </c>
      <c r="GC77">
        <v>38450.7</v>
      </c>
      <c r="GD77">
        <v>47208</v>
      </c>
      <c r="GE77">
        <v>52501</v>
      </c>
      <c r="GF77">
        <v>55025.3</v>
      </c>
      <c r="GG77">
        <v>61651.2</v>
      </c>
      <c r="GH77">
        <v>1.98323</v>
      </c>
      <c r="GI77">
        <v>1.79998</v>
      </c>
      <c r="GJ77">
        <v>0.00679865</v>
      </c>
      <c r="GK77">
        <v>0</v>
      </c>
      <c r="GL77">
        <v>19.887</v>
      </c>
      <c r="GM77">
        <v>999.9</v>
      </c>
      <c r="GN77">
        <v>53.711</v>
      </c>
      <c r="GO77">
        <v>28.963</v>
      </c>
      <c r="GP77">
        <v>23.9647</v>
      </c>
      <c r="GQ77">
        <v>56.5088</v>
      </c>
      <c r="GR77">
        <v>50.1923</v>
      </c>
      <c r="GS77">
        <v>1</v>
      </c>
      <c r="GT77">
        <v>0.00870681</v>
      </c>
      <c r="GU77">
        <v>6.25012</v>
      </c>
      <c r="GV77">
        <v>20.0126</v>
      </c>
      <c r="GW77">
        <v>5.20112</v>
      </c>
      <c r="GX77">
        <v>12.008</v>
      </c>
      <c r="GY77">
        <v>4.9757</v>
      </c>
      <c r="GZ77">
        <v>3.293</v>
      </c>
      <c r="HA77">
        <v>9999</v>
      </c>
      <c r="HB77">
        <v>9999</v>
      </c>
      <c r="HC77">
        <v>999.9</v>
      </c>
      <c r="HD77">
        <v>9999</v>
      </c>
      <c r="HE77">
        <v>1.8631</v>
      </c>
      <c r="HF77">
        <v>1.86812</v>
      </c>
      <c r="HG77">
        <v>1.86784</v>
      </c>
      <c r="HH77">
        <v>1.86899</v>
      </c>
      <c r="HI77">
        <v>1.86985</v>
      </c>
      <c r="HJ77">
        <v>1.86588</v>
      </c>
      <c r="HK77">
        <v>1.86703</v>
      </c>
      <c r="HL77">
        <v>1.86834</v>
      </c>
      <c r="HM77">
        <v>5</v>
      </c>
      <c r="HN77">
        <v>0</v>
      </c>
      <c r="HO77">
        <v>0</v>
      </c>
      <c r="HP77">
        <v>0</v>
      </c>
      <c r="HQ77" t="s">
        <v>411</v>
      </c>
      <c r="HR77" t="s">
        <v>412</v>
      </c>
      <c r="HS77" t="s">
        <v>413</v>
      </c>
      <c r="HT77" t="s">
        <v>413</v>
      </c>
      <c r="HU77" t="s">
        <v>413</v>
      </c>
      <c r="HV77" t="s">
        <v>413</v>
      </c>
      <c r="HW77">
        <v>0</v>
      </c>
      <c r="HX77">
        <v>100</v>
      </c>
      <c r="HY77">
        <v>100</v>
      </c>
      <c r="HZ77">
        <v>10.224</v>
      </c>
      <c r="IA77">
        <v>0.0021</v>
      </c>
      <c r="IB77">
        <v>4.09459096810632</v>
      </c>
      <c r="IC77">
        <v>0.00701673648668627</v>
      </c>
      <c r="ID77">
        <v>-7.00304995360485e-07</v>
      </c>
      <c r="IE77">
        <v>-1.86506737496121e-11</v>
      </c>
      <c r="IF77">
        <v>0.00125787624930914</v>
      </c>
      <c r="IG77">
        <v>-0.0224036906934607</v>
      </c>
      <c r="IH77">
        <v>0.00249664406764014</v>
      </c>
      <c r="II77">
        <v>-2.59163740235367e-05</v>
      </c>
      <c r="IJ77">
        <v>-2</v>
      </c>
      <c r="IK77">
        <v>2020</v>
      </c>
      <c r="IL77">
        <v>1</v>
      </c>
      <c r="IM77">
        <v>25</v>
      </c>
      <c r="IN77">
        <v>30.1</v>
      </c>
      <c r="IO77">
        <v>30.1</v>
      </c>
      <c r="IP77">
        <v>2.07031</v>
      </c>
      <c r="IQ77">
        <v>2.59766</v>
      </c>
      <c r="IR77">
        <v>1.54785</v>
      </c>
      <c r="IS77">
        <v>2.30713</v>
      </c>
      <c r="IT77">
        <v>1.34644</v>
      </c>
      <c r="IU77">
        <v>2.36572</v>
      </c>
      <c r="IV77">
        <v>33.1769</v>
      </c>
      <c r="IW77">
        <v>24.1838</v>
      </c>
      <c r="IX77">
        <v>18</v>
      </c>
      <c r="IY77">
        <v>501.216</v>
      </c>
      <c r="IZ77">
        <v>387.062</v>
      </c>
      <c r="JA77">
        <v>12.5747</v>
      </c>
      <c r="JB77">
        <v>26.9651</v>
      </c>
      <c r="JC77">
        <v>30.0006</v>
      </c>
      <c r="JD77">
        <v>26.853</v>
      </c>
      <c r="JE77">
        <v>26.7909</v>
      </c>
      <c r="JF77">
        <v>41.4826</v>
      </c>
      <c r="JG77">
        <v>57.7015</v>
      </c>
      <c r="JH77">
        <v>0</v>
      </c>
      <c r="JI77">
        <v>12.5782</v>
      </c>
      <c r="JJ77">
        <v>1025.33</v>
      </c>
      <c r="JK77">
        <v>9.79417</v>
      </c>
      <c r="JL77">
        <v>102.112</v>
      </c>
      <c r="JM77">
        <v>102.634</v>
      </c>
    </row>
    <row r="78" spans="1:273">
      <c r="A78">
        <v>62</v>
      </c>
      <c r="B78">
        <v>1510789729.6</v>
      </c>
      <c r="C78">
        <v>397.5</v>
      </c>
      <c r="D78" t="s">
        <v>534</v>
      </c>
      <c r="E78" t="s">
        <v>535</v>
      </c>
      <c r="F78">
        <v>5</v>
      </c>
      <c r="G78" t="s">
        <v>405</v>
      </c>
      <c r="H78" t="s">
        <v>406</v>
      </c>
      <c r="I78">
        <v>1510789722.1</v>
      </c>
      <c r="J78">
        <f>(K78)/1000</f>
        <v>0</v>
      </c>
      <c r="K78">
        <f>IF(CZ78, AN78, AH78)</f>
        <v>0</v>
      </c>
      <c r="L78">
        <f>IF(CZ78, AI78, AG78)</f>
        <v>0</v>
      </c>
      <c r="M78">
        <f>DB78 - IF(AU78&gt;1, L78*CV78*100.0/(AW78*DP78), 0)</f>
        <v>0</v>
      </c>
      <c r="N78">
        <f>((T78-J78/2)*M78-L78)/(T78+J78/2)</f>
        <v>0</v>
      </c>
      <c r="O78">
        <f>N78*(DI78+DJ78)/1000.0</f>
        <v>0</v>
      </c>
      <c r="P78">
        <f>(DB78 - IF(AU78&gt;1, L78*CV78*100.0/(AW78*DP78), 0))*(DI78+DJ78)/1000.0</f>
        <v>0</v>
      </c>
      <c r="Q78">
        <f>2.0/((1/S78-1/R78)+SIGN(S78)*SQRT((1/S78-1/R78)*(1/S78-1/R78) + 4*CW78/((CW78+1)*(CW78+1))*(2*1/S78*1/R78-1/R78*1/R78)))</f>
        <v>0</v>
      </c>
      <c r="R78">
        <f>IF(LEFT(CX78,1)&lt;&gt;"0",IF(LEFT(CX78,1)="1",3.0,CY78),$D$5+$E$5*(DP78*DI78/($K$5*1000))+$F$5*(DP78*DI78/($K$5*1000))*MAX(MIN(CV78,$J$5),$I$5)*MAX(MIN(CV78,$J$5),$I$5)+$G$5*MAX(MIN(CV78,$J$5),$I$5)*(DP78*DI78/($K$5*1000))+$H$5*(DP78*DI78/($K$5*1000))*(DP78*DI78/($K$5*1000)))</f>
        <v>0</v>
      </c>
      <c r="S78">
        <f>J78*(1000-(1000*0.61365*exp(17.502*W78/(240.97+W78))/(DI78+DJ78)+DD78)/2)/(1000*0.61365*exp(17.502*W78/(240.97+W78))/(DI78+DJ78)-DD78)</f>
        <v>0</v>
      </c>
      <c r="T78">
        <f>1/((CW78+1)/(Q78/1.6)+1/(R78/1.37)) + CW78/((CW78+1)/(Q78/1.6) + CW78/(R78/1.37))</f>
        <v>0</v>
      </c>
      <c r="U78">
        <f>(CR78*CU78)</f>
        <v>0</v>
      </c>
      <c r="V78">
        <f>(DK78+(U78+2*0.95*5.67E-8*(((DK78+$B$7)+273)^4-(DK78+273)^4)-44100*J78)/(1.84*29.3*R78+8*0.95*5.67E-8*(DK78+273)^3))</f>
        <v>0</v>
      </c>
      <c r="W78">
        <f>($C$7*DL78+$D$7*DM78+$E$7*V78)</f>
        <v>0</v>
      </c>
      <c r="X78">
        <f>0.61365*exp(17.502*W78/(240.97+W78))</f>
        <v>0</v>
      </c>
      <c r="Y78">
        <f>(Z78/AA78*100)</f>
        <v>0</v>
      </c>
      <c r="Z78">
        <f>DD78*(DI78+DJ78)/1000</f>
        <v>0</v>
      </c>
      <c r="AA78">
        <f>0.61365*exp(17.502*DK78/(240.97+DK78))</f>
        <v>0</v>
      </c>
      <c r="AB78">
        <f>(X78-DD78*(DI78+DJ78)/1000)</f>
        <v>0</v>
      </c>
      <c r="AC78">
        <f>(-J78*44100)</f>
        <v>0</v>
      </c>
      <c r="AD78">
        <f>2*29.3*R78*0.92*(DK78-W78)</f>
        <v>0</v>
      </c>
      <c r="AE78">
        <f>2*0.95*5.67E-8*(((DK78+$B$7)+273)^4-(W78+273)^4)</f>
        <v>0</v>
      </c>
      <c r="AF78">
        <f>U78+AE78+AC78+AD78</f>
        <v>0</v>
      </c>
      <c r="AG78">
        <f>DH78*AU78*(DC78-DB78*(1000-AU78*DE78)/(1000-AU78*DD78))/(100*CV78)</f>
        <v>0</v>
      </c>
      <c r="AH78">
        <f>1000*DH78*AU78*(DD78-DE78)/(100*CV78*(1000-AU78*DD78))</f>
        <v>0</v>
      </c>
      <c r="AI78">
        <f>(AJ78 - AK78 - DI78*1E3/(8.314*(DK78+273.15)) * AM78/DH78 * AL78) * DH78/(100*CV78) * (1000 - DE78)/1000</f>
        <v>0</v>
      </c>
      <c r="AJ78">
        <v>1022.05576851582</v>
      </c>
      <c r="AK78">
        <v>1004.64323030303</v>
      </c>
      <c r="AL78">
        <v>3.29755261733096</v>
      </c>
      <c r="AM78">
        <v>64.351544685461</v>
      </c>
      <c r="AN78">
        <f>(AP78 - AO78 + DI78*1E3/(8.314*(DK78+273.15)) * AR78/DH78 * AQ78) * DH78/(100*CV78) * 1000/(1000 - AP78)</f>
        <v>0</v>
      </c>
      <c r="AO78">
        <v>9.83828711999753</v>
      </c>
      <c r="AP78">
        <v>10.0590538461539</v>
      </c>
      <c r="AQ78">
        <v>3.10777055884642e-07</v>
      </c>
      <c r="AR78">
        <v>100.18039122701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MAX(0,($B$13+$C$13*DP78)/(1+$D$13*DP78)*DI78/(DK78+273)*$E$13)</f>
        <v>0</v>
      </c>
      <c r="AX78" t="s">
        <v>407</v>
      </c>
      <c r="AY78" t="s">
        <v>407</v>
      </c>
      <c r="AZ78">
        <v>0</v>
      </c>
      <c r="BA78">
        <v>0</v>
      </c>
      <c r="BB78">
        <f>1-AZ78/BA78</f>
        <v>0</v>
      </c>
      <c r="BC78">
        <v>0</v>
      </c>
      <c r="BD78" t="s">
        <v>407</v>
      </c>
      <c r="BE78" t="s">
        <v>407</v>
      </c>
      <c r="BF78">
        <v>0</v>
      </c>
      <c r="BG78">
        <v>0</v>
      </c>
      <c r="BH78">
        <f>1-BF78/BG78</f>
        <v>0</v>
      </c>
      <c r="BI78">
        <v>0.5</v>
      </c>
      <c r="BJ78">
        <f>CS78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407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f>$B$11*DQ78+$C$11*DR78+$F$11*EC78*(1-EF78)</f>
        <v>0</v>
      </c>
      <c r="CS78">
        <f>CR78*CT78</f>
        <v>0</v>
      </c>
      <c r="CT78">
        <f>($B$11*$D$9+$C$11*$D$9+$F$11*((EP78+EH78)/MAX(EP78+EH78+EQ78, 0.1)*$I$9+EQ78/MAX(EP78+EH78+EQ78, 0.1)*$J$9))/($B$11+$C$11+$F$11)</f>
        <v>0</v>
      </c>
      <c r="CU78">
        <f>($B$11*$K$9+$C$11*$K$9+$F$11*((EP78+EH78)/MAX(EP78+EH78+EQ78, 0.1)*$P$9+EQ78/MAX(EP78+EH78+EQ78, 0.1)*$Q$9))/($B$11+$C$11+$F$11)</f>
        <v>0</v>
      </c>
      <c r="CV78">
        <v>1.65</v>
      </c>
      <c r="CW78">
        <v>0.5</v>
      </c>
      <c r="CX78" t="s">
        <v>408</v>
      </c>
      <c r="CY78">
        <v>2</v>
      </c>
      <c r="CZ78" t="b">
        <v>1</v>
      </c>
      <c r="DA78">
        <v>1510789722.1</v>
      </c>
      <c r="DB78">
        <v>971.518555555555</v>
      </c>
      <c r="DC78">
        <v>996.302111111111</v>
      </c>
      <c r="DD78">
        <v>10.0565481481481</v>
      </c>
      <c r="DE78">
        <v>9.83735740740741</v>
      </c>
      <c r="DF78">
        <v>961.34237037037</v>
      </c>
      <c r="DG78">
        <v>10.0544925925926</v>
      </c>
      <c r="DH78">
        <v>500.067</v>
      </c>
      <c r="DI78">
        <v>89.9494703703704</v>
      </c>
      <c r="DJ78">
        <v>0.100035381481482</v>
      </c>
      <c r="DK78">
        <v>19.1207259259259</v>
      </c>
      <c r="DL78">
        <v>19.9978037037037</v>
      </c>
      <c r="DM78">
        <v>999.9</v>
      </c>
      <c r="DN78">
        <v>0</v>
      </c>
      <c r="DO78">
        <v>0</v>
      </c>
      <c r="DP78">
        <v>9997.47592592593</v>
      </c>
      <c r="DQ78">
        <v>0</v>
      </c>
      <c r="DR78">
        <v>9.98055296296296</v>
      </c>
      <c r="DS78">
        <v>-24.7830407407407</v>
      </c>
      <c r="DT78">
        <v>981.387962962963</v>
      </c>
      <c r="DU78">
        <v>1006.19907407407</v>
      </c>
      <c r="DV78">
        <v>0.219189333333333</v>
      </c>
      <c r="DW78">
        <v>996.302111111111</v>
      </c>
      <c r="DX78">
        <v>9.83735740740741</v>
      </c>
      <c r="DY78">
        <v>0.904581185185185</v>
      </c>
      <c r="DZ78">
        <v>0.884865148148148</v>
      </c>
      <c r="EA78">
        <v>5.46382925925926</v>
      </c>
      <c r="EB78">
        <v>5.14692</v>
      </c>
      <c r="EC78">
        <v>2000.00518518519</v>
      </c>
      <c r="ED78">
        <v>0.980008</v>
      </c>
      <c r="EE78">
        <v>0.0199924</v>
      </c>
      <c r="EF78">
        <v>0</v>
      </c>
      <c r="EG78">
        <v>2.41176666666667</v>
      </c>
      <c r="EH78">
        <v>0</v>
      </c>
      <c r="EI78">
        <v>2438.26962962963</v>
      </c>
      <c r="EJ78">
        <v>17300.2481481481</v>
      </c>
      <c r="EK78">
        <v>38.3656666666667</v>
      </c>
      <c r="EL78">
        <v>39.2406666666667</v>
      </c>
      <c r="EM78">
        <v>38.312</v>
      </c>
      <c r="EN78">
        <v>37.6594444444444</v>
      </c>
      <c r="EO78">
        <v>37.215</v>
      </c>
      <c r="EP78">
        <v>1960.02518518518</v>
      </c>
      <c r="EQ78">
        <v>39.9803703703704</v>
      </c>
      <c r="ER78">
        <v>0</v>
      </c>
      <c r="ES78">
        <v>1679590482.5</v>
      </c>
      <c r="ET78">
        <v>0</v>
      </c>
      <c r="EU78">
        <v>2.37861923076923</v>
      </c>
      <c r="EV78">
        <v>0.64266323266299</v>
      </c>
      <c r="EW78">
        <v>1.95076923519111</v>
      </c>
      <c r="EX78">
        <v>2438.25769230769</v>
      </c>
      <c r="EY78">
        <v>15</v>
      </c>
      <c r="EZ78">
        <v>0</v>
      </c>
      <c r="FA78" t="s">
        <v>409</v>
      </c>
      <c r="FB78">
        <v>1510787920.6</v>
      </c>
      <c r="FC78">
        <v>1510787921.6</v>
      </c>
      <c r="FD78">
        <v>0</v>
      </c>
      <c r="FE78">
        <v>-0.101</v>
      </c>
      <c r="FF78">
        <v>-0.012</v>
      </c>
      <c r="FG78">
        <v>6.901</v>
      </c>
      <c r="FH78">
        <v>0.516</v>
      </c>
      <c r="FI78">
        <v>420</v>
      </c>
      <c r="FJ78">
        <v>24</v>
      </c>
      <c r="FK78">
        <v>0.32</v>
      </c>
      <c r="FL78">
        <v>0.12</v>
      </c>
      <c r="FM78">
        <v>0.219487975</v>
      </c>
      <c r="FN78">
        <v>-0.00799878799249522</v>
      </c>
      <c r="FO78">
        <v>0.00115730360077855</v>
      </c>
      <c r="FP78">
        <v>1</v>
      </c>
      <c r="FQ78">
        <v>1</v>
      </c>
      <c r="FR78">
        <v>1</v>
      </c>
      <c r="FS78" t="s">
        <v>410</v>
      </c>
      <c r="FT78">
        <v>2.9731</v>
      </c>
      <c r="FU78">
        <v>2.7538</v>
      </c>
      <c r="FV78">
        <v>0.164641</v>
      </c>
      <c r="FW78">
        <v>0.168367</v>
      </c>
      <c r="FX78">
        <v>0.0547961</v>
      </c>
      <c r="FY78">
        <v>0.0544177</v>
      </c>
      <c r="FZ78">
        <v>32475.7</v>
      </c>
      <c r="GA78">
        <v>35253.9</v>
      </c>
      <c r="GB78">
        <v>35234.7</v>
      </c>
      <c r="GC78">
        <v>38450.2</v>
      </c>
      <c r="GD78">
        <v>47206.7</v>
      </c>
      <c r="GE78">
        <v>52500.5</v>
      </c>
      <c r="GF78">
        <v>55024.3</v>
      </c>
      <c r="GG78">
        <v>61650.5</v>
      </c>
      <c r="GH78">
        <v>1.98325</v>
      </c>
      <c r="GI78">
        <v>1.79995</v>
      </c>
      <c r="GJ78">
        <v>0.00716001</v>
      </c>
      <c r="GK78">
        <v>0</v>
      </c>
      <c r="GL78">
        <v>19.8845</v>
      </c>
      <c r="GM78">
        <v>999.9</v>
      </c>
      <c r="GN78">
        <v>53.687</v>
      </c>
      <c r="GO78">
        <v>28.963</v>
      </c>
      <c r="GP78">
        <v>23.9549</v>
      </c>
      <c r="GQ78">
        <v>56.4888</v>
      </c>
      <c r="GR78">
        <v>50.2364</v>
      </c>
      <c r="GS78">
        <v>1</v>
      </c>
      <c r="GT78">
        <v>0.00926829</v>
      </c>
      <c r="GU78">
        <v>6.26361</v>
      </c>
      <c r="GV78">
        <v>20.0122</v>
      </c>
      <c r="GW78">
        <v>5.20157</v>
      </c>
      <c r="GX78">
        <v>12.0079</v>
      </c>
      <c r="GY78">
        <v>4.97555</v>
      </c>
      <c r="GZ78">
        <v>3.293</v>
      </c>
      <c r="HA78">
        <v>9999</v>
      </c>
      <c r="HB78">
        <v>9999</v>
      </c>
      <c r="HC78">
        <v>999.9</v>
      </c>
      <c r="HD78">
        <v>9999</v>
      </c>
      <c r="HE78">
        <v>1.8631</v>
      </c>
      <c r="HF78">
        <v>1.86812</v>
      </c>
      <c r="HG78">
        <v>1.86785</v>
      </c>
      <c r="HH78">
        <v>1.86897</v>
      </c>
      <c r="HI78">
        <v>1.86982</v>
      </c>
      <c r="HJ78">
        <v>1.86586</v>
      </c>
      <c r="HK78">
        <v>1.86702</v>
      </c>
      <c r="HL78">
        <v>1.86833</v>
      </c>
      <c r="HM78">
        <v>5</v>
      </c>
      <c r="HN78">
        <v>0</v>
      </c>
      <c r="HO78">
        <v>0</v>
      </c>
      <c r="HP78">
        <v>0</v>
      </c>
      <c r="HQ78" t="s">
        <v>411</v>
      </c>
      <c r="HR78" t="s">
        <v>412</v>
      </c>
      <c r="HS78" t="s">
        <v>413</v>
      </c>
      <c r="HT78" t="s">
        <v>413</v>
      </c>
      <c r="HU78" t="s">
        <v>413</v>
      </c>
      <c r="HV78" t="s">
        <v>413</v>
      </c>
      <c r="HW78">
        <v>0</v>
      </c>
      <c r="HX78">
        <v>100</v>
      </c>
      <c r="HY78">
        <v>100</v>
      </c>
      <c r="HZ78">
        <v>10.314</v>
      </c>
      <c r="IA78">
        <v>0.0021</v>
      </c>
      <c r="IB78">
        <v>4.09459096810632</v>
      </c>
      <c r="IC78">
        <v>0.00701673648668627</v>
      </c>
      <c r="ID78">
        <v>-7.00304995360485e-07</v>
      </c>
      <c r="IE78">
        <v>-1.86506737496121e-11</v>
      </c>
      <c r="IF78">
        <v>0.00125787624930914</v>
      </c>
      <c r="IG78">
        <v>-0.0224036906934607</v>
      </c>
      <c r="IH78">
        <v>0.00249664406764014</v>
      </c>
      <c r="II78">
        <v>-2.59163740235367e-05</v>
      </c>
      <c r="IJ78">
        <v>-2</v>
      </c>
      <c r="IK78">
        <v>2020</v>
      </c>
      <c r="IL78">
        <v>1</v>
      </c>
      <c r="IM78">
        <v>25</v>
      </c>
      <c r="IN78">
        <v>30.1</v>
      </c>
      <c r="IO78">
        <v>30.1</v>
      </c>
      <c r="IP78">
        <v>2.09595</v>
      </c>
      <c r="IQ78">
        <v>2.59766</v>
      </c>
      <c r="IR78">
        <v>1.54785</v>
      </c>
      <c r="IS78">
        <v>2.30713</v>
      </c>
      <c r="IT78">
        <v>1.34644</v>
      </c>
      <c r="IU78">
        <v>2.39502</v>
      </c>
      <c r="IV78">
        <v>33.1992</v>
      </c>
      <c r="IW78">
        <v>24.1838</v>
      </c>
      <c r="IX78">
        <v>18</v>
      </c>
      <c r="IY78">
        <v>501.304</v>
      </c>
      <c r="IZ78">
        <v>387.101</v>
      </c>
      <c r="JA78">
        <v>12.5787</v>
      </c>
      <c r="JB78">
        <v>26.9725</v>
      </c>
      <c r="JC78">
        <v>30.0006</v>
      </c>
      <c r="JD78">
        <v>26.8609</v>
      </c>
      <c r="JE78">
        <v>26.7986</v>
      </c>
      <c r="JF78">
        <v>41.9989</v>
      </c>
      <c r="JG78">
        <v>57.7015</v>
      </c>
      <c r="JH78">
        <v>0</v>
      </c>
      <c r="JI78">
        <v>12.5748</v>
      </c>
      <c r="JJ78">
        <v>1038.83</v>
      </c>
      <c r="JK78">
        <v>9.79388</v>
      </c>
      <c r="JL78">
        <v>102.11</v>
      </c>
      <c r="JM78">
        <v>102.632</v>
      </c>
    </row>
    <row r="79" spans="1:273">
      <c r="A79">
        <v>63</v>
      </c>
      <c r="B79">
        <v>1510789734.6</v>
      </c>
      <c r="C79">
        <v>402.5</v>
      </c>
      <c r="D79" t="s">
        <v>536</v>
      </c>
      <c r="E79" t="s">
        <v>537</v>
      </c>
      <c r="F79">
        <v>5</v>
      </c>
      <c r="G79" t="s">
        <v>405</v>
      </c>
      <c r="H79" t="s">
        <v>406</v>
      </c>
      <c r="I79">
        <v>1510789726.81429</v>
      </c>
      <c r="J79">
        <f>(K79)/1000</f>
        <v>0</v>
      </c>
      <c r="K79">
        <f>IF(CZ79, AN79, AH79)</f>
        <v>0</v>
      </c>
      <c r="L79">
        <f>IF(CZ79, AI79, AG79)</f>
        <v>0</v>
      </c>
      <c r="M79">
        <f>DB79 - IF(AU79&gt;1, L79*CV79*100.0/(AW79*DP79), 0)</f>
        <v>0</v>
      </c>
      <c r="N79">
        <f>((T79-J79/2)*M79-L79)/(T79+J79/2)</f>
        <v>0</v>
      </c>
      <c r="O79">
        <f>N79*(DI79+DJ79)/1000.0</f>
        <v>0</v>
      </c>
      <c r="P79">
        <f>(DB79 - IF(AU79&gt;1, L79*CV79*100.0/(AW79*DP79), 0))*(DI79+DJ79)/1000.0</f>
        <v>0</v>
      </c>
      <c r="Q79">
        <f>2.0/((1/S79-1/R79)+SIGN(S79)*SQRT((1/S79-1/R79)*(1/S79-1/R79) + 4*CW79/((CW79+1)*(CW79+1))*(2*1/S79*1/R79-1/R79*1/R79)))</f>
        <v>0</v>
      </c>
      <c r="R79">
        <f>IF(LEFT(CX79,1)&lt;&gt;"0",IF(LEFT(CX79,1)="1",3.0,CY79),$D$5+$E$5*(DP79*DI79/($K$5*1000))+$F$5*(DP79*DI79/($K$5*1000))*MAX(MIN(CV79,$J$5),$I$5)*MAX(MIN(CV79,$J$5),$I$5)+$G$5*MAX(MIN(CV79,$J$5),$I$5)*(DP79*DI79/($K$5*1000))+$H$5*(DP79*DI79/($K$5*1000))*(DP79*DI79/($K$5*1000)))</f>
        <v>0</v>
      </c>
      <c r="S79">
        <f>J79*(1000-(1000*0.61365*exp(17.502*W79/(240.97+W79))/(DI79+DJ79)+DD79)/2)/(1000*0.61365*exp(17.502*W79/(240.97+W79))/(DI79+DJ79)-DD79)</f>
        <v>0</v>
      </c>
      <c r="T79">
        <f>1/((CW79+1)/(Q79/1.6)+1/(R79/1.37)) + CW79/((CW79+1)/(Q79/1.6) + CW79/(R79/1.37))</f>
        <v>0</v>
      </c>
      <c r="U79">
        <f>(CR79*CU79)</f>
        <v>0</v>
      </c>
      <c r="V79">
        <f>(DK79+(U79+2*0.95*5.67E-8*(((DK79+$B$7)+273)^4-(DK79+273)^4)-44100*J79)/(1.84*29.3*R79+8*0.95*5.67E-8*(DK79+273)^3))</f>
        <v>0</v>
      </c>
      <c r="W79">
        <f>($C$7*DL79+$D$7*DM79+$E$7*V79)</f>
        <v>0</v>
      </c>
      <c r="X79">
        <f>0.61365*exp(17.502*W79/(240.97+W79))</f>
        <v>0</v>
      </c>
      <c r="Y79">
        <f>(Z79/AA79*100)</f>
        <v>0</v>
      </c>
      <c r="Z79">
        <f>DD79*(DI79+DJ79)/1000</f>
        <v>0</v>
      </c>
      <c r="AA79">
        <f>0.61365*exp(17.502*DK79/(240.97+DK79))</f>
        <v>0</v>
      </c>
      <c r="AB79">
        <f>(X79-DD79*(DI79+DJ79)/1000)</f>
        <v>0</v>
      </c>
      <c r="AC79">
        <f>(-J79*44100)</f>
        <v>0</v>
      </c>
      <c r="AD79">
        <f>2*29.3*R79*0.92*(DK79-W79)</f>
        <v>0</v>
      </c>
      <c r="AE79">
        <f>2*0.95*5.67E-8*(((DK79+$B$7)+273)^4-(W79+273)^4)</f>
        <v>0</v>
      </c>
      <c r="AF79">
        <f>U79+AE79+AC79+AD79</f>
        <v>0</v>
      </c>
      <c r="AG79">
        <f>DH79*AU79*(DC79-DB79*(1000-AU79*DE79)/(1000-AU79*DD79))/(100*CV79)</f>
        <v>0</v>
      </c>
      <c r="AH79">
        <f>1000*DH79*AU79*(DD79-DE79)/(100*CV79*(1000-AU79*DD79))</f>
        <v>0</v>
      </c>
      <c r="AI79">
        <f>(AJ79 - AK79 - DI79*1E3/(8.314*(DK79+273.15)) * AM79/DH79 * AL79) * DH79/(100*CV79) * (1000 - DE79)/1000</f>
        <v>0</v>
      </c>
      <c r="AJ79">
        <v>1040.25436202738</v>
      </c>
      <c r="AK79">
        <v>1021.83593939394</v>
      </c>
      <c r="AL79">
        <v>3.41962929524943</v>
      </c>
      <c r="AM79">
        <v>64.351544685461</v>
      </c>
      <c r="AN79">
        <f>(AP79 - AO79 + DI79*1E3/(8.314*(DK79+273.15)) * AR79/DH79 * AQ79) * DH79/(100*CV79) * 1000/(1000 - AP79)</f>
        <v>0</v>
      </c>
      <c r="AO79">
        <v>9.84034159247951</v>
      </c>
      <c r="AP79">
        <v>10.0598951048951</v>
      </c>
      <c r="AQ79">
        <v>1.26702456412491e-06</v>
      </c>
      <c r="AR79">
        <v>100.18039122701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MAX(0,($B$13+$C$13*DP79)/(1+$D$13*DP79)*DI79/(DK79+273)*$E$13)</f>
        <v>0</v>
      </c>
      <c r="AX79" t="s">
        <v>407</v>
      </c>
      <c r="AY79" t="s">
        <v>407</v>
      </c>
      <c r="AZ79">
        <v>0</v>
      </c>
      <c r="BA79">
        <v>0</v>
      </c>
      <c r="BB79">
        <f>1-AZ79/BA79</f>
        <v>0</v>
      </c>
      <c r="BC79">
        <v>0</v>
      </c>
      <c r="BD79" t="s">
        <v>407</v>
      </c>
      <c r="BE79" t="s">
        <v>407</v>
      </c>
      <c r="BF79">
        <v>0</v>
      </c>
      <c r="BG79">
        <v>0</v>
      </c>
      <c r="BH79">
        <f>1-BF79/BG79</f>
        <v>0</v>
      </c>
      <c r="BI79">
        <v>0.5</v>
      </c>
      <c r="BJ79">
        <f>CS79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407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f>$B$11*DQ79+$C$11*DR79+$F$11*EC79*(1-EF79)</f>
        <v>0</v>
      </c>
      <c r="CS79">
        <f>CR79*CT79</f>
        <v>0</v>
      </c>
      <c r="CT79">
        <f>($B$11*$D$9+$C$11*$D$9+$F$11*((EP79+EH79)/MAX(EP79+EH79+EQ79, 0.1)*$I$9+EQ79/MAX(EP79+EH79+EQ79, 0.1)*$J$9))/($B$11+$C$11+$F$11)</f>
        <v>0</v>
      </c>
      <c r="CU79">
        <f>($B$11*$K$9+$C$11*$K$9+$F$11*((EP79+EH79)/MAX(EP79+EH79+EQ79, 0.1)*$P$9+EQ79/MAX(EP79+EH79+EQ79, 0.1)*$Q$9))/($B$11+$C$11+$F$11)</f>
        <v>0</v>
      </c>
      <c r="CV79">
        <v>1.65</v>
      </c>
      <c r="CW79">
        <v>0.5</v>
      </c>
      <c r="CX79" t="s">
        <v>408</v>
      </c>
      <c r="CY79">
        <v>2</v>
      </c>
      <c r="CZ79" t="b">
        <v>1</v>
      </c>
      <c r="DA79">
        <v>1510789726.81429</v>
      </c>
      <c r="DB79">
        <v>987.212214285714</v>
      </c>
      <c r="DC79">
        <v>1012.10325</v>
      </c>
      <c r="DD79">
        <v>10.0577357142857</v>
      </c>
      <c r="DE79">
        <v>9.83875785714286</v>
      </c>
      <c r="DF79">
        <v>976.948321428571</v>
      </c>
      <c r="DG79">
        <v>10.0556607142857</v>
      </c>
      <c r="DH79">
        <v>500.075821428571</v>
      </c>
      <c r="DI79">
        <v>89.9484928571428</v>
      </c>
      <c r="DJ79">
        <v>0.100026760714286</v>
      </c>
      <c r="DK79">
        <v>19.1201214285714</v>
      </c>
      <c r="DL79">
        <v>20.0002642857143</v>
      </c>
      <c r="DM79">
        <v>999.9</v>
      </c>
      <c r="DN79">
        <v>0</v>
      </c>
      <c r="DO79">
        <v>0</v>
      </c>
      <c r="DP79">
        <v>9996.6725</v>
      </c>
      <c r="DQ79">
        <v>0</v>
      </c>
      <c r="DR79">
        <v>9.9812425</v>
      </c>
      <c r="DS79">
        <v>-24.8902214285714</v>
      </c>
      <c r="DT79">
        <v>997.242535714286</v>
      </c>
      <c r="DU79">
        <v>1022.15785714286</v>
      </c>
      <c r="DV79">
        <v>0.218982357142857</v>
      </c>
      <c r="DW79">
        <v>1012.10325</v>
      </c>
      <c r="DX79">
        <v>9.83875785714286</v>
      </c>
      <c r="DY79">
        <v>0.904678678571429</v>
      </c>
      <c r="DZ79">
        <v>0.884981464285714</v>
      </c>
      <c r="EA79">
        <v>5.46538071428571</v>
      </c>
      <c r="EB79">
        <v>5.14880678571429</v>
      </c>
      <c r="EC79">
        <v>2000</v>
      </c>
      <c r="ED79">
        <v>0.980008</v>
      </c>
      <c r="EE79">
        <v>0.0199924</v>
      </c>
      <c r="EF79">
        <v>0</v>
      </c>
      <c r="EG79">
        <v>2.42921785714286</v>
      </c>
      <c r="EH79">
        <v>0</v>
      </c>
      <c r="EI79">
        <v>2438.54035714286</v>
      </c>
      <c r="EJ79">
        <v>17300.2035714286</v>
      </c>
      <c r="EK79">
        <v>38.3615</v>
      </c>
      <c r="EL79">
        <v>39.22525</v>
      </c>
      <c r="EM79">
        <v>38.312</v>
      </c>
      <c r="EN79">
        <v>37.6692857142857</v>
      </c>
      <c r="EO79">
        <v>37.2005</v>
      </c>
      <c r="EP79">
        <v>1960.02</v>
      </c>
      <c r="EQ79">
        <v>39.98</v>
      </c>
      <c r="ER79">
        <v>0</v>
      </c>
      <c r="ES79">
        <v>1679590487.3</v>
      </c>
      <c r="ET79">
        <v>0</v>
      </c>
      <c r="EU79">
        <v>2.40391538461538</v>
      </c>
      <c r="EV79">
        <v>0.772765807118129</v>
      </c>
      <c r="EW79">
        <v>1.72000000884469</v>
      </c>
      <c r="EX79">
        <v>2438.51961538462</v>
      </c>
      <c r="EY79">
        <v>15</v>
      </c>
      <c r="EZ79">
        <v>0</v>
      </c>
      <c r="FA79" t="s">
        <v>409</v>
      </c>
      <c r="FB79">
        <v>1510787920.6</v>
      </c>
      <c r="FC79">
        <v>1510787921.6</v>
      </c>
      <c r="FD79">
        <v>0</v>
      </c>
      <c r="FE79">
        <v>-0.101</v>
      </c>
      <c r="FF79">
        <v>-0.012</v>
      </c>
      <c r="FG79">
        <v>6.901</v>
      </c>
      <c r="FH79">
        <v>0.516</v>
      </c>
      <c r="FI79">
        <v>420</v>
      </c>
      <c r="FJ79">
        <v>24</v>
      </c>
      <c r="FK79">
        <v>0.32</v>
      </c>
      <c r="FL79">
        <v>0.12</v>
      </c>
      <c r="FM79">
        <v>0.219299075</v>
      </c>
      <c r="FN79">
        <v>-0.00402946716698019</v>
      </c>
      <c r="FO79">
        <v>0.00108633115088126</v>
      </c>
      <c r="FP79">
        <v>1</v>
      </c>
      <c r="FQ79">
        <v>1</v>
      </c>
      <c r="FR79">
        <v>1</v>
      </c>
      <c r="FS79" t="s">
        <v>410</v>
      </c>
      <c r="FT79">
        <v>2.97293</v>
      </c>
      <c r="FU79">
        <v>2.7538</v>
      </c>
      <c r="FV79">
        <v>0.166428</v>
      </c>
      <c r="FW79">
        <v>0.170039</v>
      </c>
      <c r="FX79">
        <v>0.0547981</v>
      </c>
      <c r="FY79">
        <v>0.0544222</v>
      </c>
      <c r="FZ79">
        <v>32405.7</v>
      </c>
      <c r="GA79">
        <v>35182.4</v>
      </c>
      <c r="GB79">
        <v>35234.2</v>
      </c>
      <c r="GC79">
        <v>38449.5</v>
      </c>
      <c r="GD79">
        <v>47206.3</v>
      </c>
      <c r="GE79">
        <v>52499.3</v>
      </c>
      <c r="GF79">
        <v>55023.9</v>
      </c>
      <c r="GG79">
        <v>61649.3</v>
      </c>
      <c r="GH79">
        <v>1.98265</v>
      </c>
      <c r="GI79">
        <v>1.7999</v>
      </c>
      <c r="GJ79">
        <v>0.00713021</v>
      </c>
      <c r="GK79">
        <v>0</v>
      </c>
      <c r="GL79">
        <v>19.8824</v>
      </c>
      <c r="GM79">
        <v>999.9</v>
      </c>
      <c r="GN79">
        <v>53.687</v>
      </c>
      <c r="GO79">
        <v>28.963</v>
      </c>
      <c r="GP79">
        <v>23.9535</v>
      </c>
      <c r="GQ79">
        <v>56.6488</v>
      </c>
      <c r="GR79">
        <v>50.3486</v>
      </c>
      <c r="GS79">
        <v>1</v>
      </c>
      <c r="GT79">
        <v>0.00998984</v>
      </c>
      <c r="GU79">
        <v>6.29027</v>
      </c>
      <c r="GV79">
        <v>20.0112</v>
      </c>
      <c r="GW79">
        <v>5.20082</v>
      </c>
      <c r="GX79">
        <v>12.0086</v>
      </c>
      <c r="GY79">
        <v>4.97565</v>
      </c>
      <c r="GZ79">
        <v>3.293</v>
      </c>
      <c r="HA79">
        <v>9999</v>
      </c>
      <c r="HB79">
        <v>9999</v>
      </c>
      <c r="HC79">
        <v>999.9</v>
      </c>
      <c r="HD79">
        <v>9999</v>
      </c>
      <c r="HE79">
        <v>1.8631</v>
      </c>
      <c r="HF79">
        <v>1.86812</v>
      </c>
      <c r="HG79">
        <v>1.86786</v>
      </c>
      <c r="HH79">
        <v>1.86897</v>
      </c>
      <c r="HI79">
        <v>1.86984</v>
      </c>
      <c r="HJ79">
        <v>1.86586</v>
      </c>
      <c r="HK79">
        <v>1.86705</v>
      </c>
      <c r="HL79">
        <v>1.86834</v>
      </c>
      <c r="HM79">
        <v>5</v>
      </c>
      <c r="HN79">
        <v>0</v>
      </c>
      <c r="HO79">
        <v>0</v>
      </c>
      <c r="HP79">
        <v>0</v>
      </c>
      <c r="HQ79" t="s">
        <v>411</v>
      </c>
      <c r="HR79" t="s">
        <v>412</v>
      </c>
      <c r="HS79" t="s">
        <v>413</v>
      </c>
      <c r="HT79" t="s">
        <v>413</v>
      </c>
      <c r="HU79" t="s">
        <v>413</v>
      </c>
      <c r="HV79" t="s">
        <v>413</v>
      </c>
      <c r="HW79">
        <v>0</v>
      </c>
      <c r="HX79">
        <v>100</v>
      </c>
      <c r="HY79">
        <v>100</v>
      </c>
      <c r="HZ79">
        <v>10.41</v>
      </c>
      <c r="IA79">
        <v>0.0022</v>
      </c>
      <c r="IB79">
        <v>4.09459096810632</v>
      </c>
      <c r="IC79">
        <v>0.00701673648668627</v>
      </c>
      <c r="ID79">
        <v>-7.00304995360485e-07</v>
      </c>
      <c r="IE79">
        <v>-1.86506737496121e-11</v>
      </c>
      <c r="IF79">
        <v>0.00125787624930914</v>
      </c>
      <c r="IG79">
        <v>-0.0224036906934607</v>
      </c>
      <c r="IH79">
        <v>0.00249664406764014</v>
      </c>
      <c r="II79">
        <v>-2.59163740235367e-05</v>
      </c>
      <c r="IJ79">
        <v>-2</v>
      </c>
      <c r="IK79">
        <v>2020</v>
      </c>
      <c r="IL79">
        <v>1</v>
      </c>
      <c r="IM79">
        <v>25</v>
      </c>
      <c r="IN79">
        <v>30.2</v>
      </c>
      <c r="IO79">
        <v>30.2</v>
      </c>
      <c r="IP79">
        <v>2.12402</v>
      </c>
      <c r="IQ79">
        <v>2.60132</v>
      </c>
      <c r="IR79">
        <v>1.54785</v>
      </c>
      <c r="IS79">
        <v>2.30713</v>
      </c>
      <c r="IT79">
        <v>1.34644</v>
      </c>
      <c r="IU79">
        <v>2.40723</v>
      </c>
      <c r="IV79">
        <v>33.1992</v>
      </c>
      <c r="IW79">
        <v>24.1838</v>
      </c>
      <c r="IX79">
        <v>18</v>
      </c>
      <c r="IY79">
        <v>500.973</v>
      </c>
      <c r="IZ79">
        <v>387.125</v>
      </c>
      <c r="JA79">
        <v>12.5784</v>
      </c>
      <c r="JB79">
        <v>26.98</v>
      </c>
      <c r="JC79">
        <v>30.0007</v>
      </c>
      <c r="JD79">
        <v>26.8682</v>
      </c>
      <c r="JE79">
        <v>26.8061</v>
      </c>
      <c r="JF79">
        <v>42.5823</v>
      </c>
      <c r="JG79">
        <v>57.7015</v>
      </c>
      <c r="JH79">
        <v>0</v>
      </c>
      <c r="JI79">
        <v>12.5767</v>
      </c>
      <c r="JJ79">
        <v>1059.03</v>
      </c>
      <c r="JK79">
        <v>9.79303</v>
      </c>
      <c r="JL79">
        <v>102.109</v>
      </c>
      <c r="JM79">
        <v>102.631</v>
      </c>
    </row>
    <row r="80" spans="1:273">
      <c r="A80">
        <v>64</v>
      </c>
      <c r="B80">
        <v>1510789739.6</v>
      </c>
      <c r="C80">
        <v>407.5</v>
      </c>
      <c r="D80" t="s">
        <v>538</v>
      </c>
      <c r="E80" t="s">
        <v>539</v>
      </c>
      <c r="F80">
        <v>5</v>
      </c>
      <c r="G80" t="s">
        <v>405</v>
      </c>
      <c r="H80" t="s">
        <v>406</v>
      </c>
      <c r="I80">
        <v>1510789732.1</v>
      </c>
      <c r="J80">
        <f>(K80)/1000</f>
        <v>0</v>
      </c>
      <c r="K80">
        <f>IF(CZ80, AN80, AH80)</f>
        <v>0</v>
      </c>
      <c r="L80">
        <f>IF(CZ80, AI80, AG80)</f>
        <v>0</v>
      </c>
      <c r="M80">
        <f>DB80 - IF(AU80&gt;1, L80*CV80*100.0/(AW80*DP80), 0)</f>
        <v>0</v>
      </c>
      <c r="N80">
        <f>((T80-J80/2)*M80-L80)/(T80+J80/2)</f>
        <v>0</v>
      </c>
      <c r="O80">
        <f>N80*(DI80+DJ80)/1000.0</f>
        <v>0</v>
      </c>
      <c r="P80">
        <f>(DB80 - IF(AU80&gt;1, L80*CV80*100.0/(AW80*DP80), 0))*(DI80+DJ80)/1000.0</f>
        <v>0</v>
      </c>
      <c r="Q80">
        <f>2.0/((1/S80-1/R80)+SIGN(S80)*SQRT((1/S80-1/R80)*(1/S80-1/R80) + 4*CW80/((CW80+1)*(CW80+1))*(2*1/S80*1/R80-1/R80*1/R80)))</f>
        <v>0</v>
      </c>
      <c r="R80">
        <f>IF(LEFT(CX80,1)&lt;&gt;"0",IF(LEFT(CX80,1)="1",3.0,CY80),$D$5+$E$5*(DP80*DI80/($K$5*1000))+$F$5*(DP80*DI80/($K$5*1000))*MAX(MIN(CV80,$J$5),$I$5)*MAX(MIN(CV80,$J$5),$I$5)+$G$5*MAX(MIN(CV80,$J$5),$I$5)*(DP80*DI80/($K$5*1000))+$H$5*(DP80*DI80/($K$5*1000))*(DP80*DI80/($K$5*1000)))</f>
        <v>0</v>
      </c>
      <c r="S80">
        <f>J80*(1000-(1000*0.61365*exp(17.502*W80/(240.97+W80))/(DI80+DJ80)+DD80)/2)/(1000*0.61365*exp(17.502*W80/(240.97+W80))/(DI80+DJ80)-DD80)</f>
        <v>0</v>
      </c>
      <c r="T80">
        <f>1/((CW80+1)/(Q80/1.6)+1/(R80/1.37)) + CW80/((CW80+1)/(Q80/1.6) + CW80/(R80/1.37))</f>
        <v>0</v>
      </c>
      <c r="U80">
        <f>(CR80*CU80)</f>
        <v>0</v>
      </c>
      <c r="V80">
        <f>(DK80+(U80+2*0.95*5.67E-8*(((DK80+$B$7)+273)^4-(DK80+273)^4)-44100*J80)/(1.84*29.3*R80+8*0.95*5.67E-8*(DK80+273)^3))</f>
        <v>0</v>
      </c>
      <c r="W80">
        <f>($C$7*DL80+$D$7*DM80+$E$7*V80)</f>
        <v>0</v>
      </c>
      <c r="X80">
        <f>0.61365*exp(17.502*W80/(240.97+W80))</f>
        <v>0</v>
      </c>
      <c r="Y80">
        <f>(Z80/AA80*100)</f>
        <v>0</v>
      </c>
      <c r="Z80">
        <f>DD80*(DI80+DJ80)/1000</f>
        <v>0</v>
      </c>
      <c r="AA80">
        <f>0.61365*exp(17.502*DK80/(240.97+DK80))</f>
        <v>0</v>
      </c>
      <c r="AB80">
        <f>(X80-DD80*(DI80+DJ80)/1000)</f>
        <v>0</v>
      </c>
      <c r="AC80">
        <f>(-J80*44100)</f>
        <v>0</v>
      </c>
      <c r="AD80">
        <f>2*29.3*R80*0.92*(DK80-W80)</f>
        <v>0</v>
      </c>
      <c r="AE80">
        <f>2*0.95*5.67E-8*(((DK80+$B$7)+273)^4-(W80+273)^4)</f>
        <v>0</v>
      </c>
      <c r="AF80">
        <f>U80+AE80+AC80+AD80</f>
        <v>0</v>
      </c>
      <c r="AG80">
        <f>DH80*AU80*(DC80-DB80*(1000-AU80*DE80)/(1000-AU80*DD80))/(100*CV80)</f>
        <v>0</v>
      </c>
      <c r="AH80">
        <f>1000*DH80*AU80*(DD80-DE80)/(100*CV80*(1000-AU80*DD80))</f>
        <v>0</v>
      </c>
      <c r="AI80">
        <f>(AJ80 - AK80 - DI80*1E3/(8.314*(DK80+273.15)) * AM80/DH80 * AL80) * DH80/(100*CV80) * (1000 - DE80)/1000</f>
        <v>0</v>
      </c>
      <c r="AJ80">
        <v>1056.1388947365</v>
      </c>
      <c r="AK80">
        <v>1038.41709090909</v>
      </c>
      <c r="AL80">
        <v>3.32602919304922</v>
      </c>
      <c r="AM80">
        <v>64.351544685461</v>
      </c>
      <c r="AN80">
        <f>(AP80 - AO80 + DI80*1E3/(8.314*(DK80+273.15)) * AR80/DH80 * AQ80) * DH80/(100*CV80) * 1000/(1000 - AP80)</f>
        <v>0</v>
      </c>
      <c r="AO80">
        <v>9.84130939174801</v>
      </c>
      <c r="AP80">
        <v>10.0614006993007</v>
      </c>
      <c r="AQ80">
        <v>5.60919709219875e-06</v>
      </c>
      <c r="AR80">
        <v>100.18039122701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MAX(0,($B$13+$C$13*DP80)/(1+$D$13*DP80)*DI80/(DK80+273)*$E$13)</f>
        <v>0</v>
      </c>
      <c r="AX80" t="s">
        <v>407</v>
      </c>
      <c r="AY80" t="s">
        <v>407</v>
      </c>
      <c r="AZ80">
        <v>0</v>
      </c>
      <c r="BA80">
        <v>0</v>
      </c>
      <c r="BB80">
        <f>1-AZ80/BA80</f>
        <v>0</v>
      </c>
      <c r="BC80">
        <v>0</v>
      </c>
      <c r="BD80" t="s">
        <v>407</v>
      </c>
      <c r="BE80" t="s">
        <v>407</v>
      </c>
      <c r="BF80">
        <v>0</v>
      </c>
      <c r="BG80">
        <v>0</v>
      </c>
      <c r="BH80">
        <f>1-BF80/BG80</f>
        <v>0</v>
      </c>
      <c r="BI80">
        <v>0.5</v>
      </c>
      <c r="BJ80">
        <f>CS80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407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f>$B$11*DQ80+$C$11*DR80+$F$11*EC80*(1-EF80)</f>
        <v>0</v>
      </c>
      <c r="CS80">
        <f>CR80*CT80</f>
        <v>0</v>
      </c>
      <c r="CT80">
        <f>($B$11*$D$9+$C$11*$D$9+$F$11*((EP80+EH80)/MAX(EP80+EH80+EQ80, 0.1)*$I$9+EQ80/MAX(EP80+EH80+EQ80, 0.1)*$J$9))/($B$11+$C$11+$F$11)</f>
        <v>0</v>
      </c>
      <c r="CU80">
        <f>($B$11*$K$9+$C$11*$K$9+$F$11*((EP80+EH80)/MAX(EP80+EH80+EQ80, 0.1)*$P$9+EQ80/MAX(EP80+EH80+EQ80, 0.1)*$Q$9))/($B$11+$C$11+$F$11)</f>
        <v>0</v>
      </c>
      <c r="CV80">
        <v>1.65</v>
      </c>
      <c r="CW80">
        <v>0.5</v>
      </c>
      <c r="CX80" t="s">
        <v>408</v>
      </c>
      <c r="CY80">
        <v>2</v>
      </c>
      <c r="CZ80" t="b">
        <v>1</v>
      </c>
      <c r="DA80">
        <v>1510789732.1</v>
      </c>
      <c r="DB80">
        <v>1004.71825925926</v>
      </c>
      <c r="DC80">
        <v>1029.67037037037</v>
      </c>
      <c r="DD80">
        <v>10.0595037037037</v>
      </c>
      <c r="DE80">
        <v>9.84020592592593</v>
      </c>
      <c r="DF80">
        <v>994.357481481481</v>
      </c>
      <c r="DG80">
        <v>10.0573777777778</v>
      </c>
      <c r="DH80">
        <v>500.079666666667</v>
      </c>
      <c r="DI80">
        <v>89.9475925925926</v>
      </c>
      <c r="DJ80">
        <v>0.100024718518519</v>
      </c>
      <c r="DK80">
        <v>19.1195037037037</v>
      </c>
      <c r="DL80">
        <v>20.0040962962963</v>
      </c>
      <c r="DM80">
        <v>999.9</v>
      </c>
      <c r="DN80">
        <v>0</v>
      </c>
      <c r="DO80">
        <v>0</v>
      </c>
      <c r="DP80">
        <v>9998.54481481481</v>
      </c>
      <c r="DQ80">
        <v>0</v>
      </c>
      <c r="DR80">
        <v>9.98208518518519</v>
      </c>
      <c r="DS80">
        <v>-24.9507074074074</v>
      </c>
      <c r="DT80">
        <v>1014.9287037037</v>
      </c>
      <c r="DU80">
        <v>1039.90111111111</v>
      </c>
      <c r="DV80">
        <v>0.219293777777778</v>
      </c>
      <c r="DW80">
        <v>1029.67037037037</v>
      </c>
      <c r="DX80">
        <v>9.84020592592593</v>
      </c>
      <c r="DY80">
        <v>0.904827925925926</v>
      </c>
      <c r="DZ80">
        <v>0.885102962962963</v>
      </c>
      <c r="EA80">
        <v>5.46775703703704</v>
      </c>
      <c r="EB80">
        <v>5.15077740740741</v>
      </c>
      <c r="EC80">
        <v>1999.99555555556</v>
      </c>
      <c r="ED80">
        <v>0.980008</v>
      </c>
      <c r="EE80">
        <v>0.0199924</v>
      </c>
      <c r="EF80">
        <v>0</v>
      </c>
      <c r="EG80">
        <v>2.38018888888889</v>
      </c>
      <c r="EH80">
        <v>0</v>
      </c>
      <c r="EI80">
        <v>2438.77481481481</v>
      </c>
      <c r="EJ80">
        <v>17300.162962963</v>
      </c>
      <c r="EK80">
        <v>38.3586666666667</v>
      </c>
      <c r="EL80">
        <v>39.2103333333333</v>
      </c>
      <c r="EM80">
        <v>38.312</v>
      </c>
      <c r="EN80">
        <v>37.6778148148148</v>
      </c>
      <c r="EO80">
        <v>37.1916666666667</v>
      </c>
      <c r="EP80">
        <v>1960.01555555556</v>
      </c>
      <c r="EQ80">
        <v>39.98</v>
      </c>
      <c r="ER80">
        <v>0</v>
      </c>
      <c r="ES80">
        <v>1679590492.1</v>
      </c>
      <c r="ET80">
        <v>0</v>
      </c>
      <c r="EU80">
        <v>2.36464615384615</v>
      </c>
      <c r="EV80">
        <v>-0.930003417810126</v>
      </c>
      <c r="EW80">
        <v>3.76581196734786</v>
      </c>
      <c r="EX80">
        <v>2438.71730769231</v>
      </c>
      <c r="EY80">
        <v>15</v>
      </c>
      <c r="EZ80">
        <v>0</v>
      </c>
      <c r="FA80" t="s">
        <v>409</v>
      </c>
      <c r="FB80">
        <v>1510787920.6</v>
      </c>
      <c r="FC80">
        <v>1510787921.6</v>
      </c>
      <c r="FD80">
        <v>0</v>
      </c>
      <c r="FE80">
        <v>-0.101</v>
      </c>
      <c r="FF80">
        <v>-0.012</v>
      </c>
      <c r="FG80">
        <v>6.901</v>
      </c>
      <c r="FH80">
        <v>0.516</v>
      </c>
      <c r="FI80">
        <v>420</v>
      </c>
      <c r="FJ80">
        <v>24</v>
      </c>
      <c r="FK80">
        <v>0.32</v>
      </c>
      <c r="FL80">
        <v>0.12</v>
      </c>
      <c r="FM80">
        <v>0.219096225</v>
      </c>
      <c r="FN80">
        <v>0.00431791744840439</v>
      </c>
      <c r="FO80">
        <v>0.000785356686082826</v>
      </c>
      <c r="FP80">
        <v>1</v>
      </c>
      <c r="FQ80">
        <v>1</v>
      </c>
      <c r="FR80">
        <v>1</v>
      </c>
      <c r="FS80" t="s">
        <v>410</v>
      </c>
      <c r="FT80">
        <v>2.97294</v>
      </c>
      <c r="FU80">
        <v>2.75411</v>
      </c>
      <c r="FV80">
        <v>0.168152</v>
      </c>
      <c r="FW80">
        <v>0.171855</v>
      </c>
      <c r="FX80">
        <v>0.0548014</v>
      </c>
      <c r="FY80">
        <v>0.0544311</v>
      </c>
      <c r="FZ80">
        <v>32338.3</v>
      </c>
      <c r="GA80">
        <v>35104.8</v>
      </c>
      <c r="GB80">
        <v>35233.9</v>
      </c>
      <c r="GC80">
        <v>38448.8</v>
      </c>
      <c r="GD80">
        <v>47205.7</v>
      </c>
      <c r="GE80">
        <v>52498</v>
      </c>
      <c r="GF80">
        <v>55023.5</v>
      </c>
      <c r="GG80">
        <v>61648.3</v>
      </c>
      <c r="GH80">
        <v>1.98275</v>
      </c>
      <c r="GI80">
        <v>1.79993</v>
      </c>
      <c r="GJ80">
        <v>0.00797585</v>
      </c>
      <c r="GK80">
        <v>0</v>
      </c>
      <c r="GL80">
        <v>19.8798</v>
      </c>
      <c r="GM80">
        <v>999.9</v>
      </c>
      <c r="GN80">
        <v>53.687</v>
      </c>
      <c r="GO80">
        <v>28.963</v>
      </c>
      <c r="GP80">
        <v>23.9518</v>
      </c>
      <c r="GQ80">
        <v>56.5988</v>
      </c>
      <c r="GR80">
        <v>50.3926</v>
      </c>
      <c r="GS80">
        <v>1</v>
      </c>
      <c r="GT80">
        <v>0.0107088</v>
      </c>
      <c r="GU80">
        <v>6.29117</v>
      </c>
      <c r="GV80">
        <v>20.0112</v>
      </c>
      <c r="GW80">
        <v>5.20127</v>
      </c>
      <c r="GX80">
        <v>12.0077</v>
      </c>
      <c r="GY80">
        <v>4.97565</v>
      </c>
      <c r="GZ80">
        <v>3.293</v>
      </c>
      <c r="HA80">
        <v>9999</v>
      </c>
      <c r="HB80">
        <v>9999</v>
      </c>
      <c r="HC80">
        <v>999.9</v>
      </c>
      <c r="HD80">
        <v>9999</v>
      </c>
      <c r="HE80">
        <v>1.8631</v>
      </c>
      <c r="HF80">
        <v>1.86813</v>
      </c>
      <c r="HG80">
        <v>1.86784</v>
      </c>
      <c r="HH80">
        <v>1.86897</v>
      </c>
      <c r="HI80">
        <v>1.86984</v>
      </c>
      <c r="HJ80">
        <v>1.86586</v>
      </c>
      <c r="HK80">
        <v>1.86703</v>
      </c>
      <c r="HL80">
        <v>1.86832</v>
      </c>
      <c r="HM80">
        <v>5</v>
      </c>
      <c r="HN80">
        <v>0</v>
      </c>
      <c r="HO80">
        <v>0</v>
      </c>
      <c r="HP80">
        <v>0</v>
      </c>
      <c r="HQ80" t="s">
        <v>411</v>
      </c>
      <c r="HR80" t="s">
        <v>412</v>
      </c>
      <c r="HS80" t="s">
        <v>413</v>
      </c>
      <c r="HT80" t="s">
        <v>413</v>
      </c>
      <c r="HU80" t="s">
        <v>413</v>
      </c>
      <c r="HV80" t="s">
        <v>413</v>
      </c>
      <c r="HW80">
        <v>0</v>
      </c>
      <c r="HX80">
        <v>100</v>
      </c>
      <c r="HY80">
        <v>100</v>
      </c>
      <c r="HZ80">
        <v>10.5</v>
      </c>
      <c r="IA80">
        <v>0.0022</v>
      </c>
      <c r="IB80">
        <v>4.09459096810632</v>
      </c>
      <c r="IC80">
        <v>0.00701673648668627</v>
      </c>
      <c r="ID80">
        <v>-7.00304995360485e-07</v>
      </c>
      <c r="IE80">
        <v>-1.86506737496121e-11</v>
      </c>
      <c r="IF80">
        <v>0.00125787624930914</v>
      </c>
      <c r="IG80">
        <v>-0.0224036906934607</v>
      </c>
      <c r="IH80">
        <v>0.00249664406764014</v>
      </c>
      <c r="II80">
        <v>-2.59163740235367e-05</v>
      </c>
      <c r="IJ80">
        <v>-2</v>
      </c>
      <c r="IK80">
        <v>2020</v>
      </c>
      <c r="IL80">
        <v>1</v>
      </c>
      <c r="IM80">
        <v>25</v>
      </c>
      <c r="IN80">
        <v>30.3</v>
      </c>
      <c r="IO80">
        <v>30.3</v>
      </c>
      <c r="IP80">
        <v>2.15088</v>
      </c>
      <c r="IQ80">
        <v>2.59766</v>
      </c>
      <c r="IR80">
        <v>1.54785</v>
      </c>
      <c r="IS80">
        <v>2.30713</v>
      </c>
      <c r="IT80">
        <v>1.34644</v>
      </c>
      <c r="IU80">
        <v>2.43774</v>
      </c>
      <c r="IV80">
        <v>33.1992</v>
      </c>
      <c r="IW80">
        <v>24.1838</v>
      </c>
      <c r="IX80">
        <v>18</v>
      </c>
      <c r="IY80">
        <v>501.107</v>
      </c>
      <c r="IZ80">
        <v>387.189</v>
      </c>
      <c r="JA80">
        <v>12.5784</v>
      </c>
      <c r="JB80">
        <v>26.9879</v>
      </c>
      <c r="JC80">
        <v>30.0008</v>
      </c>
      <c r="JD80">
        <v>26.8756</v>
      </c>
      <c r="JE80">
        <v>26.8134</v>
      </c>
      <c r="JF80">
        <v>43.0932</v>
      </c>
      <c r="JG80">
        <v>57.7015</v>
      </c>
      <c r="JH80">
        <v>0</v>
      </c>
      <c r="JI80">
        <v>12.5775</v>
      </c>
      <c r="JJ80">
        <v>1072.47</v>
      </c>
      <c r="JK80">
        <v>9.79242</v>
      </c>
      <c r="JL80">
        <v>102.108</v>
      </c>
      <c r="JM80">
        <v>102.629</v>
      </c>
    </row>
    <row r="81" spans="1:273">
      <c r="A81">
        <v>65</v>
      </c>
      <c r="B81">
        <v>1510789744.6</v>
      </c>
      <c r="C81">
        <v>412.5</v>
      </c>
      <c r="D81" t="s">
        <v>540</v>
      </c>
      <c r="E81" t="s">
        <v>541</v>
      </c>
      <c r="F81">
        <v>5</v>
      </c>
      <c r="G81" t="s">
        <v>405</v>
      </c>
      <c r="H81" t="s">
        <v>406</v>
      </c>
      <c r="I81">
        <v>1510789736.81429</v>
      </c>
      <c r="J81">
        <f>(K81)/1000</f>
        <v>0</v>
      </c>
      <c r="K81">
        <f>IF(CZ81, AN81, AH81)</f>
        <v>0</v>
      </c>
      <c r="L81">
        <f>IF(CZ81, AI81, AG81)</f>
        <v>0</v>
      </c>
      <c r="M81">
        <f>DB81 - IF(AU81&gt;1, L81*CV81*100.0/(AW81*DP81), 0)</f>
        <v>0</v>
      </c>
      <c r="N81">
        <f>((T81-J81/2)*M81-L81)/(T81+J81/2)</f>
        <v>0</v>
      </c>
      <c r="O81">
        <f>N81*(DI81+DJ81)/1000.0</f>
        <v>0</v>
      </c>
      <c r="P81">
        <f>(DB81 - IF(AU81&gt;1, L81*CV81*100.0/(AW81*DP81), 0))*(DI81+DJ81)/1000.0</f>
        <v>0</v>
      </c>
      <c r="Q81">
        <f>2.0/((1/S81-1/R81)+SIGN(S81)*SQRT((1/S81-1/R81)*(1/S81-1/R81) + 4*CW81/((CW81+1)*(CW81+1))*(2*1/S81*1/R81-1/R81*1/R81)))</f>
        <v>0</v>
      </c>
      <c r="R81">
        <f>IF(LEFT(CX81,1)&lt;&gt;"0",IF(LEFT(CX81,1)="1",3.0,CY81),$D$5+$E$5*(DP81*DI81/($K$5*1000))+$F$5*(DP81*DI81/($K$5*1000))*MAX(MIN(CV81,$J$5),$I$5)*MAX(MIN(CV81,$J$5),$I$5)+$G$5*MAX(MIN(CV81,$J$5),$I$5)*(DP81*DI81/($K$5*1000))+$H$5*(DP81*DI81/($K$5*1000))*(DP81*DI81/($K$5*1000)))</f>
        <v>0</v>
      </c>
      <c r="S81">
        <f>J81*(1000-(1000*0.61365*exp(17.502*W81/(240.97+W81))/(DI81+DJ81)+DD81)/2)/(1000*0.61365*exp(17.502*W81/(240.97+W81))/(DI81+DJ81)-DD81)</f>
        <v>0</v>
      </c>
      <c r="T81">
        <f>1/((CW81+1)/(Q81/1.6)+1/(R81/1.37)) + CW81/((CW81+1)/(Q81/1.6) + CW81/(R81/1.37))</f>
        <v>0</v>
      </c>
      <c r="U81">
        <f>(CR81*CU81)</f>
        <v>0</v>
      </c>
      <c r="V81">
        <f>(DK81+(U81+2*0.95*5.67E-8*(((DK81+$B$7)+273)^4-(DK81+273)^4)-44100*J81)/(1.84*29.3*R81+8*0.95*5.67E-8*(DK81+273)^3))</f>
        <v>0</v>
      </c>
      <c r="W81">
        <f>($C$7*DL81+$D$7*DM81+$E$7*V81)</f>
        <v>0</v>
      </c>
      <c r="X81">
        <f>0.61365*exp(17.502*W81/(240.97+W81))</f>
        <v>0</v>
      </c>
      <c r="Y81">
        <f>(Z81/AA81*100)</f>
        <v>0</v>
      </c>
      <c r="Z81">
        <f>DD81*(DI81+DJ81)/1000</f>
        <v>0</v>
      </c>
      <c r="AA81">
        <f>0.61365*exp(17.502*DK81/(240.97+DK81))</f>
        <v>0</v>
      </c>
      <c r="AB81">
        <f>(X81-DD81*(DI81+DJ81)/1000)</f>
        <v>0</v>
      </c>
      <c r="AC81">
        <f>(-J81*44100)</f>
        <v>0</v>
      </c>
      <c r="AD81">
        <f>2*29.3*R81*0.92*(DK81-W81)</f>
        <v>0</v>
      </c>
      <c r="AE81">
        <f>2*0.95*5.67E-8*(((DK81+$B$7)+273)^4-(W81+273)^4)</f>
        <v>0</v>
      </c>
      <c r="AF81">
        <f>U81+AE81+AC81+AD81</f>
        <v>0</v>
      </c>
      <c r="AG81">
        <f>DH81*AU81*(DC81-DB81*(1000-AU81*DE81)/(1000-AU81*DD81))/(100*CV81)</f>
        <v>0</v>
      </c>
      <c r="AH81">
        <f>1000*DH81*AU81*(DD81-DE81)/(100*CV81*(1000-AU81*DD81))</f>
        <v>0</v>
      </c>
      <c r="AI81">
        <f>(AJ81 - AK81 - DI81*1E3/(8.314*(DK81+273.15)) * AM81/DH81 * AL81) * DH81/(100*CV81) * (1000 - DE81)/1000</f>
        <v>0</v>
      </c>
      <c r="AJ81">
        <v>1074.4334917358</v>
      </c>
      <c r="AK81">
        <v>1055.73587878788</v>
      </c>
      <c r="AL81">
        <v>3.47698676054463</v>
      </c>
      <c r="AM81">
        <v>64.351544685461</v>
      </c>
      <c r="AN81">
        <f>(AP81 - AO81 + DI81*1E3/(8.314*(DK81+273.15)) * AR81/DH81 * AQ81) * DH81/(100*CV81) * 1000/(1000 - AP81)</f>
        <v>0</v>
      </c>
      <c r="AO81">
        <v>9.84354630472875</v>
      </c>
      <c r="AP81">
        <v>10.0639041958042</v>
      </c>
      <c r="AQ81">
        <v>2.32884097249089e-06</v>
      </c>
      <c r="AR81">
        <v>100.18039122701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MAX(0,($B$13+$C$13*DP81)/(1+$D$13*DP81)*DI81/(DK81+273)*$E$13)</f>
        <v>0</v>
      </c>
      <c r="AX81" t="s">
        <v>407</v>
      </c>
      <c r="AY81" t="s">
        <v>407</v>
      </c>
      <c r="AZ81">
        <v>0</v>
      </c>
      <c r="BA81">
        <v>0</v>
      </c>
      <c r="BB81">
        <f>1-AZ81/BA81</f>
        <v>0</v>
      </c>
      <c r="BC81">
        <v>0</v>
      </c>
      <c r="BD81" t="s">
        <v>407</v>
      </c>
      <c r="BE81" t="s">
        <v>407</v>
      </c>
      <c r="BF81">
        <v>0</v>
      </c>
      <c r="BG81">
        <v>0</v>
      </c>
      <c r="BH81">
        <f>1-BF81/BG81</f>
        <v>0</v>
      </c>
      <c r="BI81">
        <v>0.5</v>
      </c>
      <c r="BJ81">
        <f>CS81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407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f>$B$11*DQ81+$C$11*DR81+$F$11*EC81*(1-EF81)</f>
        <v>0</v>
      </c>
      <c r="CS81">
        <f>CR81*CT81</f>
        <v>0</v>
      </c>
      <c r="CT81">
        <f>($B$11*$D$9+$C$11*$D$9+$F$11*((EP81+EH81)/MAX(EP81+EH81+EQ81, 0.1)*$I$9+EQ81/MAX(EP81+EH81+EQ81, 0.1)*$J$9))/($B$11+$C$11+$F$11)</f>
        <v>0</v>
      </c>
      <c r="CU81">
        <f>($B$11*$K$9+$C$11*$K$9+$F$11*((EP81+EH81)/MAX(EP81+EH81+EQ81, 0.1)*$P$9+EQ81/MAX(EP81+EH81+EQ81, 0.1)*$Q$9))/($B$11+$C$11+$F$11)</f>
        <v>0</v>
      </c>
      <c r="CV81">
        <v>1.65</v>
      </c>
      <c r="CW81">
        <v>0.5</v>
      </c>
      <c r="CX81" t="s">
        <v>408</v>
      </c>
      <c r="CY81">
        <v>2</v>
      </c>
      <c r="CZ81" t="b">
        <v>1</v>
      </c>
      <c r="DA81">
        <v>1510789736.81429</v>
      </c>
      <c r="DB81">
        <v>1020.50375</v>
      </c>
      <c r="DC81">
        <v>1045.86714285714</v>
      </c>
      <c r="DD81">
        <v>10.0611214285714</v>
      </c>
      <c r="DE81">
        <v>9.84185321428571</v>
      </c>
      <c r="DF81">
        <v>1010.05578571429</v>
      </c>
      <c r="DG81">
        <v>10.0589571428571</v>
      </c>
      <c r="DH81">
        <v>500.081357142857</v>
      </c>
      <c r="DI81">
        <v>89.9473821428571</v>
      </c>
      <c r="DJ81">
        <v>0.100001332142857</v>
      </c>
      <c r="DK81">
        <v>19.1201178571429</v>
      </c>
      <c r="DL81">
        <v>19.9995607142857</v>
      </c>
      <c r="DM81">
        <v>999.9</v>
      </c>
      <c r="DN81">
        <v>0</v>
      </c>
      <c r="DO81">
        <v>0</v>
      </c>
      <c r="DP81">
        <v>10004.2914285714</v>
      </c>
      <c r="DQ81">
        <v>0</v>
      </c>
      <c r="DR81">
        <v>9.98469</v>
      </c>
      <c r="DS81">
        <v>-25.3626892857143</v>
      </c>
      <c r="DT81">
        <v>1030.87607142857</v>
      </c>
      <c r="DU81">
        <v>1056.26178571429</v>
      </c>
      <c r="DV81">
        <v>0.219259285714286</v>
      </c>
      <c r="DW81">
        <v>1045.86714285714</v>
      </c>
      <c r="DX81">
        <v>9.84185321428571</v>
      </c>
      <c r="DY81">
        <v>0.904970785714286</v>
      </c>
      <c r="DZ81">
        <v>0.885249</v>
      </c>
      <c r="EA81">
        <v>5.47003107142857</v>
      </c>
      <c r="EB81">
        <v>5.15314571428571</v>
      </c>
      <c r="EC81">
        <v>1999.99607142857</v>
      </c>
      <c r="ED81">
        <v>0.980008</v>
      </c>
      <c r="EE81">
        <v>0.0199924</v>
      </c>
      <c r="EF81">
        <v>0</v>
      </c>
      <c r="EG81">
        <v>2.32693928571429</v>
      </c>
      <c r="EH81">
        <v>0</v>
      </c>
      <c r="EI81">
        <v>2439.02464285714</v>
      </c>
      <c r="EJ81">
        <v>17300.1642857143</v>
      </c>
      <c r="EK81">
        <v>38.348</v>
      </c>
      <c r="EL81">
        <v>39.1915</v>
      </c>
      <c r="EM81">
        <v>38.312</v>
      </c>
      <c r="EN81">
        <v>37.6825714285714</v>
      </c>
      <c r="EO81">
        <v>37.187</v>
      </c>
      <c r="EP81">
        <v>1960.01607142857</v>
      </c>
      <c r="EQ81">
        <v>39.98</v>
      </c>
      <c r="ER81">
        <v>0</v>
      </c>
      <c r="ES81">
        <v>1679590497.5</v>
      </c>
      <c r="ET81">
        <v>0</v>
      </c>
      <c r="EU81">
        <v>2.309072</v>
      </c>
      <c r="EV81">
        <v>-0.837538451616785</v>
      </c>
      <c r="EW81">
        <v>3.0292307765236</v>
      </c>
      <c r="EX81">
        <v>2439.0732</v>
      </c>
      <c r="EY81">
        <v>15</v>
      </c>
      <c r="EZ81">
        <v>0</v>
      </c>
      <c r="FA81" t="s">
        <v>409</v>
      </c>
      <c r="FB81">
        <v>1510787920.6</v>
      </c>
      <c r="FC81">
        <v>1510787921.6</v>
      </c>
      <c r="FD81">
        <v>0</v>
      </c>
      <c r="FE81">
        <v>-0.101</v>
      </c>
      <c r="FF81">
        <v>-0.012</v>
      </c>
      <c r="FG81">
        <v>6.901</v>
      </c>
      <c r="FH81">
        <v>0.516</v>
      </c>
      <c r="FI81">
        <v>420</v>
      </c>
      <c r="FJ81">
        <v>24</v>
      </c>
      <c r="FK81">
        <v>0.32</v>
      </c>
      <c r="FL81">
        <v>0.12</v>
      </c>
      <c r="FM81">
        <v>0.219132675</v>
      </c>
      <c r="FN81">
        <v>0.000594472795496659</v>
      </c>
      <c r="FO81">
        <v>0.000798316365468599</v>
      </c>
      <c r="FP81">
        <v>1</v>
      </c>
      <c r="FQ81">
        <v>1</v>
      </c>
      <c r="FR81">
        <v>1</v>
      </c>
      <c r="FS81" t="s">
        <v>410</v>
      </c>
      <c r="FT81">
        <v>2.97295</v>
      </c>
      <c r="FU81">
        <v>2.75375</v>
      </c>
      <c r="FV81">
        <v>0.169935</v>
      </c>
      <c r="FW81">
        <v>0.173519</v>
      </c>
      <c r="FX81">
        <v>0.0548108</v>
      </c>
      <c r="FY81">
        <v>0.0544365</v>
      </c>
      <c r="FZ81">
        <v>32268.7</v>
      </c>
      <c r="GA81">
        <v>35033.8</v>
      </c>
      <c r="GB81">
        <v>35233.5</v>
      </c>
      <c r="GC81">
        <v>38448.3</v>
      </c>
      <c r="GD81">
        <v>47204.8</v>
      </c>
      <c r="GE81">
        <v>52496.9</v>
      </c>
      <c r="GF81">
        <v>55023</v>
      </c>
      <c r="GG81">
        <v>61647.4</v>
      </c>
      <c r="GH81">
        <v>1.9827</v>
      </c>
      <c r="GI81">
        <v>1.7997</v>
      </c>
      <c r="GJ81">
        <v>0.00593439</v>
      </c>
      <c r="GK81">
        <v>0</v>
      </c>
      <c r="GL81">
        <v>19.877</v>
      </c>
      <c r="GM81">
        <v>999.9</v>
      </c>
      <c r="GN81">
        <v>53.687</v>
      </c>
      <c r="GO81">
        <v>28.963</v>
      </c>
      <c r="GP81">
        <v>23.953</v>
      </c>
      <c r="GQ81">
        <v>56.5788</v>
      </c>
      <c r="GR81">
        <v>50.4327</v>
      </c>
      <c r="GS81">
        <v>1</v>
      </c>
      <c r="GT81">
        <v>0.0112195</v>
      </c>
      <c r="GU81">
        <v>6.29853</v>
      </c>
      <c r="GV81">
        <v>20.0109</v>
      </c>
      <c r="GW81">
        <v>5.20067</v>
      </c>
      <c r="GX81">
        <v>12.0061</v>
      </c>
      <c r="GY81">
        <v>4.97555</v>
      </c>
      <c r="GZ81">
        <v>3.29298</v>
      </c>
      <c r="HA81">
        <v>9999</v>
      </c>
      <c r="HB81">
        <v>9999</v>
      </c>
      <c r="HC81">
        <v>999.9</v>
      </c>
      <c r="HD81">
        <v>9999</v>
      </c>
      <c r="HE81">
        <v>1.8631</v>
      </c>
      <c r="HF81">
        <v>1.8681</v>
      </c>
      <c r="HG81">
        <v>1.86785</v>
      </c>
      <c r="HH81">
        <v>1.86896</v>
      </c>
      <c r="HI81">
        <v>1.86986</v>
      </c>
      <c r="HJ81">
        <v>1.86586</v>
      </c>
      <c r="HK81">
        <v>1.86705</v>
      </c>
      <c r="HL81">
        <v>1.86833</v>
      </c>
      <c r="HM81">
        <v>5</v>
      </c>
      <c r="HN81">
        <v>0</v>
      </c>
      <c r="HO81">
        <v>0</v>
      </c>
      <c r="HP81">
        <v>0</v>
      </c>
      <c r="HQ81" t="s">
        <v>411</v>
      </c>
      <c r="HR81" t="s">
        <v>412</v>
      </c>
      <c r="HS81" t="s">
        <v>413</v>
      </c>
      <c r="HT81" t="s">
        <v>413</v>
      </c>
      <c r="HU81" t="s">
        <v>413</v>
      </c>
      <c r="HV81" t="s">
        <v>413</v>
      </c>
      <c r="HW81">
        <v>0</v>
      </c>
      <c r="HX81">
        <v>100</v>
      </c>
      <c r="HY81">
        <v>100</v>
      </c>
      <c r="HZ81">
        <v>10.59</v>
      </c>
      <c r="IA81">
        <v>0.0022</v>
      </c>
      <c r="IB81">
        <v>4.09459096810632</v>
      </c>
      <c r="IC81">
        <v>0.00701673648668627</v>
      </c>
      <c r="ID81">
        <v>-7.00304995360485e-07</v>
      </c>
      <c r="IE81">
        <v>-1.86506737496121e-11</v>
      </c>
      <c r="IF81">
        <v>0.00125787624930914</v>
      </c>
      <c r="IG81">
        <v>-0.0224036906934607</v>
      </c>
      <c r="IH81">
        <v>0.00249664406764014</v>
      </c>
      <c r="II81">
        <v>-2.59163740235367e-05</v>
      </c>
      <c r="IJ81">
        <v>-2</v>
      </c>
      <c r="IK81">
        <v>2020</v>
      </c>
      <c r="IL81">
        <v>1</v>
      </c>
      <c r="IM81">
        <v>25</v>
      </c>
      <c r="IN81">
        <v>30.4</v>
      </c>
      <c r="IO81">
        <v>30.4</v>
      </c>
      <c r="IP81">
        <v>2.17896</v>
      </c>
      <c r="IQ81">
        <v>2.59888</v>
      </c>
      <c r="IR81">
        <v>1.54785</v>
      </c>
      <c r="IS81">
        <v>2.30713</v>
      </c>
      <c r="IT81">
        <v>1.34644</v>
      </c>
      <c r="IU81">
        <v>2.42065</v>
      </c>
      <c r="IV81">
        <v>33.1992</v>
      </c>
      <c r="IW81">
        <v>24.1838</v>
      </c>
      <c r="IX81">
        <v>18</v>
      </c>
      <c r="IY81">
        <v>501.14</v>
      </c>
      <c r="IZ81">
        <v>387.116</v>
      </c>
      <c r="JA81">
        <v>12.5792</v>
      </c>
      <c r="JB81">
        <v>26.9953</v>
      </c>
      <c r="JC81">
        <v>30.0006</v>
      </c>
      <c r="JD81">
        <v>26.883</v>
      </c>
      <c r="JE81">
        <v>26.8205</v>
      </c>
      <c r="JF81">
        <v>43.6675</v>
      </c>
      <c r="JG81">
        <v>57.7015</v>
      </c>
      <c r="JH81">
        <v>0</v>
      </c>
      <c r="JI81">
        <v>12.5783</v>
      </c>
      <c r="JJ81">
        <v>1092.59</v>
      </c>
      <c r="JK81">
        <v>9.7897</v>
      </c>
      <c r="JL81">
        <v>102.107</v>
      </c>
      <c r="JM81">
        <v>102.627</v>
      </c>
    </row>
    <row r="82" spans="1:273">
      <c r="A82">
        <v>66</v>
      </c>
      <c r="B82">
        <v>1510789749.6</v>
      </c>
      <c r="C82">
        <v>417.5</v>
      </c>
      <c r="D82" t="s">
        <v>542</v>
      </c>
      <c r="E82" t="s">
        <v>543</v>
      </c>
      <c r="F82">
        <v>5</v>
      </c>
      <c r="G82" t="s">
        <v>405</v>
      </c>
      <c r="H82" t="s">
        <v>406</v>
      </c>
      <c r="I82">
        <v>1510789742.1</v>
      </c>
      <c r="J82">
        <f>(K82)/1000</f>
        <v>0</v>
      </c>
      <c r="K82">
        <f>IF(CZ82, AN82, AH82)</f>
        <v>0</v>
      </c>
      <c r="L82">
        <f>IF(CZ82, AI82, AG82)</f>
        <v>0</v>
      </c>
      <c r="M82">
        <f>DB82 - IF(AU82&gt;1, L82*CV82*100.0/(AW82*DP82), 0)</f>
        <v>0</v>
      </c>
      <c r="N82">
        <f>((T82-J82/2)*M82-L82)/(T82+J82/2)</f>
        <v>0</v>
      </c>
      <c r="O82">
        <f>N82*(DI82+DJ82)/1000.0</f>
        <v>0</v>
      </c>
      <c r="P82">
        <f>(DB82 - IF(AU82&gt;1, L82*CV82*100.0/(AW82*DP82), 0))*(DI82+DJ82)/1000.0</f>
        <v>0</v>
      </c>
      <c r="Q82">
        <f>2.0/((1/S82-1/R82)+SIGN(S82)*SQRT((1/S82-1/R82)*(1/S82-1/R82) + 4*CW82/((CW82+1)*(CW82+1))*(2*1/S82*1/R82-1/R82*1/R82)))</f>
        <v>0</v>
      </c>
      <c r="R82">
        <f>IF(LEFT(CX82,1)&lt;&gt;"0",IF(LEFT(CX82,1)="1",3.0,CY82),$D$5+$E$5*(DP82*DI82/($K$5*1000))+$F$5*(DP82*DI82/($K$5*1000))*MAX(MIN(CV82,$J$5),$I$5)*MAX(MIN(CV82,$J$5),$I$5)+$G$5*MAX(MIN(CV82,$J$5),$I$5)*(DP82*DI82/($K$5*1000))+$H$5*(DP82*DI82/($K$5*1000))*(DP82*DI82/($K$5*1000)))</f>
        <v>0</v>
      </c>
      <c r="S82">
        <f>J82*(1000-(1000*0.61365*exp(17.502*W82/(240.97+W82))/(DI82+DJ82)+DD82)/2)/(1000*0.61365*exp(17.502*W82/(240.97+W82))/(DI82+DJ82)-DD82)</f>
        <v>0</v>
      </c>
      <c r="T82">
        <f>1/((CW82+1)/(Q82/1.6)+1/(R82/1.37)) + CW82/((CW82+1)/(Q82/1.6) + CW82/(R82/1.37))</f>
        <v>0</v>
      </c>
      <c r="U82">
        <f>(CR82*CU82)</f>
        <v>0</v>
      </c>
      <c r="V82">
        <f>(DK82+(U82+2*0.95*5.67E-8*(((DK82+$B$7)+273)^4-(DK82+273)^4)-44100*J82)/(1.84*29.3*R82+8*0.95*5.67E-8*(DK82+273)^3))</f>
        <v>0</v>
      </c>
      <c r="W82">
        <f>($C$7*DL82+$D$7*DM82+$E$7*V82)</f>
        <v>0</v>
      </c>
      <c r="X82">
        <f>0.61365*exp(17.502*W82/(240.97+W82))</f>
        <v>0</v>
      </c>
      <c r="Y82">
        <f>(Z82/AA82*100)</f>
        <v>0</v>
      </c>
      <c r="Z82">
        <f>DD82*(DI82+DJ82)/1000</f>
        <v>0</v>
      </c>
      <c r="AA82">
        <f>0.61365*exp(17.502*DK82/(240.97+DK82))</f>
        <v>0</v>
      </c>
      <c r="AB82">
        <f>(X82-DD82*(DI82+DJ82)/1000)</f>
        <v>0</v>
      </c>
      <c r="AC82">
        <f>(-J82*44100)</f>
        <v>0</v>
      </c>
      <c r="AD82">
        <f>2*29.3*R82*0.92*(DK82-W82)</f>
        <v>0</v>
      </c>
      <c r="AE82">
        <f>2*0.95*5.67E-8*(((DK82+$B$7)+273)^4-(W82+273)^4)</f>
        <v>0</v>
      </c>
      <c r="AF82">
        <f>U82+AE82+AC82+AD82</f>
        <v>0</v>
      </c>
      <c r="AG82">
        <f>DH82*AU82*(DC82-DB82*(1000-AU82*DE82)/(1000-AU82*DD82))/(100*CV82)</f>
        <v>0</v>
      </c>
      <c r="AH82">
        <f>1000*DH82*AU82*(DD82-DE82)/(100*CV82*(1000-AU82*DD82))</f>
        <v>0</v>
      </c>
      <c r="AI82">
        <f>(AJ82 - AK82 - DI82*1E3/(8.314*(DK82+273.15)) * AM82/DH82 * AL82) * DH82/(100*CV82) * (1000 - DE82)/1000</f>
        <v>0</v>
      </c>
      <c r="AJ82">
        <v>1090.19917227497</v>
      </c>
      <c r="AK82">
        <v>1072.45739393939</v>
      </c>
      <c r="AL82">
        <v>3.33122118312836</v>
      </c>
      <c r="AM82">
        <v>64.351544685461</v>
      </c>
      <c r="AN82">
        <f>(AP82 - AO82 + DI82*1E3/(8.314*(DK82+273.15)) * AR82/DH82 * AQ82) * DH82/(100*CV82) * 1000/(1000 - AP82)</f>
        <v>0</v>
      </c>
      <c r="AO82">
        <v>9.844772835533</v>
      </c>
      <c r="AP82">
        <v>10.065313986014</v>
      </c>
      <c r="AQ82">
        <v>1.92863346049368e-06</v>
      </c>
      <c r="AR82">
        <v>100.18039122701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MAX(0,($B$13+$C$13*DP82)/(1+$D$13*DP82)*DI82/(DK82+273)*$E$13)</f>
        <v>0</v>
      </c>
      <c r="AX82" t="s">
        <v>407</v>
      </c>
      <c r="AY82" t="s">
        <v>407</v>
      </c>
      <c r="AZ82">
        <v>0</v>
      </c>
      <c r="BA82">
        <v>0</v>
      </c>
      <c r="BB82">
        <f>1-AZ82/BA82</f>
        <v>0</v>
      </c>
      <c r="BC82">
        <v>0</v>
      </c>
      <c r="BD82" t="s">
        <v>407</v>
      </c>
      <c r="BE82" t="s">
        <v>407</v>
      </c>
      <c r="BF82">
        <v>0</v>
      </c>
      <c r="BG82">
        <v>0</v>
      </c>
      <c r="BH82">
        <f>1-BF82/BG82</f>
        <v>0</v>
      </c>
      <c r="BI82">
        <v>0.5</v>
      </c>
      <c r="BJ82">
        <f>CS82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407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f>$B$11*DQ82+$C$11*DR82+$F$11*EC82*(1-EF82)</f>
        <v>0</v>
      </c>
      <c r="CS82">
        <f>CR82*CT82</f>
        <v>0</v>
      </c>
      <c r="CT82">
        <f>($B$11*$D$9+$C$11*$D$9+$F$11*((EP82+EH82)/MAX(EP82+EH82+EQ82, 0.1)*$I$9+EQ82/MAX(EP82+EH82+EQ82, 0.1)*$J$9))/($B$11+$C$11+$F$11)</f>
        <v>0</v>
      </c>
      <c r="CU82">
        <f>($B$11*$K$9+$C$11*$K$9+$F$11*((EP82+EH82)/MAX(EP82+EH82+EQ82, 0.1)*$P$9+EQ82/MAX(EP82+EH82+EQ82, 0.1)*$Q$9))/($B$11+$C$11+$F$11)</f>
        <v>0</v>
      </c>
      <c r="CV82">
        <v>1.65</v>
      </c>
      <c r="CW82">
        <v>0.5</v>
      </c>
      <c r="CX82" t="s">
        <v>408</v>
      </c>
      <c r="CY82">
        <v>2</v>
      </c>
      <c r="CZ82" t="b">
        <v>1</v>
      </c>
      <c r="DA82">
        <v>1510789742.1</v>
      </c>
      <c r="DB82">
        <v>1038.22296296296</v>
      </c>
      <c r="DC82">
        <v>1063.45111111111</v>
      </c>
      <c r="DD82">
        <v>10.0627925925926</v>
      </c>
      <c r="DE82">
        <v>9.84343740740741</v>
      </c>
      <c r="DF82">
        <v>1027.67814814815</v>
      </c>
      <c r="DG82">
        <v>10.0605962962963</v>
      </c>
      <c r="DH82">
        <v>500.078185185185</v>
      </c>
      <c r="DI82">
        <v>89.9477518518519</v>
      </c>
      <c r="DJ82">
        <v>0.0999733851851852</v>
      </c>
      <c r="DK82">
        <v>19.1219074074074</v>
      </c>
      <c r="DL82">
        <v>19.9963074074074</v>
      </c>
      <c r="DM82">
        <v>999.9</v>
      </c>
      <c r="DN82">
        <v>0</v>
      </c>
      <c r="DO82">
        <v>0</v>
      </c>
      <c r="DP82">
        <v>10010.352962963</v>
      </c>
      <c r="DQ82">
        <v>0</v>
      </c>
      <c r="DR82">
        <v>9.98469</v>
      </c>
      <c r="DS82">
        <v>-25.2268592592593</v>
      </c>
      <c r="DT82">
        <v>1048.77740740741</v>
      </c>
      <c r="DU82">
        <v>1074.02222222222</v>
      </c>
      <c r="DV82">
        <v>0.219345962962963</v>
      </c>
      <c r="DW82">
        <v>1063.45111111111</v>
      </c>
      <c r="DX82">
        <v>9.84343740740741</v>
      </c>
      <c r="DY82">
        <v>0.905124777777778</v>
      </c>
      <c r="DZ82">
        <v>0.885395037037037</v>
      </c>
      <c r="EA82">
        <v>5.47248185185185</v>
      </c>
      <c r="EB82">
        <v>5.15551666666667</v>
      </c>
      <c r="EC82">
        <v>2000.00333333333</v>
      </c>
      <c r="ED82">
        <v>0.980008</v>
      </c>
      <c r="EE82">
        <v>0.0199924</v>
      </c>
      <c r="EF82">
        <v>0</v>
      </c>
      <c r="EG82">
        <v>2.23443333333333</v>
      </c>
      <c r="EH82">
        <v>0</v>
      </c>
      <c r="EI82">
        <v>2439.1737037037</v>
      </c>
      <c r="EJ82">
        <v>17300.2259259259</v>
      </c>
      <c r="EK82">
        <v>38.3353333333333</v>
      </c>
      <c r="EL82">
        <v>39.187</v>
      </c>
      <c r="EM82">
        <v>38.3005185185185</v>
      </c>
      <c r="EN82">
        <v>37.6824074074074</v>
      </c>
      <c r="EO82">
        <v>37.187</v>
      </c>
      <c r="EP82">
        <v>1960.02333333333</v>
      </c>
      <c r="EQ82">
        <v>39.9811111111111</v>
      </c>
      <c r="ER82">
        <v>0</v>
      </c>
      <c r="ES82">
        <v>1679590502.3</v>
      </c>
      <c r="ET82">
        <v>0</v>
      </c>
      <c r="EU82">
        <v>2.248216</v>
      </c>
      <c r="EV82">
        <v>0.285923097779574</v>
      </c>
      <c r="EW82">
        <v>-0.181538459152042</v>
      </c>
      <c r="EX82">
        <v>2439.1908</v>
      </c>
      <c r="EY82">
        <v>15</v>
      </c>
      <c r="EZ82">
        <v>0</v>
      </c>
      <c r="FA82" t="s">
        <v>409</v>
      </c>
      <c r="FB82">
        <v>1510787920.6</v>
      </c>
      <c r="FC82">
        <v>1510787921.6</v>
      </c>
      <c r="FD82">
        <v>0</v>
      </c>
      <c r="FE82">
        <v>-0.101</v>
      </c>
      <c r="FF82">
        <v>-0.012</v>
      </c>
      <c r="FG82">
        <v>6.901</v>
      </c>
      <c r="FH82">
        <v>0.516</v>
      </c>
      <c r="FI82">
        <v>420</v>
      </c>
      <c r="FJ82">
        <v>24</v>
      </c>
      <c r="FK82">
        <v>0.32</v>
      </c>
      <c r="FL82">
        <v>0.12</v>
      </c>
      <c r="FM82">
        <v>0.219281175</v>
      </c>
      <c r="FN82">
        <v>-0.00163709943714875</v>
      </c>
      <c r="FO82">
        <v>0.000622930368801359</v>
      </c>
      <c r="FP82">
        <v>1</v>
      </c>
      <c r="FQ82">
        <v>1</v>
      </c>
      <c r="FR82">
        <v>1</v>
      </c>
      <c r="FS82" t="s">
        <v>410</v>
      </c>
      <c r="FT82">
        <v>2.973</v>
      </c>
      <c r="FU82">
        <v>2.75387</v>
      </c>
      <c r="FV82">
        <v>0.171632</v>
      </c>
      <c r="FW82">
        <v>0.175278</v>
      </c>
      <c r="FX82">
        <v>0.0548176</v>
      </c>
      <c r="FY82">
        <v>0.0544344</v>
      </c>
      <c r="FZ82">
        <v>32202.2</v>
      </c>
      <c r="GA82">
        <v>34958.6</v>
      </c>
      <c r="GB82">
        <v>35233</v>
      </c>
      <c r="GC82">
        <v>38447.7</v>
      </c>
      <c r="GD82">
        <v>47204</v>
      </c>
      <c r="GE82">
        <v>52496.1</v>
      </c>
      <c r="GF82">
        <v>55022.4</v>
      </c>
      <c r="GG82">
        <v>61646.2</v>
      </c>
      <c r="GH82">
        <v>1.98258</v>
      </c>
      <c r="GI82">
        <v>1.7998</v>
      </c>
      <c r="GJ82">
        <v>0.0071004</v>
      </c>
      <c r="GK82">
        <v>0</v>
      </c>
      <c r="GL82">
        <v>19.8751</v>
      </c>
      <c r="GM82">
        <v>999.9</v>
      </c>
      <c r="GN82">
        <v>53.687</v>
      </c>
      <c r="GO82">
        <v>28.963</v>
      </c>
      <c r="GP82">
        <v>23.9546</v>
      </c>
      <c r="GQ82">
        <v>56.3788</v>
      </c>
      <c r="GR82">
        <v>50.2804</v>
      </c>
      <c r="GS82">
        <v>1</v>
      </c>
      <c r="GT82">
        <v>0.0118089</v>
      </c>
      <c r="GU82">
        <v>6.29736</v>
      </c>
      <c r="GV82">
        <v>20.0111</v>
      </c>
      <c r="GW82">
        <v>5.20052</v>
      </c>
      <c r="GX82">
        <v>12.0061</v>
      </c>
      <c r="GY82">
        <v>4.97555</v>
      </c>
      <c r="GZ82">
        <v>3.29295</v>
      </c>
      <c r="HA82">
        <v>9999</v>
      </c>
      <c r="HB82">
        <v>9999</v>
      </c>
      <c r="HC82">
        <v>999.9</v>
      </c>
      <c r="HD82">
        <v>9999</v>
      </c>
      <c r="HE82">
        <v>1.8631</v>
      </c>
      <c r="HF82">
        <v>1.86809</v>
      </c>
      <c r="HG82">
        <v>1.86784</v>
      </c>
      <c r="HH82">
        <v>1.86898</v>
      </c>
      <c r="HI82">
        <v>1.86984</v>
      </c>
      <c r="HJ82">
        <v>1.86586</v>
      </c>
      <c r="HK82">
        <v>1.86703</v>
      </c>
      <c r="HL82">
        <v>1.86833</v>
      </c>
      <c r="HM82">
        <v>5</v>
      </c>
      <c r="HN82">
        <v>0</v>
      </c>
      <c r="HO82">
        <v>0</v>
      </c>
      <c r="HP82">
        <v>0</v>
      </c>
      <c r="HQ82" t="s">
        <v>411</v>
      </c>
      <c r="HR82" t="s">
        <v>412</v>
      </c>
      <c r="HS82" t="s">
        <v>413</v>
      </c>
      <c r="HT82" t="s">
        <v>413</v>
      </c>
      <c r="HU82" t="s">
        <v>413</v>
      </c>
      <c r="HV82" t="s">
        <v>413</v>
      </c>
      <c r="HW82">
        <v>0</v>
      </c>
      <c r="HX82">
        <v>100</v>
      </c>
      <c r="HY82">
        <v>100</v>
      </c>
      <c r="HZ82">
        <v>10.68</v>
      </c>
      <c r="IA82">
        <v>0.0022</v>
      </c>
      <c r="IB82">
        <v>4.09459096810632</v>
      </c>
      <c r="IC82">
        <v>0.00701673648668627</v>
      </c>
      <c r="ID82">
        <v>-7.00304995360485e-07</v>
      </c>
      <c r="IE82">
        <v>-1.86506737496121e-11</v>
      </c>
      <c r="IF82">
        <v>0.00125787624930914</v>
      </c>
      <c r="IG82">
        <v>-0.0224036906934607</v>
      </c>
      <c r="IH82">
        <v>0.00249664406764014</v>
      </c>
      <c r="II82">
        <v>-2.59163740235367e-05</v>
      </c>
      <c r="IJ82">
        <v>-2</v>
      </c>
      <c r="IK82">
        <v>2020</v>
      </c>
      <c r="IL82">
        <v>1</v>
      </c>
      <c r="IM82">
        <v>25</v>
      </c>
      <c r="IN82">
        <v>30.5</v>
      </c>
      <c r="IO82">
        <v>30.5</v>
      </c>
      <c r="IP82">
        <v>2.20459</v>
      </c>
      <c r="IQ82">
        <v>2.6062</v>
      </c>
      <c r="IR82">
        <v>1.54785</v>
      </c>
      <c r="IS82">
        <v>2.30713</v>
      </c>
      <c r="IT82">
        <v>1.34644</v>
      </c>
      <c r="IU82">
        <v>2.41577</v>
      </c>
      <c r="IV82">
        <v>33.1992</v>
      </c>
      <c r="IW82">
        <v>24.1751</v>
      </c>
      <c r="IX82">
        <v>18</v>
      </c>
      <c r="IY82">
        <v>501.129</v>
      </c>
      <c r="IZ82">
        <v>387.22</v>
      </c>
      <c r="JA82">
        <v>12.5795</v>
      </c>
      <c r="JB82">
        <v>27.0028</v>
      </c>
      <c r="JC82">
        <v>30.0007</v>
      </c>
      <c r="JD82">
        <v>26.8909</v>
      </c>
      <c r="JE82">
        <v>26.8279</v>
      </c>
      <c r="JF82">
        <v>44.1743</v>
      </c>
      <c r="JG82">
        <v>57.7015</v>
      </c>
      <c r="JH82">
        <v>0</v>
      </c>
      <c r="JI82">
        <v>12.5869</v>
      </c>
      <c r="JJ82">
        <v>1105.99</v>
      </c>
      <c r="JK82">
        <v>9.78541</v>
      </c>
      <c r="JL82">
        <v>102.106</v>
      </c>
      <c r="JM82">
        <v>102.626</v>
      </c>
    </row>
    <row r="83" spans="1:273">
      <c r="A83">
        <v>67</v>
      </c>
      <c r="B83">
        <v>1510789754.6</v>
      </c>
      <c r="C83">
        <v>422.5</v>
      </c>
      <c r="D83" t="s">
        <v>544</v>
      </c>
      <c r="E83" t="s">
        <v>545</v>
      </c>
      <c r="F83">
        <v>5</v>
      </c>
      <c r="G83" t="s">
        <v>405</v>
      </c>
      <c r="H83" t="s">
        <v>406</v>
      </c>
      <c r="I83">
        <v>1510789746.81429</v>
      </c>
      <c r="J83">
        <f>(K83)/1000</f>
        <v>0</v>
      </c>
      <c r="K83">
        <f>IF(CZ83, AN83, AH83)</f>
        <v>0</v>
      </c>
      <c r="L83">
        <f>IF(CZ83, AI83, AG83)</f>
        <v>0</v>
      </c>
      <c r="M83">
        <f>DB83 - IF(AU83&gt;1, L83*CV83*100.0/(AW83*DP83), 0)</f>
        <v>0</v>
      </c>
      <c r="N83">
        <f>((T83-J83/2)*M83-L83)/(T83+J83/2)</f>
        <v>0</v>
      </c>
      <c r="O83">
        <f>N83*(DI83+DJ83)/1000.0</f>
        <v>0</v>
      </c>
      <c r="P83">
        <f>(DB83 - IF(AU83&gt;1, L83*CV83*100.0/(AW83*DP83), 0))*(DI83+DJ83)/1000.0</f>
        <v>0</v>
      </c>
      <c r="Q83">
        <f>2.0/((1/S83-1/R83)+SIGN(S83)*SQRT((1/S83-1/R83)*(1/S83-1/R83) + 4*CW83/((CW83+1)*(CW83+1))*(2*1/S83*1/R83-1/R83*1/R83)))</f>
        <v>0</v>
      </c>
      <c r="R83">
        <f>IF(LEFT(CX83,1)&lt;&gt;"0",IF(LEFT(CX83,1)="1",3.0,CY83),$D$5+$E$5*(DP83*DI83/($K$5*1000))+$F$5*(DP83*DI83/($K$5*1000))*MAX(MIN(CV83,$J$5),$I$5)*MAX(MIN(CV83,$J$5),$I$5)+$G$5*MAX(MIN(CV83,$J$5),$I$5)*(DP83*DI83/($K$5*1000))+$H$5*(DP83*DI83/($K$5*1000))*(DP83*DI83/($K$5*1000)))</f>
        <v>0</v>
      </c>
      <c r="S83">
        <f>J83*(1000-(1000*0.61365*exp(17.502*W83/(240.97+W83))/(DI83+DJ83)+DD83)/2)/(1000*0.61365*exp(17.502*W83/(240.97+W83))/(DI83+DJ83)-DD83)</f>
        <v>0</v>
      </c>
      <c r="T83">
        <f>1/((CW83+1)/(Q83/1.6)+1/(R83/1.37)) + CW83/((CW83+1)/(Q83/1.6) + CW83/(R83/1.37))</f>
        <v>0</v>
      </c>
      <c r="U83">
        <f>(CR83*CU83)</f>
        <v>0</v>
      </c>
      <c r="V83">
        <f>(DK83+(U83+2*0.95*5.67E-8*(((DK83+$B$7)+273)^4-(DK83+273)^4)-44100*J83)/(1.84*29.3*R83+8*0.95*5.67E-8*(DK83+273)^3))</f>
        <v>0</v>
      </c>
      <c r="W83">
        <f>($C$7*DL83+$D$7*DM83+$E$7*V83)</f>
        <v>0</v>
      </c>
      <c r="X83">
        <f>0.61365*exp(17.502*W83/(240.97+W83))</f>
        <v>0</v>
      </c>
      <c r="Y83">
        <f>(Z83/AA83*100)</f>
        <v>0</v>
      </c>
      <c r="Z83">
        <f>DD83*(DI83+DJ83)/1000</f>
        <v>0</v>
      </c>
      <c r="AA83">
        <f>0.61365*exp(17.502*DK83/(240.97+DK83))</f>
        <v>0</v>
      </c>
      <c r="AB83">
        <f>(X83-DD83*(DI83+DJ83)/1000)</f>
        <v>0</v>
      </c>
      <c r="AC83">
        <f>(-J83*44100)</f>
        <v>0</v>
      </c>
      <c r="AD83">
        <f>2*29.3*R83*0.92*(DK83-W83)</f>
        <v>0</v>
      </c>
      <c r="AE83">
        <f>2*0.95*5.67E-8*(((DK83+$B$7)+273)^4-(W83+273)^4)</f>
        <v>0</v>
      </c>
      <c r="AF83">
        <f>U83+AE83+AC83+AD83</f>
        <v>0</v>
      </c>
      <c r="AG83">
        <f>DH83*AU83*(DC83-DB83*(1000-AU83*DE83)/(1000-AU83*DD83))/(100*CV83)</f>
        <v>0</v>
      </c>
      <c r="AH83">
        <f>1000*DH83*AU83*(DD83-DE83)/(100*CV83*(1000-AU83*DD83))</f>
        <v>0</v>
      </c>
      <c r="AI83">
        <f>(AJ83 - AK83 - DI83*1E3/(8.314*(DK83+273.15)) * AM83/DH83 * AL83) * DH83/(100*CV83) * (1000 - DE83)/1000</f>
        <v>0</v>
      </c>
      <c r="AJ83">
        <v>1108.28352074598</v>
      </c>
      <c r="AK83">
        <v>1089.77248484848</v>
      </c>
      <c r="AL83">
        <v>3.47438823496124</v>
      </c>
      <c r="AM83">
        <v>64.351544685461</v>
      </c>
      <c r="AN83">
        <f>(AP83 - AO83 + DI83*1E3/(8.314*(DK83+273.15)) * AR83/DH83 * AQ83) * DH83/(100*CV83) * 1000/(1000 - AP83)</f>
        <v>0</v>
      </c>
      <c r="AO83">
        <v>9.84487143823764</v>
      </c>
      <c r="AP83">
        <v>10.0661496503497</v>
      </c>
      <c r="AQ83">
        <v>7.90714385660692e-07</v>
      </c>
      <c r="AR83">
        <v>100.18039122701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MAX(0,($B$13+$C$13*DP83)/(1+$D$13*DP83)*DI83/(DK83+273)*$E$13)</f>
        <v>0</v>
      </c>
      <c r="AX83" t="s">
        <v>407</v>
      </c>
      <c r="AY83" t="s">
        <v>407</v>
      </c>
      <c r="AZ83">
        <v>0</v>
      </c>
      <c r="BA83">
        <v>0</v>
      </c>
      <c r="BB83">
        <f>1-AZ83/BA83</f>
        <v>0</v>
      </c>
      <c r="BC83">
        <v>0</v>
      </c>
      <c r="BD83" t="s">
        <v>407</v>
      </c>
      <c r="BE83" t="s">
        <v>407</v>
      </c>
      <c r="BF83">
        <v>0</v>
      </c>
      <c r="BG83">
        <v>0</v>
      </c>
      <c r="BH83">
        <f>1-BF83/BG83</f>
        <v>0</v>
      </c>
      <c r="BI83">
        <v>0.5</v>
      </c>
      <c r="BJ83">
        <f>CS83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407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f>$B$11*DQ83+$C$11*DR83+$F$11*EC83*(1-EF83)</f>
        <v>0</v>
      </c>
      <c r="CS83">
        <f>CR83*CT83</f>
        <v>0</v>
      </c>
      <c r="CT83">
        <f>($B$11*$D$9+$C$11*$D$9+$F$11*((EP83+EH83)/MAX(EP83+EH83+EQ83, 0.1)*$I$9+EQ83/MAX(EP83+EH83+EQ83, 0.1)*$J$9))/($B$11+$C$11+$F$11)</f>
        <v>0</v>
      </c>
      <c r="CU83">
        <f>($B$11*$K$9+$C$11*$K$9+$F$11*((EP83+EH83)/MAX(EP83+EH83+EQ83, 0.1)*$P$9+EQ83/MAX(EP83+EH83+EQ83, 0.1)*$Q$9))/($B$11+$C$11+$F$11)</f>
        <v>0</v>
      </c>
      <c r="CV83">
        <v>1.65</v>
      </c>
      <c r="CW83">
        <v>0.5</v>
      </c>
      <c r="CX83" t="s">
        <v>408</v>
      </c>
      <c r="CY83">
        <v>2</v>
      </c>
      <c r="CZ83" t="b">
        <v>1</v>
      </c>
      <c r="DA83">
        <v>1510789746.81429</v>
      </c>
      <c r="DB83">
        <v>1054.10357142857</v>
      </c>
      <c r="DC83">
        <v>1079.57785714286</v>
      </c>
      <c r="DD83">
        <v>10.0641571428571</v>
      </c>
      <c r="DE83">
        <v>9.84453464285714</v>
      </c>
      <c r="DF83">
        <v>1043.47178571429</v>
      </c>
      <c r="DG83">
        <v>10.0619464285714</v>
      </c>
      <c r="DH83">
        <v>500.071285714286</v>
      </c>
      <c r="DI83">
        <v>89.9473</v>
      </c>
      <c r="DJ83">
        <v>0.0999856535714286</v>
      </c>
      <c r="DK83">
        <v>19.1217785714286</v>
      </c>
      <c r="DL83">
        <v>19.9914142857143</v>
      </c>
      <c r="DM83">
        <v>999.9</v>
      </c>
      <c r="DN83">
        <v>0</v>
      </c>
      <c r="DO83">
        <v>0</v>
      </c>
      <c r="DP83">
        <v>10006.0285714286</v>
      </c>
      <c r="DQ83">
        <v>0</v>
      </c>
      <c r="DR83">
        <v>9.98469</v>
      </c>
      <c r="DS83">
        <v>-25.473575</v>
      </c>
      <c r="DT83">
        <v>1064.82142857143</v>
      </c>
      <c r="DU83">
        <v>1090.31107142857</v>
      </c>
      <c r="DV83">
        <v>0.219615285714286</v>
      </c>
      <c r="DW83">
        <v>1079.57785714286</v>
      </c>
      <c r="DX83">
        <v>9.84453464285714</v>
      </c>
      <c r="DY83">
        <v>0.905243142857143</v>
      </c>
      <c r="DZ83">
        <v>0.885489285714286</v>
      </c>
      <c r="EA83">
        <v>5.47436535714286</v>
      </c>
      <c r="EB83">
        <v>5.15704571428571</v>
      </c>
      <c r="EC83">
        <v>1999.98928571429</v>
      </c>
      <c r="ED83">
        <v>0.980007142857143</v>
      </c>
      <c r="EE83">
        <v>0.0199931642857143</v>
      </c>
      <c r="EF83">
        <v>0</v>
      </c>
      <c r="EG83">
        <v>2.25904285714286</v>
      </c>
      <c r="EH83">
        <v>0</v>
      </c>
      <c r="EI83">
        <v>2439.12821428571</v>
      </c>
      <c r="EJ83">
        <v>17300.0892857143</v>
      </c>
      <c r="EK83">
        <v>38.3165</v>
      </c>
      <c r="EL83">
        <v>39.187</v>
      </c>
      <c r="EM83">
        <v>38.2965</v>
      </c>
      <c r="EN83">
        <v>37.6803571428571</v>
      </c>
      <c r="EO83">
        <v>37.187</v>
      </c>
      <c r="EP83">
        <v>1960.00714285714</v>
      </c>
      <c r="EQ83">
        <v>39.985</v>
      </c>
      <c r="ER83">
        <v>0</v>
      </c>
      <c r="ES83">
        <v>1679590507.1</v>
      </c>
      <c r="ET83">
        <v>0</v>
      </c>
      <c r="EU83">
        <v>2.266376</v>
      </c>
      <c r="EV83">
        <v>0.0233538647032909</v>
      </c>
      <c r="EW83">
        <v>-1.69076923422502</v>
      </c>
      <c r="EX83">
        <v>2439.1604</v>
      </c>
      <c r="EY83">
        <v>15</v>
      </c>
      <c r="EZ83">
        <v>0</v>
      </c>
      <c r="FA83" t="s">
        <v>409</v>
      </c>
      <c r="FB83">
        <v>1510787920.6</v>
      </c>
      <c r="FC83">
        <v>1510787921.6</v>
      </c>
      <c r="FD83">
        <v>0</v>
      </c>
      <c r="FE83">
        <v>-0.101</v>
      </c>
      <c r="FF83">
        <v>-0.012</v>
      </c>
      <c r="FG83">
        <v>6.901</v>
      </c>
      <c r="FH83">
        <v>0.516</v>
      </c>
      <c r="FI83">
        <v>420</v>
      </c>
      <c r="FJ83">
        <v>24</v>
      </c>
      <c r="FK83">
        <v>0.32</v>
      </c>
      <c r="FL83">
        <v>0.12</v>
      </c>
      <c r="FM83">
        <v>0.219592825</v>
      </c>
      <c r="FN83">
        <v>0.00447324202626568</v>
      </c>
      <c r="FO83">
        <v>0.000868738219704302</v>
      </c>
      <c r="FP83">
        <v>1</v>
      </c>
      <c r="FQ83">
        <v>1</v>
      </c>
      <c r="FR83">
        <v>1</v>
      </c>
      <c r="FS83" t="s">
        <v>410</v>
      </c>
      <c r="FT83">
        <v>2.9731</v>
      </c>
      <c r="FU83">
        <v>2.75384</v>
      </c>
      <c r="FV83">
        <v>0.173372</v>
      </c>
      <c r="FW83">
        <v>0.176904</v>
      </c>
      <c r="FX83">
        <v>0.0548199</v>
      </c>
      <c r="FY83">
        <v>0.0544393</v>
      </c>
      <c r="FZ83">
        <v>32133.8</v>
      </c>
      <c r="GA83">
        <v>34889.1</v>
      </c>
      <c r="GB83">
        <v>35232.2</v>
      </c>
      <c r="GC83">
        <v>38447</v>
      </c>
      <c r="GD83">
        <v>47203</v>
      </c>
      <c r="GE83">
        <v>52495.1</v>
      </c>
      <c r="GF83">
        <v>55021.3</v>
      </c>
      <c r="GG83">
        <v>61645.4</v>
      </c>
      <c r="GH83">
        <v>1.9825</v>
      </c>
      <c r="GI83">
        <v>1.79955</v>
      </c>
      <c r="GJ83">
        <v>0.00727177</v>
      </c>
      <c r="GK83">
        <v>0</v>
      </c>
      <c r="GL83">
        <v>19.8737</v>
      </c>
      <c r="GM83">
        <v>999.9</v>
      </c>
      <c r="GN83">
        <v>53.687</v>
      </c>
      <c r="GO83">
        <v>28.983</v>
      </c>
      <c r="GP83">
        <v>23.9836</v>
      </c>
      <c r="GQ83">
        <v>56.4488</v>
      </c>
      <c r="GR83">
        <v>50.0721</v>
      </c>
      <c r="GS83">
        <v>1</v>
      </c>
      <c r="GT83">
        <v>0.0121418</v>
      </c>
      <c r="GU83">
        <v>6.26755</v>
      </c>
      <c r="GV83">
        <v>20.0119</v>
      </c>
      <c r="GW83">
        <v>5.20172</v>
      </c>
      <c r="GX83">
        <v>12.0076</v>
      </c>
      <c r="GY83">
        <v>4.97575</v>
      </c>
      <c r="GZ83">
        <v>3.29303</v>
      </c>
      <c r="HA83">
        <v>9999</v>
      </c>
      <c r="HB83">
        <v>9999</v>
      </c>
      <c r="HC83">
        <v>999.9</v>
      </c>
      <c r="HD83">
        <v>9999</v>
      </c>
      <c r="HE83">
        <v>1.8631</v>
      </c>
      <c r="HF83">
        <v>1.8681</v>
      </c>
      <c r="HG83">
        <v>1.86783</v>
      </c>
      <c r="HH83">
        <v>1.86898</v>
      </c>
      <c r="HI83">
        <v>1.86986</v>
      </c>
      <c r="HJ83">
        <v>1.86587</v>
      </c>
      <c r="HK83">
        <v>1.86702</v>
      </c>
      <c r="HL83">
        <v>1.86835</v>
      </c>
      <c r="HM83">
        <v>5</v>
      </c>
      <c r="HN83">
        <v>0</v>
      </c>
      <c r="HO83">
        <v>0</v>
      </c>
      <c r="HP83">
        <v>0</v>
      </c>
      <c r="HQ83" t="s">
        <v>411</v>
      </c>
      <c r="HR83" t="s">
        <v>412</v>
      </c>
      <c r="HS83" t="s">
        <v>413</v>
      </c>
      <c r="HT83" t="s">
        <v>413</v>
      </c>
      <c r="HU83" t="s">
        <v>413</v>
      </c>
      <c r="HV83" t="s">
        <v>413</v>
      </c>
      <c r="HW83">
        <v>0</v>
      </c>
      <c r="HX83">
        <v>100</v>
      </c>
      <c r="HY83">
        <v>100</v>
      </c>
      <c r="HZ83">
        <v>10.77</v>
      </c>
      <c r="IA83">
        <v>0.0022</v>
      </c>
      <c r="IB83">
        <v>4.09459096810632</v>
      </c>
      <c r="IC83">
        <v>0.00701673648668627</v>
      </c>
      <c r="ID83">
        <v>-7.00304995360485e-07</v>
      </c>
      <c r="IE83">
        <v>-1.86506737496121e-11</v>
      </c>
      <c r="IF83">
        <v>0.00125787624930914</v>
      </c>
      <c r="IG83">
        <v>-0.0224036906934607</v>
      </c>
      <c r="IH83">
        <v>0.00249664406764014</v>
      </c>
      <c r="II83">
        <v>-2.59163740235367e-05</v>
      </c>
      <c r="IJ83">
        <v>-2</v>
      </c>
      <c r="IK83">
        <v>2020</v>
      </c>
      <c r="IL83">
        <v>1</v>
      </c>
      <c r="IM83">
        <v>25</v>
      </c>
      <c r="IN83">
        <v>30.6</v>
      </c>
      <c r="IO83">
        <v>30.6</v>
      </c>
      <c r="IP83">
        <v>2.23267</v>
      </c>
      <c r="IQ83">
        <v>2.60742</v>
      </c>
      <c r="IR83">
        <v>1.54785</v>
      </c>
      <c r="IS83">
        <v>2.30713</v>
      </c>
      <c r="IT83">
        <v>1.34644</v>
      </c>
      <c r="IU83">
        <v>2.36694</v>
      </c>
      <c r="IV83">
        <v>33.1992</v>
      </c>
      <c r="IW83">
        <v>24.1751</v>
      </c>
      <c r="IX83">
        <v>18</v>
      </c>
      <c r="IY83">
        <v>501.146</v>
      </c>
      <c r="IZ83">
        <v>387.137</v>
      </c>
      <c r="JA83">
        <v>12.5843</v>
      </c>
      <c r="JB83">
        <v>27.0108</v>
      </c>
      <c r="JC83">
        <v>30.0004</v>
      </c>
      <c r="JD83">
        <v>26.8982</v>
      </c>
      <c r="JE83">
        <v>26.8354</v>
      </c>
      <c r="JF83">
        <v>44.7415</v>
      </c>
      <c r="JG83">
        <v>57.7015</v>
      </c>
      <c r="JH83">
        <v>0</v>
      </c>
      <c r="JI83">
        <v>12.5915</v>
      </c>
      <c r="JJ83">
        <v>1126.14</v>
      </c>
      <c r="JK83">
        <v>9.78377</v>
      </c>
      <c r="JL83">
        <v>102.104</v>
      </c>
      <c r="JM83">
        <v>102.624</v>
      </c>
    </row>
    <row r="84" spans="1:273">
      <c r="A84">
        <v>68</v>
      </c>
      <c r="B84">
        <v>1510789759.6</v>
      </c>
      <c r="C84">
        <v>427.5</v>
      </c>
      <c r="D84" t="s">
        <v>546</v>
      </c>
      <c r="E84" t="s">
        <v>547</v>
      </c>
      <c r="F84">
        <v>5</v>
      </c>
      <c r="G84" t="s">
        <v>405</v>
      </c>
      <c r="H84" t="s">
        <v>406</v>
      </c>
      <c r="I84">
        <v>1510789752.1</v>
      </c>
      <c r="J84">
        <f>(K84)/1000</f>
        <v>0</v>
      </c>
      <c r="K84">
        <f>IF(CZ84, AN84, AH84)</f>
        <v>0</v>
      </c>
      <c r="L84">
        <f>IF(CZ84, AI84, AG84)</f>
        <v>0</v>
      </c>
      <c r="M84">
        <f>DB84 - IF(AU84&gt;1, L84*CV84*100.0/(AW84*DP84), 0)</f>
        <v>0</v>
      </c>
      <c r="N84">
        <f>((T84-J84/2)*M84-L84)/(T84+J84/2)</f>
        <v>0</v>
      </c>
      <c r="O84">
        <f>N84*(DI84+DJ84)/1000.0</f>
        <v>0</v>
      </c>
      <c r="P84">
        <f>(DB84 - IF(AU84&gt;1, L84*CV84*100.0/(AW84*DP84), 0))*(DI84+DJ84)/1000.0</f>
        <v>0</v>
      </c>
      <c r="Q84">
        <f>2.0/((1/S84-1/R84)+SIGN(S84)*SQRT((1/S84-1/R84)*(1/S84-1/R84) + 4*CW84/((CW84+1)*(CW84+1))*(2*1/S84*1/R84-1/R84*1/R84)))</f>
        <v>0</v>
      </c>
      <c r="R84">
        <f>IF(LEFT(CX84,1)&lt;&gt;"0",IF(LEFT(CX84,1)="1",3.0,CY84),$D$5+$E$5*(DP84*DI84/($K$5*1000))+$F$5*(DP84*DI84/($K$5*1000))*MAX(MIN(CV84,$J$5),$I$5)*MAX(MIN(CV84,$J$5),$I$5)+$G$5*MAX(MIN(CV84,$J$5),$I$5)*(DP84*DI84/($K$5*1000))+$H$5*(DP84*DI84/($K$5*1000))*(DP84*DI84/($K$5*1000)))</f>
        <v>0</v>
      </c>
      <c r="S84">
        <f>J84*(1000-(1000*0.61365*exp(17.502*W84/(240.97+W84))/(DI84+DJ84)+DD84)/2)/(1000*0.61365*exp(17.502*W84/(240.97+W84))/(DI84+DJ84)-DD84)</f>
        <v>0</v>
      </c>
      <c r="T84">
        <f>1/((CW84+1)/(Q84/1.6)+1/(R84/1.37)) + CW84/((CW84+1)/(Q84/1.6) + CW84/(R84/1.37))</f>
        <v>0</v>
      </c>
      <c r="U84">
        <f>(CR84*CU84)</f>
        <v>0</v>
      </c>
      <c r="V84">
        <f>(DK84+(U84+2*0.95*5.67E-8*(((DK84+$B$7)+273)^4-(DK84+273)^4)-44100*J84)/(1.84*29.3*R84+8*0.95*5.67E-8*(DK84+273)^3))</f>
        <v>0</v>
      </c>
      <c r="W84">
        <f>($C$7*DL84+$D$7*DM84+$E$7*V84)</f>
        <v>0</v>
      </c>
      <c r="X84">
        <f>0.61365*exp(17.502*W84/(240.97+W84))</f>
        <v>0</v>
      </c>
      <c r="Y84">
        <f>(Z84/AA84*100)</f>
        <v>0</v>
      </c>
      <c r="Z84">
        <f>DD84*(DI84+DJ84)/1000</f>
        <v>0</v>
      </c>
      <c r="AA84">
        <f>0.61365*exp(17.502*DK84/(240.97+DK84))</f>
        <v>0</v>
      </c>
      <c r="AB84">
        <f>(X84-DD84*(DI84+DJ84)/1000)</f>
        <v>0</v>
      </c>
      <c r="AC84">
        <f>(-J84*44100)</f>
        <v>0</v>
      </c>
      <c r="AD84">
        <f>2*29.3*R84*0.92*(DK84-W84)</f>
        <v>0</v>
      </c>
      <c r="AE84">
        <f>2*0.95*5.67E-8*(((DK84+$B$7)+273)^4-(W84+273)^4)</f>
        <v>0</v>
      </c>
      <c r="AF84">
        <f>U84+AE84+AC84+AD84</f>
        <v>0</v>
      </c>
      <c r="AG84">
        <f>DH84*AU84*(DC84-DB84*(1000-AU84*DE84)/(1000-AU84*DD84))/(100*CV84)</f>
        <v>0</v>
      </c>
      <c r="AH84">
        <f>1000*DH84*AU84*(DD84-DE84)/(100*CV84*(1000-AU84*DD84))</f>
        <v>0</v>
      </c>
      <c r="AI84">
        <f>(AJ84 - AK84 - DI84*1E3/(8.314*(DK84+273.15)) * AM84/DH84 * AL84) * DH84/(100*CV84) * (1000 - DE84)/1000</f>
        <v>0</v>
      </c>
      <c r="AJ84">
        <v>1124.31371022043</v>
      </c>
      <c r="AK84">
        <v>1106.41587878788</v>
      </c>
      <c r="AL84">
        <v>3.33585278937365</v>
      </c>
      <c r="AM84">
        <v>64.351544685461</v>
      </c>
      <c r="AN84">
        <f>(AP84 - AO84 + DI84*1E3/(8.314*(DK84+273.15)) * AR84/DH84 * AQ84) * DH84/(100*CV84) * 1000/(1000 - AP84)</f>
        <v>0</v>
      </c>
      <c r="AO84">
        <v>9.84577402228324</v>
      </c>
      <c r="AP84">
        <v>10.0678923076923</v>
      </c>
      <c r="AQ84">
        <v>1.93865402316405e-06</v>
      </c>
      <c r="AR84">
        <v>100.18039122701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MAX(0,($B$13+$C$13*DP84)/(1+$D$13*DP84)*DI84/(DK84+273)*$E$13)</f>
        <v>0</v>
      </c>
      <c r="AX84" t="s">
        <v>407</v>
      </c>
      <c r="AY84" t="s">
        <v>407</v>
      </c>
      <c r="AZ84">
        <v>0</v>
      </c>
      <c r="BA84">
        <v>0</v>
      </c>
      <c r="BB84">
        <f>1-AZ84/BA84</f>
        <v>0</v>
      </c>
      <c r="BC84">
        <v>0</v>
      </c>
      <c r="BD84" t="s">
        <v>407</v>
      </c>
      <c r="BE84" t="s">
        <v>407</v>
      </c>
      <c r="BF84">
        <v>0</v>
      </c>
      <c r="BG84">
        <v>0</v>
      </c>
      <c r="BH84">
        <f>1-BF84/BG84</f>
        <v>0</v>
      </c>
      <c r="BI84">
        <v>0.5</v>
      </c>
      <c r="BJ84">
        <f>CS84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407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f>$B$11*DQ84+$C$11*DR84+$F$11*EC84*(1-EF84)</f>
        <v>0</v>
      </c>
      <c r="CS84">
        <f>CR84*CT84</f>
        <v>0</v>
      </c>
      <c r="CT84">
        <f>($B$11*$D$9+$C$11*$D$9+$F$11*((EP84+EH84)/MAX(EP84+EH84+EQ84, 0.1)*$I$9+EQ84/MAX(EP84+EH84+EQ84, 0.1)*$J$9))/($B$11+$C$11+$F$11)</f>
        <v>0</v>
      </c>
      <c r="CU84">
        <f>($B$11*$K$9+$C$11*$K$9+$F$11*((EP84+EH84)/MAX(EP84+EH84+EQ84, 0.1)*$P$9+EQ84/MAX(EP84+EH84+EQ84, 0.1)*$Q$9))/($B$11+$C$11+$F$11)</f>
        <v>0</v>
      </c>
      <c r="CV84">
        <v>1.65</v>
      </c>
      <c r="CW84">
        <v>0.5</v>
      </c>
      <c r="CX84" t="s">
        <v>408</v>
      </c>
      <c r="CY84">
        <v>2</v>
      </c>
      <c r="CZ84" t="b">
        <v>1</v>
      </c>
      <c r="DA84">
        <v>1510789752.1</v>
      </c>
      <c r="DB84">
        <v>1071.88185185185</v>
      </c>
      <c r="DC84">
        <v>1097.11296296296</v>
      </c>
      <c r="DD84">
        <v>10.0658148148148</v>
      </c>
      <c r="DE84">
        <v>9.84543555555556</v>
      </c>
      <c r="DF84">
        <v>1061.1537037037</v>
      </c>
      <c r="DG84">
        <v>10.0635888888889</v>
      </c>
      <c r="DH84">
        <v>500.066185185185</v>
      </c>
      <c r="DI84">
        <v>89.9463962962963</v>
      </c>
      <c r="DJ84">
        <v>0.100002222222222</v>
      </c>
      <c r="DK84">
        <v>19.1210777777778</v>
      </c>
      <c r="DL84">
        <v>19.9895444444444</v>
      </c>
      <c r="DM84">
        <v>999.9</v>
      </c>
      <c r="DN84">
        <v>0</v>
      </c>
      <c r="DO84">
        <v>0</v>
      </c>
      <c r="DP84">
        <v>10000.32</v>
      </c>
      <c r="DQ84">
        <v>0</v>
      </c>
      <c r="DR84">
        <v>9.98469</v>
      </c>
      <c r="DS84">
        <v>-25.2295333333333</v>
      </c>
      <c r="DT84">
        <v>1082.78259259259</v>
      </c>
      <c r="DU84">
        <v>1108.02037037037</v>
      </c>
      <c r="DV84">
        <v>0.220381962962963</v>
      </c>
      <c r="DW84">
        <v>1097.11296296296</v>
      </c>
      <c r="DX84">
        <v>9.84543555555556</v>
      </c>
      <c r="DY84">
        <v>0.905384074074074</v>
      </c>
      <c r="DZ84">
        <v>0.885561481481482</v>
      </c>
      <c r="EA84">
        <v>5.47660740740741</v>
      </c>
      <c r="EB84">
        <v>5.15821703703704</v>
      </c>
      <c r="EC84">
        <v>1999.99518518518</v>
      </c>
      <c r="ED84">
        <v>0.980007111111111</v>
      </c>
      <c r="EE84">
        <v>0.0199931925925926</v>
      </c>
      <c r="EF84">
        <v>0</v>
      </c>
      <c r="EG84">
        <v>2.27076666666667</v>
      </c>
      <c r="EH84">
        <v>0</v>
      </c>
      <c r="EI84">
        <v>2439.18185185185</v>
      </c>
      <c r="EJ84">
        <v>17300.1481481481</v>
      </c>
      <c r="EK84">
        <v>38.3166666666667</v>
      </c>
      <c r="EL84">
        <v>39.187</v>
      </c>
      <c r="EM84">
        <v>38.2752592592593</v>
      </c>
      <c r="EN84">
        <v>37.6686296296296</v>
      </c>
      <c r="EO84">
        <v>37.187</v>
      </c>
      <c r="EP84">
        <v>1960.01296296296</v>
      </c>
      <c r="EQ84">
        <v>39.9885185185185</v>
      </c>
      <c r="ER84">
        <v>0</v>
      </c>
      <c r="ES84">
        <v>1679590512.5</v>
      </c>
      <c r="ET84">
        <v>0</v>
      </c>
      <c r="EU84">
        <v>2.29161923076923</v>
      </c>
      <c r="EV84">
        <v>0.169268382270066</v>
      </c>
      <c r="EW84">
        <v>1.71145297887945</v>
      </c>
      <c r="EX84">
        <v>2439.2</v>
      </c>
      <c r="EY84">
        <v>15</v>
      </c>
      <c r="EZ84">
        <v>0</v>
      </c>
      <c r="FA84" t="s">
        <v>409</v>
      </c>
      <c r="FB84">
        <v>1510787920.6</v>
      </c>
      <c r="FC84">
        <v>1510787921.6</v>
      </c>
      <c r="FD84">
        <v>0</v>
      </c>
      <c r="FE84">
        <v>-0.101</v>
      </c>
      <c r="FF84">
        <v>-0.012</v>
      </c>
      <c r="FG84">
        <v>6.901</v>
      </c>
      <c r="FH84">
        <v>0.516</v>
      </c>
      <c r="FI84">
        <v>420</v>
      </c>
      <c r="FJ84">
        <v>24</v>
      </c>
      <c r="FK84">
        <v>0.32</v>
      </c>
      <c r="FL84">
        <v>0.12</v>
      </c>
      <c r="FM84">
        <v>0.219981825</v>
      </c>
      <c r="FN84">
        <v>0.0089856472795493</v>
      </c>
      <c r="FO84">
        <v>0.00102738235062463</v>
      </c>
      <c r="FP84">
        <v>1</v>
      </c>
      <c r="FQ84">
        <v>1</v>
      </c>
      <c r="FR84">
        <v>1</v>
      </c>
      <c r="FS84" t="s">
        <v>410</v>
      </c>
      <c r="FT84">
        <v>2.97314</v>
      </c>
      <c r="FU84">
        <v>2.75391</v>
      </c>
      <c r="FV84">
        <v>0.175044</v>
      </c>
      <c r="FW84">
        <v>0.178606</v>
      </c>
      <c r="FX84">
        <v>0.0548241</v>
      </c>
      <c r="FY84">
        <v>0.054445</v>
      </c>
      <c r="FZ84">
        <v>32069</v>
      </c>
      <c r="GA84">
        <v>34816.6</v>
      </c>
      <c r="GB84">
        <v>35232.4</v>
      </c>
      <c r="GC84">
        <v>38446.6</v>
      </c>
      <c r="GD84">
        <v>47203</v>
      </c>
      <c r="GE84">
        <v>52494.3</v>
      </c>
      <c r="GF84">
        <v>55021.5</v>
      </c>
      <c r="GG84">
        <v>61644.7</v>
      </c>
      <c r="GH84">
        <v>1.9823</v>
      </c>
      <c r="GI84">
        <v>1.79945</v>
      </c>
      <c r="GJ84">
        <v>0.00711903</v>
      </c>
      <c r="GK84">
        <v>0</v>
      </c>
      <c r="GL84">
        <v>19.8734</v>
      </c>
      <c r="GM84">
        <v>999.9</v>
      </c>
      <c r="GN84">
        <v>53.687</v>
      </c>
      <c r="GO84">
        <v>28.963</v>
      </c>
      <c r="GP84">
        <v>23.9549</v>
      </c>
      <c r="GQ84">
        <v>56.3388</v>
      </c>
      <c r="GR84">
        <v>49.9239</v>
      </c>
      <c r="GS84">
        <v>1</v>
      </c>
      <c r="GT84">
        <v>0.0127388</v>
      </c>
      <c r="GU84">
        <v>6.25841</v>
      </c>
      <c r="GV84">
        <v>20.0122</v>
      </c>
      <c r="GW84">
        <v>5.20127</v>
      </c>
      <c r="GX84">
        <v>12.0065</v>
      </c>
      <c r="GY84">
        <v>4.9755</v>
      </c>
      <c r="GZ84">
        <v>3.29295</v>
      </c>
      <c r="HA84">
        <v>9999</v>
      </c>
      <c r="HB84">
        <v>9999</v>
      </c>
      <c r="HC84">
        <v>999.9</v>
      </c>
      <c r="HD84">
        <v>9999</v>
      </c>
      <c r="HE84">
        <v>1.8631</v>
      </c>
      <c r="HF84">
        <v>1.86812</v>
      </c>
      <c r="HG84">
        <v>1.86786</v>
      </c>
      <c r="HH84">
        <v>1.86899</v>
      </c>
      <c r="HI84">
        <v>1.86987</v>
      </c>
      <c r="HJ84">
        <v>1.86588</v>
      </c>
      <c r="HK84">
        <v>1.86699</v>
      </c>
      <c r="HL84">
        <v>1.86832</v>
      </c>
      <c r="HM84">
        <v>5</v>
      </c>
      <c r="HN84">
        <v>0</v>
      </c>
      <c r="HO84">
        <v>0</v>
      </c>
      <c r="HP84">
        <v>0</v>
      </c>
      <c r="HQ84" t="s">
        <v>411</v>
      </c>
      <c r="HR84" t="s">
        <v>412</v>
      </c>
      <c r="HS84" t="s">
        <v>413</v>
      </c>
      <c r="HT84" t="s">
        <v>413</v>
      </c>
      <c r="HU84" t="s">
        <v>413</v>
      </c>
      <c r="HV84" t="s">
        <v>413</v>
      </c>
      <c r="HW84">
        <v>0</v>
      </c>
      <c r="HX84">
        <v>100</v>
      </c>
      <c r="HY84">
        <v>100</v>
      </c>
      <c r="HZ84">
        <v>10.86</v>
      </c>
      <c r="IA84">
        <v>0.0022</v>
      </c>
      <c r="IB84">
        <v>4.09459096810632</v>
      </c>
      <c r="IC84">
        <v>0.00701673648668627</v>
      </c>
      <c r="ID84">
        <v>-7.00304995360485e-07</v>
      </c>
      <c r="IE84">
        <v>-1.86506737496121e-11</v>
      </c>
      <c r="IF84">
        <v>0.00125787624930914</v>
      </c>
      <c r="IG84">
        <v>-0.0224036906934607</v>
      </c>
      <c r="IH84">
        <v>0.00249664406764014</v>
      </c>
      <c r="II84">
        <v>-2.59163740235367e-05</v>
      </c>
      <c r="IJ84">
        <v>-2</v>
      </c>
      <c r="IK84">
        <v>2020</v>
      </c>
      <c r="IL84">
        <v>1</v>
      </c>
      <c r="IM84">
        <v>25</v>
      </c>
      <c r="IN84">
        <v>30.6</v>
      </c>
      <c r="IO84">
        <v>30.6</v>
      </c>
      <c r="IP84">
        <v>2.25708</v>
      </c>
      <c r="IQ84">
        <v>2.60498</v>
      </c>
      <c r="IR84">
        <v>1.54785</v>
      </c>
      <c r="IS84">
        <v>2.30713</v>
      </c>
      <c r="IT84">
        <v>1.34644</v>
      </c>
      <c r="IU84">
        <v>2.33276</v>
      </c>
      <c r="IV84">
        <v>33.1992</v>
      </c>
      <c r="IW84">
        <v>24.1751</v>
      </c>
      <c r="IX84">
        <v>18</v>
      </c>
      <c r="IY84">
        <v>501.076</v>
      </c>
      <c r="IZ84">
        <v>387.133</v>
      </c>
      <c r="JA84">
        <v>12.5902</v>
      </c>
      <c r="JB84">
        <v>27.0182</v>
      </c>
      <c r="JC84">
        <v>30.0005</v>
      </c>
      <c r="JD84">
        <v>26.9051</v>
      </c>
      <c r="JE84">
        <v>26.8427</v>
      </c>
      <c r="JF84">
        <v>45.2129</v>
      </c>
      <c r="JG84">
        <v>57.7015</v>
      </c>
      <c r="JH84">
        <v>0</v>
      </c>
      <c r="JI84">
        <v>12.6007</v>
      </c>
      <c r="JJ84">
        <v>1139.58</v>
      </c>
      <c r="JK84">
        <v>9.77969</v>
      </c>
      <c r="JL84">
        <v>102.105</v>
      </c>
      <c r="JM84">
        <v>102.623</v>
      </c>
    </row>
    <row r="85" spans="1:273">
      <c r="A85">
        <v>69</v>
      </c>
      <c r="B85">
        <v>1510789764.6</v>
      </c>
      <c r="C85">
        <v>432.5</v>
      </c>
      <c r="D85" t="s">
        <v>548</v>
      </c>
      <c r="E85" t="s">
        <v>549</v>
      </c>
      <c r="F85">
        <v>5</v>
      </c>
      <c r="G85" t="s">
        <v>405</v>
      </c>
      <c r="H85" t="s">
        <v>406</v>
      </c>
      <c r="I85">
        <v>1510789756.81429</v>
      </c>
      <c r="J85">
        <f>(K85)/1000</f>
        <v>0</v>
      </c>
      <c r="K85">
        <f>IF(CZ85, AN85, AH85)</f>
        <v>0</v>
      </c>
      <c r="L85">
        <f>IF(CZ85, AI85, AG85)</f>
        <v>0</v>
      </c>
      <c r="M85">
        <f>DB85 - IF(AU85&gt;1, L85*CV85*100.0/(AW85*DP85), 0)</f>
        <v>0</v>
      </c>
      <c r="N85">
        <f>((T85-J85/2)*M85-L85)/(T85+J85/2)</f>
        <v>0</v>
      </c>
      <c r="O85">
        <f>N85*(DI85+DJ85)/1000.0</f>
        <v>0</v>
      </c>
      <c r="P85">
        <f>(DB85 - IF(AU85&gt;1, L85*CV85*100.0/(AW85*DP85), 0))*(DI85+DJ85)/1000.0</f>
        <v>0</v>
      </c>
      <c r="Q85">
        <f>2.0/((1/S85-1/R85)+SIGN(S85)*SQRT((1/S85-1/R85)*(1/S85-1/R85) + 4*CW85/((CW85+1)*(CW85+1))*(2*1/S85*1/R85-1/R85*1/R85)))</f>
        <v>0</v>
      </c>
      <c r="R85">
        <f>IF(LEFT(CX85,1)&lt;&gt;"0",IF(LEFT(CX85,1)="1",3.0,CY85),$D$5+$E$5*(DP85*DI85/($K$5*1000))+$F$5*(DP85*DI85/($K$5*1000))*MAX(MIN(CV85,$J$5),$I$5)*MAX(MIN(CV85,$J$5),$I$5)+$G$5*MAX(MIN(CV85,$J$5),$I$5)*(DP85*DI85/($K$5*1000))+$H$5*(DP85*DI85/($K$5*1000))*(DP85*DI85/($K$5*1000)))</f>
        <v>0</v>
      </c>
      <c r="S85">
        <f>J85*(1000-(1000*0.61365*exp(17.502*W85/(240.97+W85))/(DI85+DJ85)+DD85)/2)/(1000*0.61365*exp(17.502*W85/(240.97+W85))/(DI85+DJ85)-DD85)</f>
        <v>0</v>
      </c>
      <c r="T85">
        <f>1/((CW85+1)/(Q85/1.6)+1/(R85/1.37)) + CW85/((CW85+1)/(Q85/1.6) + CW85/(R85/1.37))</f>
        <v>0</v>
      </c>
      <c r="U85">
        <f>(CR85*CU85)</f>
        <v>0</v>
      </c>
      <c r="V85">
        <f>(DK85+(U85+2*0.95*5.67E-8*(((DK85+$B$7)+273)^4-(DK85+273)^4)-44100*J85)/(1.84*29.3*R85+8*0.95*5.67E-8*(DK85+273)^3))</f>
        <v>0</v>
      </c>
      <c r="W85">
        <f>($C$7*DL85+$D$7*DM85+$E$7*V85)</f>
        <v>0</v>
      </c>
      <c r="X85">
        <f>0.61365*exp(17.502*W85/(240.97+W85))</f>
        <v>0</v>
      </c>
      <c r="Y85">
        <f>(Z85/AA85*100)</f>
        <v>0</v>
      </c>
      <c r="Z85">
        <f>DD85*(DI85+DJ85)/1000</f>
        <v>0</v>
      </c>
      <c r="AA85">
        <f>0.61365*exp(17.502*DK85/(240.97+DK85))</f>
        <v>0</v>
      </c>
      <c r="AB85">
        <f>(X85-DD85*(DI85+DJ85)/1000)</f>
        <v>0</v>
      </c>
      <c r="AC85">
        <f>(-J85*44100)</f>
        <v>0</v>
      </c>
      <c r="AD85">
        <f>2*29.3*R85*0.92*(DK85-W85)</f>
        <v>0</v>
      </c>
      <c r="AE85">
        <f>2*0.95*5.67E-8*(((DK85+$B$7)+273)^4-(W85+273)^4)</f>
        <v>0</v>
      </c>
      <c r="AF85">
        <f>U85+AE85+AC85+AD85</f>
        <v>0</v>
      </c>
      <c r="AG85">
        <f>DH85*AU85*(DC85-DB85*(1000-AU85*DE85)/(1000-AU85*DD85))/(100*CV85)</f>
        <v>0</v>
      </c>
      <c r="AH85">
        <f>1000*DH85*AU85*(DD85-DE85)/(100*CV85*(1000-AU85*DD85))</f>
        <v>0</v>
      </c>
      <c r="AI85">
        <f>(AJ85 - AK85 - DI85*1E3/(8.314*(DK85+273.15)) * AM85/DH85 * AL85) * DH85/(100*CV85) * (1000 - DE85)/1000</f>
        <v>0</v>
      </c>
      <c r="AJ85">
        <v>1141.17752714423</v>
      </c>
      <c r="AK85">
        <v>1123.23957575758</v>
      </c>
      <c r="AL85">
        <v>3.33911255334712</v>
      </c>
      <c r="AM85">
        <v>64.351544685461</v>
      </c>
      <c r="AN85">
        <f>(AP85 - AO85 + DI85*1E3/(8.314*(DK85+273.15)) * AR85/DH85 * AQ85) * DH85/(100*CV85) * 1000/(1000 - AP85)</f>
        <v>0</v>
      </c>
      <c r="AO85">
        <v>9.84838236561281</v>
      </c>
      <c r="AP85">
        <v>10.0689237762238</v>
      </c>
      <c r="AQ85">
        <v>1.04556962915819e-06</v>
      </c>
      <c r="AR85">
        <v>100.18039122701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MAX(0,($B$13+$C$13*DP85)/(1+$D$13*DP85)*DI85/(DK85+273)*$E$13)</f>
        <v>0</v>
      </c>
      <c r="AX85" t="s">
        <v>407</v>
      </c>
      <c r="AY85" t="s">
        <v>407</v>
      </c>
      <c r="AZ85">
        <v>0</v>
      </c>
      <c r="BA85">
        <v>0</v>
      </c>
      <c r="BB85">
        <f>1-AZ85/BA85</f>
        <v>0</v>
      </c>
      <c r="BC85">
        <v>0</v>
      </c>
      <c r="BD85" t="s">
        <v>407</v>
      </c>
      <c r="BE85" t="s">
        <v>407</v>
      </c>
      <c r="BF85">
        <v>0</v>
      </c>
      <c r="BG85">
        <v>0</v>
      </c>
      <c r="BH85">
        <f>1-BF85/BG85</f>
        <v>0</v>
      </c>
      <c r="BI85">
        <v>0.5</v>
      </c>
      <c r="BJ85">
        <f>CS85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407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f>$B$11*DQ85+$C$11*DR85+$F$11*EC85*(1-EF85)</f>
        <v>0</v>
      </c>
      <c r="CS85">
        <f>CR85*CT85</f>
        <v>0</v>
      </c>
      <c r="CT85">
        <f>($B$11*$D$9+$C$11*$D$9+$F$11*((EP85+EH85)/MAX(EP85+EH85+EQ85, 0.1)*$I$9+EQ85/MAX(EP85+EH85+EQ85, 0.1)*$J$9))/($B$11+$C$11+$F$11)</f>
        <v>0</v>
      </c>
      <c r="CU85">
        <f>($B$11*$K$9+$C$11*$K$9+$F$11*((EP85+EH85)/MAX(EP85+EH85+EQ85, 0.1)*$P$9+EQ85/MAX(EP85+EH85+EQ85, 0.1)*$Q$9))/($B$11+$C$11+$F$11)</f>
        <v>0</v>
      </c>
      <c r="CV85">
        <v>1.65</v>
      </c>
      <c r="CW85">
        <v>0.5</v>
      </c>
      <c r="CX85" t="s">
        <v>408</v>
      </c>
      <c r="CY85">
        <v>2</v>
      </c>
      <c r="CZ85" t="b">
        <v>1</v>
      </c>
      <c r="DA85">
        <v>1510789756.81429</v>
      </c>
      <c r="DB85">
        <v>1087.67321428571</v>
      </c>
      <c r="DC85">
        <v>1112.90714285714</v>
      </c>
      <c r="DD85">
        <v>10.0671178571429</v>
      </c>
      <c r="DE85">
        <v>9.84662535714286</v>
      </c>
      <c r="DF85">
        <v>1076.85928571429</v>
      </c>
      <c r="DG85">
        <v>10.0648714285714</v>
      </c>
      <c r="DH85">
        <v>500.062178571428</v>
      </c>
      <c r="DI85">
        <v>89.9460035714286</v>
      </c>
      <c r="DJ85">
        <v>0.1000344</v>
      </c>
      <c r="DK85">
        <v>19.11945</v>
      </c>
      <c r="DL85">
        <v>19.9904821428571</v>
      </c>
      <c r="DM85">
        <v>999.9</v>
      </c>
      <c r="DN85">
        <v>0</v>
      </c>
      <c r="DO85">
        <v>0</v>
      </c>
      <c r="DP85">
        <v>9999.63821428571</v>
      </c>
      <c r="DQ85">
        <v>0</v>
      </c>
      <c r="DR85">
        <v>9.98469</v>
      </c>
      <c r="DS85">
        <v>-25.23275</v>
      </c>
      <c r="DT85">
        <v>1098.73571428571</v>
      </c>
      <c r="DU85">
        <v>1123.97357142857</v>
      </c>
      <c r="DV85">
        <v>0.2204945</v>
      </c>
      <c r="DW85">
        <v>1112.90714285714</v>
      </c>
      <c r="DX85">
        <v>9.84662535714286</v>
      </c>
      <c r="DY85">
        <v>0.905497214285714</v>
      </c>
      <c r="DZ85">
        <v>0.885664642857143</v>
      </c>
      <c r="EA85">
        <v>5.47840678571429</v>
      </c>
      <c r="EB85">
        <v>5.15989</v>
      </c>
      <c r="EC85">
        <v>1999.99214285714</v>
      </c>
      <c r="ED85">
        <v>0.980005714285714</v>
      </c>
      <c r="EE85">
        <v>0.01999455</v>
      </c>
      <c r="EF85">
        <v>0</v>
      </c>
      <c r="EG85">
        <v>2.31124285714286</v>
      </c>
      <c r="EH85">
        <v>0</v>
      </c>
      <c r="EI85">
        <v>2439.25214285714</v>
      </c>
      <c r="EJ85">
        <v>17300.1107142857</v>
      </c>
      <c r="EK85">
        <v>38.312</v>
      </c>
      <c r="EL85">
        <v>39.187</v>
      </c>
      <c r="EM85">
        <v>38.2655</v>
      </c>
      <c r="EN85">
        <v>37.6537857142857</v>
      </c>
      <c r="EO85">
        <v>37.187</v>
      </c>
      <c r="EP85">
        <v>1960.00678571429</v>
      </c>
      <c r="EQ85">
        <v>39.9925</v>
      </c>
      <c r="ER85">
        <v>0</v>
      </c>
      <c r="ES85">
        <v>1679590517.3</v>
      </c>
      <c r="ET85">
        <v>0</v>
      </c>
      <c r="EU85">
        <v>2.29198846153846</v>
      </c>
      <c r="EV85">
        <v>0.191128195958636</v>
      </c>
      <c r="EW85">
        <v>2.36205128835151</v>
      </c>
      <c r="EX85">
        <v>2439.30961538462</v>
      </c>
      <c r="EY85">
        <v>15</v>
      </c>
      <c r="EZ85">
        <v>0</v>
      </c>
      <c r="FA85" t="s">
        <v>409</v>
      </c>
      <c r="FB85">
        <v>1510787920.6</v>
      </c>
      <c r="FC85">
        <v>1510787921.6</v>
      </c>
      <c r="FD85">
        <v>0</v>
      </c>
      <c r="FE85">
        <v>-0.101</v>
      </c>
      <c r="FF85">
        <v>-0.012</v>
      </c>
      <c r="FG85">
        <v>6.901</v>
      </c>
      <c r="FH85">
        <v>0.516</v>
      </c>
      <c r="FI85">
        <v>420</v>
      </c>
      <c r="FJ85">
        <v>24</v>
      </c>
      <c r="FK85">
        <v>0.32</v>
      </c>
      <c r="FL85">
        <v>0.12</v>
      </c>
      <c r="FM85">
        <v>0.2202823</v>
      </c>
      <c r="FN85">
        <v>0.00192974859287002</v>
      </c>
      <c r="FO85">
        <v>0.000703196423483511</v>
      </c>
      <c r="FP85">
        <v>1</v>
      </c>
      <c r="FQ85">
        <v>1</v>
      </c>
      <c r="FR85">
        <v>1</v>
      </c>
      <c r="FS85" t="s">
        <v>410</v>
      </c>
      <c r="FT85">
        <v>2.97312</v>
      </c>
      <c r="FU85">
        <v>2.75384</v>
      </c>
      <c r="FV85">
        <v>0.176708</v>
      </c>
      <c r="FW85">
        <v>0.180156</v>
      </c>
      <c r="FX85">
        <v>0.0548307</v>
      </c>
      <c r="FY85">
        <v>0.0544496</v>
      </c>
      <c r="FZ85">
        <v>32003.6</v>
      </c>
      <c r="GA85">
        <v>34750.3</v>
      </c>
      <c r="GB85">
        <v>35231.6</v>
      </c>
      <c r="GC85">
        <v>38446.1</v>
      </c>
      <c r="GD85">
        <v>47201.8</v>
      </c>
      <c r="GE85">
        <v>52493.5</v>
      </c>
      <c r="GF85">
        <v>55020.5</v>
      </c>
      <c r="GG85">
        <v>61644.1</v>
      </c>
      <c r="GH85">
        <v>1.98242</v>
      </c>
      <c r="GI85">
        <v>1.79937</v>
      </c>
      <c r="GJ85">
        <v>0.00693649</v>
      </c>
      <c r="GK85">
        <v>0</v>
      </c>
      <c r="GL85">
        <v>19.872</v>
      </c>
      <c r="GM85">
        <v>999.9</v>
      </c>
      <c r="GN85">
        <v>53.687</v>
      </c>
      <c r="GO85">
        <v>28.983</v>
      </c>
      <c r="GP85">
        <v>23.9828</v>
      </c>
      <c r="GQ85">
        <v>56.3488</v>
      </c>
      <c r="GR85">
        <v>49.8758</v>
      </c>
      <c r="GS85">
        <v>1</v>
      </c>
      <c r="GT85">
        <v>0.0132342</v>
      </c>
      <c r="GU85">
        <v>6.23598</v>
      </c>
      <c r="GV85">
        <v>20.0129</v>
      </c>
      <c r="GW85">
        <v>5.20127</v>
      </c>
      <c r="GX85">
        <v>12.0061</v>
      </c>
      <c r="GY85">
        <v>4.97565</v>
      </c>
      <c r="GZ85">
        <v>3.29293</v>
      </c>
      <c r="HA85">
        <v>9999</v>
      </c>
      <c r="HB85">
        <v>9999</v>
      </c>
      <c r="HC85">
        <v>999.9</v>
      </c>
      <c r="HD85">
        <v>9999</v>
      </c>
      <c r="HE85">
        <v>1.8631</v>
      </c>
      <c r="HF85">
        <v>1.86812</v>
      </c>
      <c r="HG85">
        <v>1.86784</v>
      </c>
      <c r="HH85">
        <v>1.86897</v>
      </c>
      <c r="HI85">
        <v>1.86985</v>
      </c>
      <c r="HJ85">
        <v>1.86587</v>
      </c>
      <c r="HK85">
        <v>1.86702</v>
      </c>
      <c r="HL85">
        <v>1.86834</v>
      </c>
      <c r="HM85">
        <v>5</v>
      </c>
      <c r="HN85">
        <v>0</v>
      </c>
      <c r="HO85">
        <v>0</v>
      </c>
      <c r="HP85">
        <v>0</v>
      </c>
      <c r="HQ85" t="s">
        <v>411</v>
      </c>
      <c r="HR85" t="s">
        <v>412</v>
      </c>
      <c r="HS85" t="s">
        <v>413</v>
      </c>
      <c r="HT85" t="s">
        <v>413</v>
      </c>
      <c r="HU85" t="s">
        <v>413</v>
      </c>
      <c r="HV85" t="s">
        <v>413</v>
      </c>
      <c r="HW85">
        <v>0</v>
      </c>
      <c r="HX85">
        <v>100</v>
      </c>
      <c r="HY85">
        <v>100</v>
      </c>
      <c r="HZ85">
        <v>10.95</v>
      </c>
      <c r="IA85">
        <v>0.0023</v>
      </c>
      <c r="IB85">
        <v>4.09459096810632</v>
      </c>
      <c r="IC85">
        <v>0.00701673648668627</v>
      </c>
      <c r="ID85">
        <v>-7.00304995360485e-07</v>
      </c>
      <c r="IE85">
        <v>-1.86506737496121e-11</v>
      </c>
      <c r="IF85">
        <v>0.00125787624930914</v>
      </c>
      <c r="IG85">
        <v>-0.0224036906934607</v>
      </c>
      <c r="IH85">
        <v>0.00249664406764014</v>
      </c>
      <c r="II85">
        <v>-2.59163740235367e-05</v>
      </c>
      <c r="IJ85">
        <v>-2</v>
      </c>
      <c r="IK85">
        <v>2020</v>
      </c>
      <c r="IL85">
        <v>1</v>
      </c>
      <c r="IM85">
        <v>25</v>
      </c>
      <c r="IN85">
        <v>30.7</v>
      </c>
      <c r="IO85">
        <v>30.7</v>
      </c>
      <c r="IP85">
        <v>2.28027</v>
      </c>
      <c r="IQ85">
        <v>2.60986</v>
      </c>
      <c r="IR85">
        <v>1.54785</v>
      </c>
      <c r="IS85">
        <v>2.30713</v>
      </c>
      <c r="IT85">
        <v>1.34644</v>
      </c>
      <c r="IU85">
        <v>2.31934</v>
      </c>
      <c r="IV85">
        <v>33.2216</v>
      </c>
      <c r="IW85">
        <v>24.1751</v>
      </c>
      <c r="IX85">
        <v>18</v>
      </c>
      <c r="IY85">
        <v>501.226</v>
      </c>
      <c r="IZ85">
        <v>387.141</v>
      </c>
      <c r="JA85">
        <v>12.5981</v>
      </c>
      <c r="JB85">
        <v>27.0257</v>
      </c>
      <c r="JC85">
        <v>30.0006</v>
      </c>
      <c r="JD85">
        <v>26.9125</v>
      </c>
      <c r="JE85">
        <v>26.8498</v>
      </c>
      <c r="JF85">
        <v>45.7601</v>
      </c>
      <c r="JG85">
        <v>57.9736</v>
      </c>
      <c r="JH85">
        <v>0</v>
      </c>
      <c r="JI85">
        <v>12.6067</v>
      </c>
      <c r="JJ85">
        <v>1159.68</v>
      </c>
      <c r="JK85">
        <v>9.77473</v>
      </c>
      <c r="JL85">
        <v>102.103</v>
      </c>
      <c r="JM85">
        <v>102.622</v>
      </c>
    </row>
    <row r="86" spans="1:273">
      <c r="A86">
        <v>70</v>
      </c>
      <c r="B86">
        <v>1510789769.6</v>
      </c>
      <c r="C86">
        <v>437.5</v>
      </c>
      <c r="D86" t="s">
        <v>550</v>
      </c>
      <c r="E86" t="s">
        <v>551</v>
      </c>
      <c r="F86">
        <v>5</v>
      </c>
      <c r="G86" t="s">
        <v>405</v>
      </c>
      <c r="H86" t="s">
        <v>406</v>
      </c>
      <c r="I86">
        <v>1510789762.1</v>
      </c>
      <c r="J86">
        <f>(K86)/1000</f>
        <v>0</v>
      </c>
      <c r="K86">
        <f>IF(CZ86, AN86, AH86)</f>
        <v>0</v>
      </c>
      <c r="L86">
        <f>IF(CZ86, AI86, AG86)</f>
        <v>0</v>
      </c>
      <c r="M86">
        <f>DB86 - IF(AU86&gt;1, L86*CV86*100.0/(AW86*DP86), 0)</f>
        <v>0</v>
      </c>
      <c r="N86">
        <f>((T86-J86/2)*M86-L86)/(T86+J86/2)</f>
        <v>0</v>
      </c>
      <c r="O86">
        <f>N86*(DI86+DJ86)/1000.0</f>
        <v>0</v>
      </c>
      <c r="P86">
        <f>(DB86 - IF(AU86&gt;1, L86*CV86*100.0/(AW86*DP86), 0))*(DI86+DJ86)/1000.0</f>
        <v>0</v>
      </c>
      <c r="Q86">
        <f>2.0/((1/S86-1/R86)+SIGN(S86)*SQRT((1/S86-1/R86)*(1/S86-1/R86) + 4*CW86/((CW86+1)*(CW86+1))*(2*1/S86*1/R86-1/R86*1/R86)))</f>
        <v>0</v>
      </c>
      <c r="R86">
        <f>IF(LEFT(CX86,1)&lt;&gt;"0",IF(LEFT(CX86,1)="1",3.0,CY86),$D$5+$E$5*(DP86*DI86/($K$5*1000))+$F$5*(DP86*DI86/($K$5*1000))*MAX(MIN(CV86,$J$5),$I$5)*MAX(MIN(CV86,$J$5),$I$5)+$G$5*MAX(MIN(CV86,$J$5),$I$5)*(DP86*DI86/($K$5*1000))+$H$5*(DP86*DI86/($K$5*1000))*(DP86*DI86/($K$5*1000)))</f>
        <v>0</v>
      </c>
      <c r="S86">
        <f>J86*(1000-(1000*0.61365*exp(17.502*W86/(240.97+W86))/(DI86+DJ86)+DD86)/2)/(1000*0.61365*exp(17.502*W86/(240.97+W86))/(DI86+DJ86)-DD86)</f>
        <v>0</v>
      </c>
      <c r="T86">
        <f>1/((CW86+1)/(Q86/1.6)+1/(R86/1.37)) + CW86/((CW86+1)/(Q86/1.6) + CW86/(R86/1.37))</f>
        <v>0</v>
      </c>
      <c r="U86">
        <f>(CR86*CU86)</f>
        <v>0</v>
      </c>
      <c r="V86">
        <f>(DK86+(U86+2*0.95*5.67E-8*(((DK86+$B$7)+273)^4-(DK86+273)^4)-44100*J86)/(1.84*29.3*R86+8*0.95*5.67E-8*(DK86+273)^3))</f>
        <v>0</v>
      </c>
      <c r="W86">
        <f>($C$7*DL86+$D$7*DM86+$E$7*V86)</f>
        <v>0</v>
      </c>
      <c r="X86">
        <f>0.61365*exp(17.502*W86/(240.97+W86))</f>
        <v>0</v>
      </c>
      <c r="Y86">
        <f>(Z86/AA86*100)</f>
        <v>0</v>
      </c>
      <c r="Z86">
        <f>DD86*(DI86+DJ86)/1000</f>
        <v>0</v>
      </c>
      <c r="AA86">
        <f>0.61365*exp(17.502*DK86/(240.97+DK86))</f>
        <v>0</v>
      </c>
      <c r="AB86">
        <f>(X86-DD86*(DI86+DJ86)/1000)</f>
        <v>0</v>
      </c>
      <c r="AC86">
        <f>(-J86*44100)</f>
        <v>0</v>
      </c>
      <c r="AD86">
        <f>2*29.3*R86*0.92*(DK86-W86)</f>
        <v>0</v>
      </c>
      <c r="AE86">
        <f>2*0.95*5.67E-8*(((DK86+$B$7)+273)^4-(W86+273)^4)</f>
        <v>0</v>
      </c>
      <c r="AF86">
        <f>U86+AE86+AC86+AD86</f>
        <v>0</v>
      </c>
      <c r="AG86">
        <f>DH86*AU86*(DC86-DB86*(1000-AU86*DE86)/(1000-AU86*DD86))/(100*CV86)</f>
        <v>0</v>
      </c>
      <c r="AH86">
        <f>1000*DH86*AU86*(DD86-DE86)/(100*CV86*(1000-AU86*DD86))</f>
        <v>0</v>
      </c>
      <c r="AI86">
        <f>(AJ86 - AK86 - DI86*1E3/(8.314*(DK86+273.15)) * AM86/DH86 * AL86) * DH86/(100*CV86) * (1000 - DE86)/1000</f>
        <v>0</v>
      </c>
      <c r="AJ86">
        <v>1157.2029126837</v>
      </c>
      <c r="AK86">
        <v>1139.61860606061</v>
      </c>
      <c r="AL86">
        <v>3.28178853590343</v>
      </c>
      <c r="AM86">
        <v>64.351544685461</v>
      </c>
      <c r="AN86">
        <f>(AP86 - AO86 + DI86*1E3/(8.314*(DK86+273.15)) * AR86/DH86 * AQ86) * DH86/(100*CV86) * 1000/(1000 - AP86)</f>
        <v>0</v>
      </c>
      <c r="AO86">
        <v>9.84335121739278</v>
      </c>
      <c r="AP86">
        <v>10.0661538461539</v>
      </c>
      <c r="AQ86">
        <v>6.36497438529127e-06</v>
      </c>
      <c r="AR86">
        <v>100.18039122701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MAX(0,($B$13+$C$13*DP86)/(1+$D$13*DP86)*DI86/(DK86+273)*$E$13)</f>
        <v>0</v>
      </c>
      <c r="AX86" t="s">
        <v>407</v>
      </c>
      <c r="AY86" t="s">
        <v>407</v>
      </c>
      <c r="AZ86">
        <v>0</v>
      </c>
      <c r="BA86">
        <v>0</v>
      </c>
      <c r="BB86">
        <f>1-AZ86/BA86</f>
        <v>0</v>
      </c>
      <c r="BC86">
        <v>0</v>
      </c>
      <c r="BD86" t="s">
        <v>407</v>
      </c>
      <c r="BE86" t="s">
        <v>407</v>
      </c>
      <c r="BF86">
        <v>0</v>
      </c>
      <c r="BG86">
        <v>0</v>
      </c>
      <c r="BH86">
        <f>1-BF86/BG86</f>
        <v>0</v>
      </c>
      <c r="BI86">
        <v>0.5</v>
      </c>
      <c r="BJ86">
        <f>CS86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407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f>$B$11*DQ86+$C$11*DR86+$F$11*EC86*(1-EF86)</f>
        <v>0</v>
      </c>
      <c r="CS86">
        <f>CR86*CT86</f>
        <v>0</v>
      </c>
      <c r="CT86">
        <f>($B$11*$D$9+$C$11*$D$9+$F$11*((EP86+EH86)/MAX(EP86+EH86+EQ86, 0.1)*$I$9+EQ86/MAX(EP86+EH86+EQ86, 0.1)*$J$9))/($B$11+$C$11+$F$11)</f>
        <v>0</v>
      </c>
      <c r="CU86">
        <f>($B$11*$K$9+$C$11*$K$9+$F$11*((EP86+EH86)/MAX(EP86+EH86+EQ86, 0.1)*$P$9+EQ86/MAX(EP86+EH86+EQ86, 0.1)*$Q$9))/($B$11+$C$11+$F$11)</f>
        <v>0</v>
      </c>
      <c r="CV86">
        <v>1.65</v>
      </c>
      <c r="CW86">
        <v>0.5</v>
      </c>
      <c r="CX86" t="s">
        <v>408</v>
      </c>
      <c r="CY86">
        <v>2</v>
      </c>
      <c r="CZ86" t="b">
        <v>1</v>
      </c>
      <c r="DA86">
        <v>1510789762.1</v>
      </c>
      <c r="DB86">
        <v>1105.20888888889</v>
      </c>
      <c r="DC86">
        <v>1130.10814814815</v>
      </c>
      <c r="DD86">
        <v>10.0682518518518</v>
      </c>
      <c r="DE86">
        <v>9.83928222222222</v>
      </c>
      <c r="DF86">
        <v>1094.30037037037</v>
      </c>
      <c r="DG86">
        <v>10.0659888888889</v>
      </c>
      <c r="DH86">
        <v>500.057888888889</v>
      </c>
      <c r="DI86">
        <v>89.9458074074074</v>
      </c>
      <c r="DJ86">
        <v>0.100006351851852</v>
      </c>
      <c r="DK86">
        <v>19.1189185185185</v>
      </c>
      <c r="DL86">
        <v>19.9946296296296</v>
      </c>
      <c r="DM86">
        <v>999.9</v>
      </c>
      <c r="DN86">
        <v>0</v>
      </c>
      <c r="DO86">
        <v>0</v>
      </c>
      <c r="DP86">
        <v>9997.68259259259</v>
      </c>
      <c r="DQ86">
        <v>0</v>
      </c>
      <c r="DR86">
        <v>9.98469</v>
      </c>
      <c r="DS86">
        <v>-24.8992148148148</v>
      </c>
      <c r="DT86">
        <v>1116.44962962963</v>
      </c>
      <c r="DU86">
        <v>1141.33740740741</v>
      </c>
      <c r="DV86">
        <v>0.228978111111111</v>
      </c>
      <c r="DW86">
        <v>1130.10814814815</v>
      </c>
      <c r="DX86">
        <v>9.83928222222222</v>
      </c>
      <c r="DY86">
        <v>0.905597777777778</v>
      </c>
      <c r="DZ86">
        <v>0.885002222222222</v>
      </c>
      <c r="EA86">
        <v>5.4800062962963</v>
      </c>
      <c r="EB86">
        <v>5.14912185185185</v>
      </c>
      <c r="EC86">
        <v>2000</v>
      </c>
      <c r="ED86">
        <v>0.980005666666667</v>
      </c>
      <c r="EE86">
        <v>0.0199946222222222</v>
      </c>
      <c r="EF86">
        <v>0</v>
      </c>
      <c r="EG86">
        <v>2.3226</v>
      </c>
      <c r="EH86">
        <v>0</v>
      </c>
      <c r="EI86">
        <v>2439.42740740741</v>
      </c>
      <c r="EJ86">
        <v>17300.1888888889</v>
      </c>
      <c r="EK86">
        <v>38.312</v>
      </c>
      <c r="EL86">
        <v>39.187</v>
      </c>
      <c r="EM86">
        <v>38.25</v>
      </c>
      <c r="EN86">
        <v>37.6387777777778</v>
      </c>
      <c r="EO86">
        <v>37.187</v>
      </c>
      <c r="EP86">
        <v>1960.01444444444</v>
      </c>
      <c r="EQ86">
        <v>39.9933333333333</v>
      </c>
      <c r="ER86">
        <v>0</v>
      </c>
      <c r="ES86">
        <v>1679590522.1</v>
      </c>
      <c r="ET86">
        <v>0</v>
      </c>
      <c r="EU86">
        <v>2.32245769230769</v>
      </c>
      <c r="EV86">
        <v>0.199456401366396</v>
      </c>
      <c r="EW86">
        <v>0.194871791110689</v>
      </c>
      <c r="EX86">
        <v>2439.46384615385</v>
      </c>
      <c r="EY86">
        <v>15</v>
      </c>
      <c r="EZ86">
        <v>0</v>
      </c>
      <c r="FA86" t="s">
        <v>409</v>
      </c>
      <c r="FB86">
        <v>1510787920.6</v>
      </c>
      <c r="FC86">
        <v>1510787921.6</v>
      </c>
      <c r="FD86">
        <v>0</v>
      </c>
      <c r="FE86">
        <v>-0.101</v>
      </c>
      <c r="FF86">
        <v>-0.012</v>
      </c>
      <c r="FG86">
        <v>6.901</v>
      </c>
      <c r="FH86">
        <v>0.516</v>
      </c>
      <c r="FI86">
        <v>420</v>
      </c>
      <c r="FJ86">
        <v>24</v>
      </c>
      <c r="FK86">
        <v>0.32</v>
      </c>
      <c r="FL86">
        <v>0.12</v>
      </c>
      <c r="FM86">
        <v>0.22335505</v>
      </c>
      <c r="FN86">
        <v>0.0452083227016884</v>
      </c>
      <c r="FO86">
        <v>0.00885659538691364</v>
      </c>
      <c r="FP86">
        <v>1</v>
      </c>
      <c r="FQ86">
        <v>1</v>
      </c>
      <c r="FR86">
        <v>1</v>
      </c>
      <c r="FS86" t="s">
        <v>410</v>
      </c>
      <c r="FT86">
        <v>2.97308</v>
      </c>
      <c r="FU86">
        <v>2.75379</v>
      </c>
      <c r="FV86">
        <v>0.178323</v>
      </c>
      <c r="FW86">
        <v>0.181817</v>
      </c>
      <c r="FX86">
        <v>0.0548029</v>
      </c>
      <c r="FY86">
        <v>0.0541182</v>
      </c>
      <c r="FZ86">
        <v>31940.4</v>
      </c>
      <c r="GA86">
        <v>34679.2</v>
      </c>
      <c r="GB86">
        <v>35231.2</v>
      </c>
      <c r="GC86">
        <v>38445.4</v>
      </c>
      <c r="GD86">
        <v>47203</v>
      </c>
      <c r="GE86">
        <v>52511.1</v>
      </c>
      <c r="GF86">
        <v>55020.2</v>
      </c>
      <c r="GG86">
        <v>61643.1</v>
      </c>
      <c r="GH86">
        <v>1.98225</v>
      </c>
      <c r="GI86">
        <v>1.79918</v>
      </c>
      <c r="GJ86">
        <v>0.00836328</v>
      </c>
      <c r="GK86">
        <v>0</v>
      </c>
      <c r="GL86">
        <v>19.8696</v>
      </c>
      <c r="GM86">
        <v>999.9</v>
      </c>
      <c r="GN86">
        <v>53.687</v>
      </c>
      <c r="GO86">
        <v>28.983</v>
      </c>
      <c r="GP86">
        <v>23.9812</v>
      </c>
      <c r="GQ86">
        <v>56.4788</v>
      </c>
      <c r="GR86">
        <v>49.8798</v>
      </c>
      <c r="GS86">
        <v>1</v>
      </c>
      <c r="GT86">
        <v>0.0138186</v>
      </c>
      <c r="GU86">
        <v>6.24072</v>
      </c>
      <c r="GV86">
        <v>20.0126</v>
      </c>
      <c r="GW86">
        <v>5.20037</v>
      </c>
      <c r="GX86">
        <v>12.0064</v>
      </c>
      <c r="GY86">
        <v>4.97565</v>
      </c>
      <c r="GZ86">
        <v>3.29298</v>
      </c>
      <c r="HA86">
        <v>9999</v>
      </c>
      <c r="HB86">
        <v>9999</v>
      </c>
      <c r="HC86">
        <v>999.9</v>
      </c>
      <c r="HD86">
        <v>9999</v>
      </c>
      <c r="HE86">
        <v>1.8631</v>
      </c>
      <c r="HF86">
        <v>1.86813</v>
      </c>
      <c r="HG86">
        <v>1.86783</v>
      </c>
      <c r="HH86">
        <v>1.86895</v>
      </c>
      <c r="HI86">
        <v>1.86988</v>
      </c>
      <c r="HJ86">
        <v>1.86587</v>
      </c>
      <c r="HK86">
        <v>1.86704</v>
      </c>
      <c r="HL86">
        <v>1.86832</v>
      </c>
      <c r="HM86">
        <v>5</v>
      </c>
      <c r="HN86">
        <v>0</v>
      </c>
      <c r="HO86">
        <v>0</v>
      </c>
      <c r="HP86">
        <v>0</v>
      </c>
      <c r="HQ86" t="s">
        <v>411</v>
      </c>
      <c r="HR86" t="s">
        <v>412</v>
      </c>
      <c r="HS86" t="s">
        <v>413</v>
      </c>
      <c r="HT86" t="s">
        <v>413</v>
      </c>
      <c r="HU86" t="s">
        <v>413</v>
      </c>
      <c r="HV86" t="s">
        <v>413</v>
      </c>
      <c r="HW86">
        <v>0</v>
      </c>
      <c r="HX86">
        <v>100</v>
      </c>
      <c r="HY86">
        <v>100</v>
      </c>
      <c r="HZ86">
        <v>11.04</v>
      </c>
      <c r="IA86">
        <v>0.0022</v>
      </c>
      <c r="IB86">
        <v>4.09459096810632</v>
      </c>
      <c r="IC86">
        <v>0.00701673648668627</v>
      </c>
      <c r="ID86">
        <v>-7.00304995360485e-07</v>
      </c>
      <c r="IE86">
        <v>-1.86506737496121e-11</v>
      </c>
      <c r="IF86">
        <v>0.00125787624930914</v>
      </c>
      <c r="IG86">
        <v>-0.0224036906934607</v>
      </c>
      <c r="IH86">
        <v>0.00249664406764014</v>
      </c>
      <c r="II86">
        <v>-2.59163740235367e-05</v>
      </c>
      <c r="IJ86">
        <v>-2</v>
      </c>
      <c r="IK86">
        <v>2020</v>
      </c>
      <c r="IL86">
        <v>1</v>
      </c>
      <c r="IM86">
        <v>25</v>
      </c>
      <c r="IN86">
        <v>30.8</v>
      </c>
      <c r="IO86">
        <v>30.8</v>
      </c>
      <c r="IP86">
        <v>2.30957</v>
      </c>
      <c r="IQ86">
        <v>2.60498</v>
      </c>
      <c r="IR86">
        <v>1.54785</v>
      </c>
      <c r="IS86">
        <v>2.30713</v>
      </c>
      <c r="IT86">
        <v>1.34644</v>
      </c>
      <c r="IU86">
        <v>2.27539</v>
      </c>
      <c r="IV86">
        <v>33.2216</v>
      </c>
      <c r="IW86">
        <v>24.1751</v>
      </c>
      <c r="IX86">
        <v>18</v>
      </c>
      <c r="IY86">
        <v>501.177</v>
      </c>
      <c r="IZ86">
        <v>387.08</v>
      </c>
      <c r="JA86">
        <v>12.6055</v>
      </c>
      <c r="JB86">
        <v>27.0325</v>
      </c>
      <c r="JC86">
        <v>30.0006</v>
      </c>
      <c r="JD86">
        <v>26.9199</v>
      </c>
      <c r="JE86">
        <v>26.8566</v>
      </c>
      <c r="JF86">
        <v>46.2657</v>
      </c>
      <c r="JG86">
        <v>57.9736</v>
      </c>
      <c r="JH86">
        <v>0</v>
      </c>
      <c r="JI86">
        <v>12.5915</v>
      </c>
      <c r="JJ86">
        <v>1173.09</v>
      </c>
      <c r="JK86">
        <v>9.78063</v>
      </c>
      <c r="JL86">
        <v>102.102</v>
      </c>
      <c r="JM86">
        <v>102.62</v>
      </c>
    </row>
    <row r="87" spans="1:273">
      <c r="A87">
        <v>71</v>
      </c>
      <c r="B87">
        <v>1510789774.6</v>
      </c>
      <c r="C87">
        <v>442.5</v>
      </c>
      <c r="D87" t="s">
        <v>552</v>
      </c>
      <c r="E87" t="s">
        <v>553</v>
      </c>
      <c r="F87">
        <v>5</v>
      </c>
      <c r="G87" t="s">
        <v>405</v>
      </c>
      <c r="H87" t="s">
        <v>406</v>
      </c>
      <c r="I87">
        <v>1510789766.81429</v>
      </c>
      <c r="J87">
        <f>(K87)/1000</f>
        <v>0</v>
      </c>
      <c r="K87">
        <f>IF(CZ87, AN87, AH87)</f>
        <v>0</v>
      </c>
      <c r="L87">
        <f>IF(CZ87, AI87, AG87)</f>
        <v>0</v>
      </c>
      <c r="M87">
        <f>DB87 - IF(AU87&gt;1, L87*CV87*100.0/(AW87*DP87), 0)</f>
        <v>0</v>
      </c>
      <c r="N87">
        <f>((T87-J87/2)*M87-L87)/(T87+J87/2)</f>
        <v>0</v>
      </c>
      <c r="O87">
        <f>N87*(DI87+DJ87)/1000.0</f>
        <v>0</v>
      </c>
      <c r="P87">
        <f>(DB87 - IF(AU87&gt;1, L87*CV87*100.0/(AW87*DP87), 0))*(DI87+DJ87)/1000.0</f>
        <v>0</v>
      </c>
      <c r="Q87">
        <f>2.0/((1/S87-1/R87)+SIGN(S87)*SQRT((1/S87-1/R87)*(1/S87-1/R87) + 4*CW87/((CW87+1)*(CW87+1))*(2*1/S87*1/R87-1/R87*1/R87)))</f>
        <v>0</v>
      </c>
      <c r="R87">
        <f>IF(LEFT(CX87,1)&lt;&gt;"0",IF(LEFT(CX87,1)="1",3.0,CY87),$D$5+$E$5*(DP87*DI87/($K$5*1000))+$F$5*(DP87*DI87/($K$5*1000))*MAX(MIN(CV87,$J$5),$I$5)*MAX(MIN(CV87,$J$5),$I$5)+$G$5*MAX(MIN(CV87,$J$5),$I$5)*(DP87*DI87/($K$5*1000))+$H$5*(DP87*DI87/($K$5*1000))*(DP87*DI87/($K$5*1000)))</f>
        <v>0</v>
      </c>
      <c r="S87">
        <f>J87*(1000-(1000*0.61365*exp(17.502*W87/(240.97+W87))/(DI87+DJ87)+DD87)/2)/(1000*0.61365*exp(17.502*W87/(240.97+W87))/(DI87+DJ87)-DD87)</f>
        <v>0</v>
      </c>
      <c r="T87">
        <f>1/((CW87+1)/(Q87/1.6)+1/(R87/1.37)) + CW87/((CW87+1)/(Q87/1.6) + CW87/(R87/1.37))</f>
        <v>0</v>
      </c>
      <c r="U87">
        <f>(CR87*CU87)</f>
        <v>0</v>
      </c>
      <c r="V87">
        <f>(DK87+(U87+2*0.95*5.67E-8*(((DK87+$B$7)+273)^4-(DK87+273)^4)-44100*J87)/(1.84*29.3*R87+8*0.95*5.67E-8*(DK87+273)^3))</f>
        <v>0</v>
      </c>
      <c r="W87">
        <f>($C$7*DL87+$D$7*DM87+$E$7*V87)</f>
        <v>0</v>
      </c>
      <c r="X87">
        <f>0.61365*exp(17.502*W87/(240.97+W87))</f>
        <v>0</v>
      </c>
      <c r="Y87">
        <f>(Z87/AA87*100)</f>
        <v>0</v>
      </c>
      <c r="Z87">
        <f>DD87*(DI87+DJ87)/1000</f>
        <v>0</v>
      </c>
      <c r="AA87">
        <f>0.61365*exp(17.502*DK87/(240.97+DK87))</f>
        <v>0</v>
      </c>
      <c r="AB87">
        <f>(X87-DD87*(DI87+DJ87)/1000)</f>
        <v>0</v>
      </c>
      <c r="AC87">
        <f>(-J87*44100)</f>
        <v>0</v>
      </c>
      <c r="AD87">
        <f>2*29.3*R87*0.92*(DK87-W87)</f>
        <v>0</v>
      </c>
      <c r="AE87">
        <f>2*0.95*5.67E-8*(((DK87+$B$7)+273)^4-(W87+273)^4)</f>
        <v>0</v>
      </c>
      <c r="AF87">
        <f>U87+AE87+AC87+AD87</f>
        <v>0</v>
      </c>
      <c r="AG87">
        <f>DH87*AU87*(DC87-DB87*(1000-AU87*DE87)/(1000-AU87*DD87))/(100*CV87)</f>
        <v>0</v>
      </c>
      <c r="AH87">
        <f>1000*DH87*AU87*(DD87-DE87)/(100*CV87*(1000-AU87*DD87))</f>
        <v>0</v>
      </c>
      <c r="AI87">
        <f>(AJ87 - AK87 - DI87*1E3/(8.314*(DK87+273.15)) * AM87/DH87 * AL87) * DH87/(100*CV87) * (1000 - DE87)/1000</f>
        <v>0</v>
      </c>
      <c r="AJ87">
        <v>1174.63313929676</v>
      </c>
      <c r="AK87">
        <v>1156.51654545455</v>
      </c>
      <c r="AL87">
        <v>3.3774618402742</v>
      </c>
      <c r="AM87">
        <v>64.351544685461</v>
      </c>
      <c r="AN87">
        <f>(AP87 - AO87 + DI87*1E3/(8.314*(DK87+273.15)) * AR87/DH87 * AQ87) * DH87/(100*CV87) * 1000/(1000 - AP87)</f>
        <v>0</v>
      </c>
      <c r="AO87">
        <v>9.7531790152598</v>
      </c>
      <c r="AP87">
        <v>10.0297965034965</v>
      </c>
      <c r="AQ87">
        <v>-0.00699000588945061</v>
      </c>
      <c r="AR87">
        <v>100.18039122701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MAX(0,($B$13+$C$13*DP87)/(1+$D$13*DP87)*DI87/(DK87+273)*$E$13)</f>
        <v>0</v>
      </c>
      <c r="AX87" t="s">
        <v>407</v>
      </c>
      <c r="AY87" t="s">
        <v>407</v>
      </c>
      <c r="AZ87">
        <v>0</v>
      </c>
      <c r="BA87">
        <v>0</v>
      </c>
      <c r="BB87">
        <f>1-AZ87/BA87</f>
        <v>0</v>
      </c>
      <c r="BC87">
        <v>0</v>
      </c>
      <c r="BD87" t="s">
        <v>407</v>
      </c>
      <c r="BE87" t="s">
        <v>407</v>
      </c>
      <c r="BF87">
        <v>0</v>
      </c>
      <c r="BG87">
        <v>0</v>
      </c>
      <c r="BH87">
        <f>1-BF87/BG87</f>
        <v>0</v>
      </c>
      <c r="BI87">
        <v>0.5</v>
      </c>
      <c r="BJ87">
        <f>CS87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407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f>$B$11*DQ87+$C$11*DR87+$F$11*EC87*(1-EF87)</f>
        <v>0</v>
      </c>
      <c r="CS87">
        <f>CR87*CT87</f>
        <v>0</v>
      </c>
      <c r="CT87">
        <f>($B$11*$D$9+$C$11*$D$9+$F$11*((EP87+EH87)/MAX(EP87+EH87+EQ87, 0.1)*$I$9+EQ87/MAX(EP87+EH87+EQ87, 0.1)*$J$9))/($B$11+$C$11+$F$11)</f>
        <v>0</v>
      </c>
      <c r="CU87">
        <f>($B$11*$K$9+$C$11*$K$9+$F$11*((EP87+EH87)/MAX(EP87+EH87+EQ87, 0.1)*$P$9+EQ87/MAX(EP87+EH87+EQ87, 0.1)*$Q$9))/($B$11+$C$11+$F$11)</f>
        <v>0</v>
      </c>
      <c r="CV87">
        <v>1.65</v>
      </c>
      <c r="CW87">
        <v>0.5</v>
      </c>
      <c r="CX87" t="s">
        <v>408</v>
      </c>
      <c r="CY87">
        <v>2</v>
      </c>
      <c r="CZ87" t="b">
        <v>1</v>
      </c>
      <c r="DA87">
        <v>1510789766.81429</v>
      </c>
      <c r="DB87">
        <v>1120.78321428571</v>
      </c>
      <c r="DC87">
        <v>1145.77178571429</v>
      </c>
      <c r="DD87">
        <v>10.0610392857143</v>
      </c>
      <c r="DE87">
        <v>9.80865214285714</v>
      </c>
      <c r="DF87">
        <v>1109.78928571429</v>
      </c>
      <c r="DG87">
        <v>10.0589107142857</v>
      </c>
      <c r="DH87">
        <v>500.062892857143</v>
      </c>
      <c r="DI87">
        <v>89.9452285714286</v>
      </c>
      <c r="DJ87">
        <v>0.100049471428571</v>
      </c>
      <c r="DK87">
        <v>19.118025</v>
      </c>
      <c r="DL87">
        <v>19.9983928571429</v>
      </c>
      <c r="DM87">
        <v>999.9</v>
      </c>
      <c r="DN87">
        <v>0</v>
      </c>
      <c r="DO87">
        <v>0</v>
      </c>
      <c r="DP87">
        <v>9994.99892857143</v>
      </c>
      <c r="DQ87">
        <v>0</v>
      </c>
      <c r="DR87">
        <v>9.98469</v>
      </c>
      <c r="DS87">
        <v>-24.9901178571429</v>
      </c>
      <c r="DT87">
        <v>1132.17321428571</v>
      </c>
      <c r="DU87">
        <v>1157.12214285714</v>
      </c>
      <c r="DV87">
        <v>0.252389607142857</v>
      </c>
      <c r="DW87">
        <v>1145.77178571429</v>
      </c>
      <c r="DX87">
        <v>9.80865214285714</v>
      </c>
      <c r="DY87">
        <v>0.904942714285714</v>
      </c>
      <c r="DZ87">
        <v>0.882241571428572</v>
      </c>
      <c r="EA87">
        <v>5.46957607142857</v>
      </c>
      <c r="EB87">
        <v>5.10415</v>
      </c>
      <c r="EC87">
        <v>1999.98892857143</v>
      </c>
      <c r="ED87">
        <v>0.980004928571429</v>
      </c>
      <c r="EE87">
        <v>0.0199953</v>
      </c>
      <c r="EF87">
        <v>0</v>
      </c>
      <c r="EG87">
        <v>2.29588571428571</v>
      </c>
      <c r="EH87">
        <v>0</v>
      </c>
      <c r="EI87">
        <v>2439.365</v>
      </c>
      <c r="EJ87">
        <v>17300.0785714286</v>
      </c>
      <c r="EK87">
        <v>38.312</v>
      </c>
      <c r="EL87">
        <v>39.187</v>
      </c>
      <c r="EM87">
        <v>38.25</v>
      </c>
      <c r="EN87">
        <v>37.6294285714286</v>
      </c>
      <c r="EO87">
        <v>37.187</v>
      </c>
      <c r="EP87">
        <v>1960.00142857143</v>
      </c>
      <c r="EQ87">
        <v>39.9942857142857</v>
      </c>
      <c r="ER87">
        <v>0</v>
      </c>
      <c r="ES87">
        <v>1679590527.5</v>
      </c>
      <c r="ET87">
        <v>0</v>
      </c>
      <c r="EU87">
        <v>2.291052</v>
      </c>
      <c r="EV87">
        <v>-0.157053852462002</v>
      </c>
      <c r="EW87">
        <v>-1.33846153187532</v>
      </c>
      <c r="EX87">
        <v>2439.3996</v>
      </c>
      <c r="EY87">
        <v>15</v>
      </c>
      <c r="EZ87">
        <v>0</v>
      </c>
      <c r="FA87" t="s">
        <v>409</v>
      </c>
      <c r="FB87">
        <v>1510787920.6</v>
      </c>
      <c r="FC87">
        <v>1510787921.6</v>
      </c>
      <c r="FD87">
        <v>0</v>
      </c>
      <c r="FE87">
        <v>-0.101</v>
      </c>
      <c r="FF87">
        <v>-0.012</v>
      </c>
      <c r="FG87">
        <v>6.901</v>
      </c>
      <c r="FH87">
        <v>0.516</v>
      </c>
      <c r="FI87">
        <v>420</v>
      </c>
      <c r="FJ87">
        <v>24</v>
      </c>
      <c r="FK87">
        <v>0.32</v>
      </c>
      <c r="FL87">
        <v>0.12</v>
      </c>
      <c r="FM87">
        <v>0.241415425</v>
      </c>
      <c r="FN87">
        <v>0.26814253283302</v>
      </c>
      <c r="FO87">
        <v>0.0312683007316415</v>
      </c>
      <c r="FP87">
        <v>1</v>
      </c>
      <c r="FQ87">
        <v>1</v>
      </c>
      <c r="FR87">
        <v>1</v>
      </c>
      <c r="FS87" t="s">
        <v>410</v>
      </c>
      <c r="FT87">
        <v>2.9729</v>
      </c>
      <c r="FU87">
        <v>2.75372</v>
      </c>
      <c r="FV87">
        <v>0.179971</v>
      </c>
      <c r="FW87">
        <v>0.183411</v>
      </c>
      <c r="FX87">
        <v>0.0546532</v>
      </c>
      <c r="FY87">
        <v>0.0540043</v>
      </c>
      <c r="FZ87">
        <v>31876</v>
      </c>
      <c r="GA87">
        <v>34611</v>
      </c>
      <c r="GB87">
        <v>35230.9</v>
      </c>
      <c r="GC87">
        <v>38444.6</v>
      </c>
      <c r="GD87">
        <v>47210.1</v>
      </c>
      <c r="GE87">
        <v>52516.6</v>
      </c>
      <c r="GF87">
        <v>55019.6</v>
      </c>
      <c r="GG87">
        <v>61641.9</v>
      </c>
      <c r="GH87">
        <v>1.98193</v>
      </c>
      <c r="GI87">
        <v>1.79923</v>
      </c>
      <c r="GJ87">
        <v>0.00740215</v>
      </c>
      <c r="GK87">
        <v>0</v>
      </c>
      <c r="GL87">
        <v>19.8656</v>
      </c>
      <c r="GM87">
        <v>999.9</v>
      </c>
      <c r="GN87">
        <v>53.687</v>
      </c>
      <c r="GO87">
        <v>28.983</v>
      </c>
      <c r="GP87">
        <v>23.9802</v>
      </c>
      <c r="GQ87">
        <v>56.4288</v>
      </c>
      <c r="GR87">
        <v>49.9159</v>
      </c>
      <c r="GS87">
        <v>1</v>
      </c>
      <c r="GT87">
        <v>0.0146697</v>
      </c>
      <c r="GU87">
        <v>6.3112</v>
      </c>
      <c r="GV87">
        <v>20.0101</v>
      </c>
      <c r="GW87">
        <v>5.19917</v>
      </c>
      <c r="GX87">
        <v>12.008</v>
      </c>
      <c r="GY87">
        <v>4.97565</v>
      </c>
      <c r="GZ87">
        <v>3.293</v>
      </c>
      <c r="HA87">
        <v>9999</v>
      </c>
      <c r="HB87">
        <v>9999</v>
      </c>
      <c r="HC87">
        <v>999.9</v>
      </c>
      <c r="HD87">
        <v>9999</v>
      </c>
      <c r="HE87">
        <v>1.8631</v>
      </c>
      <c r="HF87">
        <v>1.86812</v>
      </c>
      <c r="HG87">
        <v>1.86786</v>
      </c>
      <c r="HH87">
        <v>1.86892</v>
      </c>
      <c r="HI87">
        <v>1.86984</v>
      </c>
      <c r="HJ87">
        <v>1.86585</v>
      </c>
      <c r="HK87">
        <v>1.86703</v>
      </c>
      <c r="HL87">
        <v>1.86832</v>
      </c>
      <c r="HM87">
        <v>5</v>
      </c>
      <c r="HN87">
        <v>0</v>
      </c>
      <c r="HO87">
        <v>0</v>
      </c>
      <c r="HP87">
        <v>0</v>
      </c>
      <c r="HQ87" t="s">
        <v>411</v>
      </c>
      <c r="HR87" t="s">
        <v>412</v>
      </c>
      <c r="HS87" t="s">
        <v>413</v>
      </c>
      <c r="HT87" t="s">
        <v>413</v>
      </c>
      <c r="HU87" t="s">
        <v>413</v>
      </c>
      <c r="HV87" t="s">
        <v>413</v>
      </c>
      <c r="HW87">
        <v>0</v>
      </c>
      <c r="HX87">
        <v>100</v>
      </c>
      <c r="HY87">
        <v>100</v>
      </c>
      <c r="HZ87">
        <v>11.13</v>
      </c>
      <c r="IA87">
        <v>0.0015</v>
      </c>
      <c r="IB87">
        <v>4.09459096810632</v>
      </c>
      <c r="IC87">
        <v>0.00701673648668627</v>
      </c>
      <c r="ID87">
        <v>-7.00304995360485e-07</v>
      </c>
      <c r="IE87">
        <v>-1.86506737496121e-11</v>
      </c>
      <c r="IF87">
        <v>0.00125787624930914</v>
      </c>
      <c r="IG87">
        <v>-0.0224036906934607</v>
      </c>
      <c r="IH87">
        <v>0.00249664406764014</v>
      </c>
      <c r="II87">
        <v>-2.59163740235367e-05</v>
      </c>
      <c r="IJ87">
        <v>-2</v>
      </c>
      <c r="IK87">
        <v>2020</v>
      </c>
      <c r="IL87">
        <v>1</v>
      </c>
      <c r="IM87">
        <v>25</v>
      </c>
      <c r="IN87">
        <v>30.9</v>
      </c>
      <c r="IO87">
        <v>30.9</v>
      </c>
      <c r="IP87">
        <v>2.33276</v>
      </c>
      <c r="IQ87">
        <v>2.61108</v>
      </c>
      <c r="IR87">
        <v>1.54785</v>
      </c>
      <c r="IS87">
        <v>2.30713</v>
      </c>
      <c r="IT87">
        <v>1.34644</v>
      </c>
      <c r="IU87">
        <v>2.27173</v>
      </c>
      <c r="IV87">
        <v>33.2216</v>
      </c>
      <c r="IW87">
        <v>24.1751</v>
      </c>
      <c r="IX87">
        <v>18</v>
      </c>
      <c r="IY87">
        <v>501.024</v>
      </c>
      <c r="IZ87">
        <v>387.153</v>
      </c>
      <c r="JA87">
        <v>12.5995</v>
      </c>
      <c r="JB87">
        <v>27.04</v>
      </c>
      <c r="JC87">
        <v>30.0008</v>
      </c>
      <c r="JD87">
        <v>26.9267</v>
      </c>
      <c r="JE87">
        <v>26.8634</v>
      </c>
      <c r="JF87">
        <v>46.8177</v>
      </c>
      <c r="JG87">
        <v>57.9736</v>
      </c>
      <c r="JH87">
        <v>0</v>
      </c>
      <c r="JI87">
        <v>12.5962</v>
      </c>
      <c r="JJ87">
        <v>1193.32</v>
      </c>
      <c r="JK87">
        <v>9.78063</v>
      </c>
      <c r="JL87">
        <v>102.101</v>
      </c>
      <c r="JM87">
        <v>102.618</v>
      </c>
    </row>
    <row r="88" spans="1:273">
      <c r="A88">
        <v>72</v>
      </c>
      <c r="B88">
        <v>1510789779.6</v>
      </c>
      <c r="C88">
        <v>447.5</v>
      </c>
      <c r="D88" t="s">
        <v>554</v>
      </c>
      <c r="E88" t="s">
        <v>555</v>
      </c>
      <c r="F88">
        <v>5</v>
      </c>
      <c r="G88" t="s">
        <v>405</v>
      </c>
      <c r="H88" t="s">
        <v>406</v>
      </c>
      <c r="I88">
        <v>1510789772.1</v>
      </c>
      <c r="J88">
        <f>(K88)/1000</f>
        <v>0</v>
      </c>
      <c r="K88">
        <f>IF(CZ88, AN88, AH88)</f>
        <v>0</v>
      </c>
      <c r="L88">
        <f>IF(CZ88, AI88, AG88)</f>
        <v>0</v>
      </c>
      <c r="M88">
        <f>DB88 - IF(AU88&gt;1, L88*CV88*100.0/(AW88*DP88), 0)</f>
        <v>0</v>
      </c>
      <c r="N88">
        <f>((T88-J88/2)*M88-L88)/(T88+J88/2)</f>
        <v>0</v>
      </c>
      <c r="O88">
        <f>N88*(DI88+DJ88)/1000.0</f>
        <v>0</v>
      </c>
      <c r="P88">
        <f>(DB88 - IF(AU88&gt;1, L88*CV88*100.0/(AW88*DP88), 0))*(DI88+DJ88)/1000.0</f>
        <v>0</v>
      </c>
      <c r="Q88">
        <f>2.0/((1/S88-1/R88)+SIGN(S88)*SQRT((1/S88-1/R88)*(1/S88-1/R88) + 4*CW88/((CW88+1)*(CW88+1))*(2*1/S88*1/R88-1/R88*1/R88)))</f>
        <v>0</v>
      </c>
      <c r="R88">
        <f>IF(LEFT(CX88,1)&lt;&gt;"0",IF(LEFT(CX88,1)="1",3.0,CY88),$D$5+$E$5*(DP88*DI88/($K$5*1000))+$F$5*(DP88*DI88/($K$5*1000))*MAX(MIN(CV88,$J$5),$I$5)*MAX(MIN(CV88,$J$5),$I$5)+$G$5*MAX(MIN(CV88,$J$5),$I$5)*(DP88*DI88/($K$5*1000))+$H$5*(DP88*DI88/($K$5*1000))*(DP88*DI88/($K$5*1000)))</f>
        <v>0</v>
      </c>
      <c r="S88">
        <f>J88*(1000-(1000*0.61365*exp(17.502*W88/(240.97+W88))/(DI88+DJ88)+DD88)/2)/(1000*0.61365*exp(17.502*W88/(240.97+W88))/(DI88+DJ88)-DD88)</f>
        <v>0</v>
      </c>
      <c r="T88">
        <f>1/((CW88+1)/(Q88/1.6)+1/(R88/1.37)) + CW88/((CW88+1)/(Q88/1.6) + CW88/(R88/1.37))</f>
        <v>0</v>
      </c>
      <c r="U88">
        <f>(CR88*CU88)</f>
        <v>0</v>
      </c>
      <c r="V88">
        <f>(DK88+(U88+2*0.95*5.67E-8*(((DK88+$B$7)+273)^4-(DK88+273)^4)-44100*J88)/(1.84*29.3*R88+8*0.95*5.67E-8*(DK88+273)^3))</f>
        <v>0</v>
      </c>
      <c r="W88">
        <f>($C$7*DL88+$D$7*DM88+$E$7*V88)</f>
        <v>0</v>
      </c>
      <c r="X88">
        <f>0.61365*exp(17.502*W88/(240.97+W88))</f>
        <v>0</v>
      </c>
      <c r="Y88">
        <f>(Z88/AA88*100)</f>
        <v>0</v>
      </c>
      <c r="Z88">
        <f>DD88*(DI88+DJ88)/1000</f>
        <v>0</v>
      </c>
      <c r="AA88">
        <f>0.61365*exp(17.502*DK88/(240.97+DK88))</f>
        <v>0</v>
      </c>
      <c r="AB88">
        <f>(X88-DD88*(DI88+DJ88)/1000)</f>
        <v>0</v>
      </c>
      <c r="AC88">
        <f>(-J88*44100)</f>
        <v>0</v>
      </c>
      <c r="AD88">
        <f>2*29.3*R88*0.92*(DK88-W88)</f>
        <v>0</v>
      </c>
      <c r="AE88">
        <f>2*0.95*5.67E-8*(((DK88+$B$7)+273)^4-(W88+273)^4)</f>
        <v>0</v>
      </c>
      <c r="AF88">
        <f>U88+AE88+AC88+AD88</f>
        <v>0</v>
      </c>
      <c r="AG88">
        <f>DH88*AU88*(DC88-DB88*(1000-AU88*DE88)/(1000-AU88*DD88))/(100*CV88)</f>
        <v>0</v>
      </c>
      <c r="AH88">
        <f>1000*DH88*AU88*(DD88-DE88)/(100*CV88*(1000-AU88*DD88))</f>
        <v>0</v>
      </c>
      <c r="AI88">
        <f>(AJ88 - AK88 - DI88*1E3/(8.314*(DK88+273.15)) * AM88/DH88 * AL88) * DH88/(100*CV88) * (1000 - DE88)/1000</f>
        <v>0</v>
      </c>
      <c r="AJ88">
        <v>1190.96822870906</v>
      </c>
      <c r="AK88">
        <v>1173.08006060606</v>
      </c>
      <c r="AL88">
        <v>3.31399141848955</v>
      </c>
      <c r="AM88">
        <v>64.351544685461</v>
      </c>
      <c r="AN88">
        <f>(AP88 - AO88 + DI88*1E3/(8.314*(DK88+273.15)) * AR88/DH88 * AQ88) * DH88/(100*CV88) * 1000/(1000 - AP88)</f>
        <v>0</v>
      </c>
      <c r="AO88">
        <v>9.74261966513161</v>
      </c>
      <c r="AP88">
        <v>10.0055608391608</v>
      </c>
      <c r="AQ88">
        <v>-0.00584926298049221</v>
      </c>
      <c r="AR88">
        <v>100.18039122701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MAX(0,($B$13+$C$13*DP88)/(1+$D$13*DP88)*DI88/(DK88+273)*$E$13)</f>
        <v>0</v>
      </c>
      <c r="AX88" t="s">
        <v>407</v>
      </c>
      <c r="AY88" t="s">
        <v>407</v>
      </c>
      <c r="AZ88">
        <v>0</v>
      </c>
      <c r="BA88">
        <v>0</v>
      </c>
      <c r="BB88">
        <f>1-AZ88/BA88</f>
        <v>0</v>
      </c>
      <c r="BC88">
        <v>0</v>
      </c>
      <c r="BD88" t="s">
        <v>407</v>
      </c>
      <c r="BE88" t="s">
        <v>407</v>
      </c>
      <c r="BF88">
        <v>0</v>
      </c>
      <c r="BG88">
        <v>0</v>
      </c>
      <c r="BH88">
        <f>1-BF88/BG88</f>
        <v>0</v>
      </c>
      <c r="BI88">
        <v>0.5</v>
      </c>
      <c r="BJ88">
        <f>CS88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407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f>$B$11*DQ88+$C$11*DR88+$F$11*EC88*(1-EF88)</f>
        <v>0</v>
      </c>
      <c r="CS88">
        <f>CR88*CT88</f>
        <v>0</v>
      </c>
      <c r="CT88">
        <f>($B$11*$D$9+$C$11*$D$9+$F$11*((EP88+EH88)/MAX(EP88+EH88+EQ88, 0.1)*$I$9+EQ88/MAX(EP88+EH88+EQ88, 0.1)*$J$9))/($B$11+$C$11+$F$11)</f>
        <v>0</v>
      </c>
      <c r="CU88">
        <f>($B$11*$K$9+$C$11*$K$9+$F$11*((EP88+EH88)/MAX(EP88+EH88+EQ88, 0.1)*$P$9+EQ88/MAX(EP88+EH88+EQ88, 0.1)*$Q$9))/($B$11+$C$11+$F$11)</f>
        <v>0</v>
      </c>
      <c r="CV88">
        <v>1.65</v>
      </c>
      <c r="CW88">
        <v>0.5</v>
      </c>
      <c r="CX88" t="s">
        <v>408</v>
      </c>
      <c r="CY88">
        <v>2</v>
      </c>
      <c r="CZ88" t="b">
        <v>1</v>
      </c>
      <c r="DA88">
        <v>1510789772.1</v>
      </c>
      <c r="DB88">
        <v>1138.20407407407</v>
      </c>
      <c r="DC88">
        <v>1163.2262962963</v>
      </c>
      <c r="DD88">
        <v>10.0427074074074</v>
      </c>
      <c r="DE88">
        <v>9.77175740740741</v>
      </c>
      <c r="DF88">
        <v>1127.1162962963</v>
      </c>
      <c r="DG88">
        <v>10.0409296296296</v>
      </c>
      <c r="DH88">
        <v>500.062518518518</v>
      </c>
      <c r="DI88">
        <v>89.9455740740741</v>
      </c>
      <c r="DJ88">
        <v>0.0999950851851852</v>
      </c>
      <c r="DK88">
        <v>19.1149407407407</v>
      </c>
      <c r="DL88">
        <v>19.998437037037</v>
      </c>
      <c r="DM88">
        <v>999.9</v>
      </c>
      <c r="DN88">
        <v>0</v>
      </c>
      <c r="DO88">
        <v>0</v>
      </c>
      <c r="DP88">
        <v>9994.43925925926</v>
      </c>
      <c r="DQ88">
        <v>0</v>
      </c>
      <c r="DR88">
        <v>9.98167666666667</v>
      </c>
      <c r="DS88">
        <v>-25.024537037037</v>
      </c>
      <c r="DT88">
        <v>1149.74925925926</v>
      </c>
      <c r="DU88">
        <v>1174.70592592593</v>
      </c>
      <c r="DV88">
        <v>0.270950888888889</v>
      </c>
      <c r="DW88">
        <v>1163.2262962963</v>
      </c>
      <c r="DX88">
        <v>9.77175740740741</v>
      </c>
      <c r="DY88">
        <v>0.903297148148148</v>
      </c>
      <c r="DZ88">
        <v>0.87892637037037</v>
      </c>
      <c r="EA88">
        <v>5.44334444444444</v>
      </c>
      <c r="EB88">
        <v>5.05013444444444</v>
      </c>
      <c r="EC88">
        <v>1999.97037037037</v>
      </c>
      <c r="ED88">
        <v>0.980005296296296</v>
      </c>
      <c r="EE88">
        <v>0.0199948740740741</v>
      </c>
      <c r="EF88">
        <v>0</v>
      </c>
      <c r="EG88">
        <v>2.26716666666667</v>
      </c>
      <c r="EH88">
        <v>0</v>
      </c>
      <c r="EI88">
        <v>2439.36296296296</v>
      </c>
      <c r="EJ88">
        <v>17299.9185185185</v>
      </c>
      <c r="EK88">
        <v>38.312</v>
      </c>
      <c r="EL88">
        <v>39.187</v>
      </c>
      <c r="EM88">
        <v>38.25</v>
      </c>
      <c r="EN88">
        <v>37.625</v>
      </c>
      <c r="EO88">
        <v>37.187</v>
      </c>
      <c r="EP88">
        <v>1959.98333333333</v>
      </c>
      <c r="EQ88">
        <v>39.9933333333333</v>
      </c>
      <c r="ER88">
        <v>0</v>
      </c>
      <c r="ES88">
        <v>1679590532.3</v>
      </c>
      <c r="ET88">
        <v>0</v>
      </c>
      <c r="EU88">
        <v>2.266608</v>
      </c>
      <c r="EV88">
        <v>-0.606161541012496</v>
      </c>
      <c r="EW88">
        <v>-0.196153847913038</v>
      </c>
      <c r="EX88">
        <v>2439.3748</v>
      </c>
      <c r="EY88">
        <v>15</v>
      </c>
      <c r="EZ88">
        <v>0</v>
      </c>
      <c r="FA88" t="s">
        <v>409</v>
      </c>
      <c r="FB88">
        <v>1510787920.6</v>
      </c>
      <c r="FC88">
        <v>1510787921.6</v>
      </c>
      <c r="FD88">
        <v>0</v>
      </c>
      <c r="FE88">
        <v>-0.101</v>
      </c>
      <c r="FF88">
        <v>-0.012</v>
      </c>
      <c r="FG88">
        <v>6.901</v>
      </c>
      <c r="FH88">
        <v>0.516</v>
      </c>
      <c r="FI88">
        <v>420</v>
      </c>
      <c r="FJ88">
        <v>24</v>
      </c>
      <c r="FK88">
        <v>0.32</v>
      </c>
      <c r="FL88">
        <v>0.12</v>
      </c>
      <c r="FM88">
        <v>0.255633075</v>
      </c>
      <c r="FN88">
        <v>0.270275808630394</v>
      </c>
      <c r="FO88">
        <v>0.0317646181264528</v>
      </c>
      <c r="FP88">
        <v>1</v>
      </c>
      <c r="FQ88">
        <v>1</v>
      </c>
      <c r="FR88">
        <v>1</v>
      </c>
      <c r="FS88" t="s">
        <v>410</v>
      </c>
      <c r="FT88">
        <v>2.97307</v>
      </c>
      <c r="FU88">
        <v>2.75383</v>
      </c>
      <c r="FV88">
        <v>0.181586</v>
      </c>
      <c r="FW88">
        <v>0.185085</v>
      </c>
      <c r="FX88">
        <v>0.054553</v>
      </c>
      <c r="FY88">
        <v>0.0539939</v>
      </c>
      <c r="FZ88">
        <v>31812.9</v>
      </c>
      <c r="GA88">
        <v>34539.4</v>
      </c>
      <c r="GB88">
        <v>35230.5</v>
      </c>
      <c r="GC88">
        <v>38444</v>
      </c>
      <c r="GD88">
        <v>47214.8</v>
      </c>
      <c r="GE88">
        <v>52516.4</v>
      </c>
      <c r="GF88">
        <v>55019.2</v>
      </c>
      <c r="GG88">
        <v>61641</v>
      </c>
      <c r="GH88">
        <v>1.98193</v>
      </c>
      <c r="GI88">
        <v>1.79893</v>
      </c>
      <c r="GJ88">
        <v>0.00816584</v>
      </c>
      <c r="GK88">
        <v>0</v>
      </c>
      <c r="GL88">
        <v>19.8605</v>
      </c>
      <c r="GM88">
        <v>999.9</v>
      </c>
      <c r="GN88">
        <v>53.687</v>
      </c>
      <c r="GO88">
        <v>28.983</v>
      </c>
      <c r="GP88">
        <v>23.9832</v>
      </c>
      <c r="GQ88">
        <v>56.4088</v>
      </c>
      <c r="GR88">
        <v>49.9559</v>
      </c>
      <c r="GS88">
        <v>1</v>
      </c>
      <c r="GT88">
        <v>0.0150686</v>
      </c>
      <c r="GU88">
        <v>6.27468</v>
      </c>
      <c r="GV88">
        <v>20.0115</v>
      </c>
      <c r="GW88">
        <v>5.19947</v>
      </c>
      <c r="GX88">
        <v>12.0056</v>
      </c>
      <c r="GY88">
        <v>4.97575</v>
      </c>
      <c r="GZ88">
        <v>3.29295</v>
      </c>
      <c r="HA88">
        <v>9999</v>
      </c>
      <c r="HB88">
        <v>9999</v>
      </c>
      <c r="HC88">
        <v>999.9</v>
      </c>
      <c r="HD88">
        <v>9999</v>
      </c>
      <c r="HE88">
        <v>1.8631</v>
      </c>
      <c r="HF88">
        <v>1.86812</v>
      </c>
      <c r="HG88">
        <v>1.86784</v>
      </c>
      <c r="HH88">
        <v>1.86893</v>
      </c>
      <c r="HI88">
        <v>1.86983</v>
      </c>
      <c r="HJ88">
        <v>1.86586</v>
      </c>
      <c r="HK88">
        <v>1.86702</v>
      </c>
      <c r="HL88">
        <v>1.86833</v>
      </c>
      <c r="HM88">
        <v>5</v>
      </c>
      <c r="HN88">
        <v>0</v>
      </c>
      <c r="HO88">
        <v>0</v>
      </c>
      <c r="HP88">
        <v>0</v>
      </c>
      <c r="HQ88" t="s">
        <v>411</v>
      </c>
      <c r="HR88" t="s">
        <v>412</v>
      </c>
      <c r="HS88" t="s">
        <v>413</v>
      </c>
      <c r="HT88" t="s">
        <v>413</v>
      </c>
      <c r="HU88" t="s">
        <v>413</v>
      </c>
      <c r="HV88" t="s">
        <v>413</v>
      </c>
      <c r="HW88">
        <v>0</v>
      </c>
      <c r="HX88">
        <v>100</v>
      </c>
      <c r="HY88">
        <v>100</v>
      </c>
      <c r="HZ88">
        <v>11.22</v>
      </c>
      <c r="IA88">
        <v>0.0011</v>
      </c>
      <c r="IB88">
        <v>4.09459096810632</v>
      </c>
      <c r="IC88">
        <v>0.00701673648668627</v>
      </c>
      <c r="ID88">
        <v>-7.00304995360485e-07</v>
      </c>
      <c r="IE88">
        <v>-1.86506737496121e-11</v>
      </c>
      <c r="IF88">
        <v>0.00125787624930914</v>
      </c>
      <c r="IG88">
        <v>-0.0224036906934607</v>
      </c>
      <c r="IH88">
        <v>0.00249664406764014</v>
      </c>
      <c r="II88">
        <v>-2.59163740235367e-05</v>
      </c>
      <c r="IJ88">
        <v>-2</v>
      </c>
      <c r="IK88">
        <v>2020</v>
      </c>
      <c r="IL88">
        <v>1</v>
      </c>
      <c r="IM88">
        <v>25</v>
      </c>
      <c r="IN88">
        <v>31</v>
      </c>
      <c r="IO88">
        <v>31</v>
      </c>
      <c r="IP88">
        <v>2.36206</v>
      </c>
      <c r="IQ88">
        <v>2.60376</v>
      </c>
      <c r="IR88">
        <v>1.54785</v>
      </c>
      <c r="IS88">
        <v>2.30713</v>
      </c>
      <c r="IT88">
        <v>1.34644</v>
      </c>
      <c r="IU88">
        <v>2.2876</v>
      </c>
      <c r="IV88">
        <v>33.2216</v>
      </c>
      <c r="IW88">
        <v>24.1751</v>
      </c>
      <c r="IX88">
        <v>18</v>
      </c>
      <c r="IY88">
        <v>501.09</v>
      </c>
      <c r="IZ88">
        <v>387.037</v>
      </c>
      <c r="JA88">
        <v>12.5952</v>
      </c>
      <c r="JB88">
        <v>27.0469</v>
      </c>
      <c r="JC88">
        <v>30.0006</v>
      </c>
      <c r="JD88">
        <v>26.934</v>
      </c>
      <c r="JE88">
        <v>26.8702</v>
      </c>
      <c r="JF88">
        <v>47.3121</v>
      </c>
      <c r="JG88">
        <v>57.9736</v>
      </c>
      <c r="JH88">
        <v>0</v>
      </c>
      <c r="JI88">
        <v>12.603</v>
      </c>
      <c r="JJ88">
        <v>1206.72</v>
      </c>
      <c r="JK88">
        <v>9.78239</v>
      </c>
      <c r="JL88">
        <v>102.1</v>
      </c>
      <c r="JM88">
        <v>102.616</v>
      </c>
    </row>
    <row r="89" spans="1:273">
      <c r="A89">
        <v>73</v>
      </c>
      <c r="B89">
        <v>1510789784.6</v>
      </c>
      <c r="C89">
        <v>452.5</v>
      </c>
      <c r="D89" t="s">
        <v>556</v>
      </c>
      <c r="E89" t="s">
        <v>557</v>
      </c>
      <c r="F89">
        <v>5</v>
      </c>
      <c r="G89" t="s">
        <v>405</v>
      </c>
      <c r="H89" t="s">
        <v>406</v>
      </c>
      <c r="I89">
        <v>1510789776.81429</v>
      </c>
      <c r="J89">
        <f>(K89)/1000</f>
        <v>0</v>
      </c>
      <c r="K89">
        <f>IF(CZ89, AN89, AH89)</f>
        <v>0</v>
      </c>
      <c r="L89">
        <f>IF(CZ89, AI89, AG89)</f>
        <v>0</v>
      </c>
      <c r="M89">
        <f>DB89 - IF(AU89&gt;1, L89*CV89*100.0/(AW89*DP89), 0)</f>
        <v>0</v>
      </c>
      <c r="N89">
        <f>((T89-J89/2)*M89-L89)/(T89+J89/2)</f>
        <v>0</v>
      </c>
      <c r="O89">
        <f>N89*(DI89+DJ89)/1000.0</f>
        <v>0</v>
      </c>
      <c r="P89">
        <f>(DB89 - IF(AU89&gt;1, L89*CV89*100.0/(AW89*DP89), 0))*(DI89+DJ89)/1000.0</f>
        <v>0</v>
      </c>
      <c r="Q89">
        <f>2.0/((1/S89-1/R89)+SIGN(S89)*SQRT((1/S89-1/R89)*(1/S89-1/R89) + 4*CW89/((CW89+1)*(CW89+1))*(2*1/S89*1/R89-1/R89*1/R89)))</f>
        <v>0</v>
      </c>
      <c r="R89">
        <f>IF(LEFT(CX89,1)&lt;&gt;"0",IF(LEFT(CX89,1)="1",3.0,CY89),$D$5+$E$5*(DP89*DI89/($K$5*1000))+$F$5*(DP89*DI89/($K$5*1000))*MAX(MIN(CV89,$J$5),$I$5)*MAX(MIN(CV89,$J$5),$I$5)+$G$5*MAX(MIN(CV89,$J$5),$I$5)*(DP89*DI89/($K$5*1000))+$H$5*(DP89*DI89/($K$5*1000))*(DP89*DI89/($K$5*1000)))</f>
        <v>0</v>
      </c>
      <c r="S89">
        <f>J89*(1000-(1000*0.61365*exp(17.502*W89/(240.97+W89))/(DI89+DJ89)+DD89)/2)/(1000*0.61365*exp(17.502*W89/(240.97+W89))/(DI89+DJ89)-DD89)</f>
        <v>0</v>
      </c>
      <c r="T89">
        <f>1/((CW89+1)/(Q89/1.6)+1/(R89/1.37)) + CW89/((CW89+1)/(Q89/1.6) + CW89/(R89/1.37))</f>
        <v>0</v>
      </c>
      <c r="U89">
        <f>(CR89*CU89)</f>
        <v>0</v>
      </c>
      <c r="V89">
        <f>(DK89+(U89+2*0.95*5.67E-8*(((DK89+$B$7)+273)^4-(DK89+273)^4)-44100*J89)/(1.84*29.3*R89+8*0.95*5.67E-8*(DK89+273)^3))</f>
        <v>0</v>
      </c>
      <c r="W89">
        <f>($C$7*DL89+$D$7*DM89+$E$7*V89)</f>
        <v>0</v>
      </c>
      <c r="X89">
        <f>0.61365*exp(17.502*W89/(240.97+W89))</f>
        <v>0</v>
      </c>
      <c r="Y89">
        <f>(Z89/AA89*100)</f>
        <v>0</v>
      </c>
      <c r="Z89">
        <f>DD89*(DI89+DJ89)/1000</f>
        <v>0</v>
      </c>
      <c r="AA89">
        <f>0.61365*exp(17.502*DK89/(240.97+DK89))</f>
        <v>0</v>
      </c>
      <c r="AB89">
        <f>(X89-DD89*(DI89+DJ89)/1000)</f>
        <v>0</v>
      </c>
      <c r="AC89">
        <f>(-J89*44100)</f>
        <v>0</v>
      </c>
      <c r="AD89">
        <f>2*29.3*R89*0.92*(DK89-W89)</f>
        <v>0</v>
      </c>
      <c r="AE89">
        <f>2*0.95*5.67E-8*(((DK89+$B$7)+273)^4-(W89+273)^4)</f>
        <v>0</v>
      </c>
      <c r="AF89">
        <f>U89+AE89+AC89+AD89</f>
        <v>0</v>
      </c>
      <c r="AG89">
        <f>DH89*AU89*(DC89-DB89*(1000-AU89*DE89)/(1000-AU89*DD89))/(100*CV89)</f>
        <v>0</v>
      </c>
      <c r="AH89">
        <f>1000*DH89*AU89*(DD89-DE89)/(100*CV89*(1000-AU89*DD89))</f>
        <v>0</v>
      </c>
      <c r="AI89">
        <f>(AJ89 - AK89 - DI89*1E3/(8.314*(DK89+273.15)) * AM89/DH89 * AL89) * DH89/(100*CV89) * (1000 - DE89)/1000</f>
        <v>0</v>
      </c>
      <c r="AJ89">
        <v>1208.64729610723</v>
      </c>
      <c r="AK89">
        <v>1190.18460606061</v>
      </c>
      <c r="AL89">
        <v>3.41072703252422</v>
      </c>
      <c r="AM89">
        <v>64.351544685461</v>
      </c>
      <c r="AN89">
        <f>(AP89 - AO89 + DI89*1E3/(8.314*(DK89+273.15)) * AR89/DH89 * AQ89) * DH89/(100*CV89) * 1000/(1000 - AP89)</f>
        <v>0</v>
      </c>
      <c r="AO89">
        <v>9.74183435275311</v>
      </c>
      <c r="AP89">
        <v>9.99168006993008</v>
      </c>
      <c r="AQ89">
        <v>-0.00124478547713688</v>
      </c>
      <c r="AR89">
        <v>100.18039122701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MAX(0,($B$13+$C$13*DP89)/(1+$D$13*DP89)*DI89/(DK89+273)*$E$13)</f>
        <v>0</v>
      </c>
      <c r="AX89" t="s">
        <v>407</v>
      </c>
      <c r="AY89" t="s">
        <v>407</v>
      </c>
      <c r="AZ89">
        <v>0</v>
      </c>
      <c r="BA89">
        <v>0</v>
      </c>
      <c r="BB89">
        <f>1-AZ89/BA89</f>
        <v>0</v>
      </c>
      <c r="BC89">
        <v>0</v>
      </c>
      <c r="BD89" t="s">
        <v>407</v>
      </c>
      <c r="BE89" t="s">
        <v>407</v>
      </c>
      <c r="BF89">
        <v>0</v>
      </c>
      <c r="BG89">
        <v>0</v>
      </c>
      <c r="BH89">
        <f>1-BF89/BG89</f>
        <v>0</v>
      </c>
      <c r="BI89">
        <v>0.5</v>
      </c>
      <c r="BJ89">
        <f>CS89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407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f>$B$11*DQ89+$C$11*DR89+$F$11*EC89*(1-EF89)</f>
        <v>0</v>
      </c>
      <c r="CS89">
        <f>CR89*CT89</f>
        <v>0</v>
      </c>
      <c r="CT89">
        <f>($B$11*$D$9+$C$11*$D$9+$F$11*((EP89+EH89)/MAX(EP89+EH89+EQ89, 0.1)*$I$9+EQ89/MAX(EP89+EH89+EQ89, 0.1)*$J$9))/($B$11+$C$11+$F$11)</f>
        <v>0</v>
      </c>
      <c r="CU89">
        <f>($B$11*$K$9+$C$11*$K$9+$F$11*((EP89+EH89)/MAX(EP89+EH89+EQ89, 0.1)*$P$9+EQ89/MAX(EP89+EH89+EQ89, 0.1)*$Q$9))/($B$11+$C$11+$F$11)</f>
        <v>0</v>
      </c>
      <c r="CV89">
        <v>1.65</v>
      </c>
      <c r="CW89">
        <v>0.5</v>
      </c>
      <c r="CX89" t="s">
        <v>408</v>
      </c>
      <c r="CY89">
        <v>2</v>
      </c>
      <c r="CZ89" t="b">
        <v>1</v>
      </c>
      <c r="DA89">
        <v>1510789776.81429</v>
      </c>
      <c r="DB89">
        <v>1153.88642857143</v>
      </c>
      <c r="DC89">
        <v>1179.20464285714</v>
      </c>
      <c r="DD89">
        <v>10.0200325</v>
      </c>
      <c r="DE89">
        <v>9.74597785714286</v>
      </c>
      <c r="DF89">
        <v>1142.71464285714</v>
      </c>
      <c r="DG89">
        <v>10.0186910714286</v>
      </c>
      <c r="DH89">
        <v>500.069107142857</v>
      </c>
      <c r="DI89">
        <v>89.9451285714286</v>
      </c>
      <c r="DJ89">
        <v>0.10001225</v>
      </c>
      <c r="DK89">
        <v>19.1120642857143</v>
      </c>
      <c r="DL89">
        <v>19.9939035714286</v>
      </c>
      <c r="DM89">
        <v>999.9</v>
      </c>
      <c r="DN89">
        <v>0</v>
      </c>
      <c r="DO89">
        <v>0</v>
      </c>
      <c r="DP89">
        <v>9994.43607142857</v>
      </c>
      <c r="DQ89">
        <v>0</v>
      </c>
      <c r="DR89">
        <v>9.96464535714286</v>
      </c>
      <c r="DS89">
        <v>-25.3201142857143</v>
      </c>
      <c r="DT89">
        <v>1165.56392857143</v>
      </c>
      <c r="DU89">
        <v>1190.81107142857</v>
      </c>
      <c r="DV89">
        <v>0.274053785714286</v>
      </c>
      <c r="DW89">
        <v>1179.20464285714</v>
      </c>
      <c r="DX89">
        <v>9.74597785714286</v>
      </c>
      <c r="DY89">
        <v>0.901253071428571</v>
      </c>
      <c r="DZ89">
        <v>0.876603285714286</v>
      </c>
      <c r="EA89">
        <v>5.41073357142857</v>
      </c>
      <c r="EB89">
        <v>5.01225392857143</v>
      </c>
      <c r="EC89">
        <v>1999.99214285714</v>
      </c>
      <c r="ED89">
        <v>0.980005392857143</v>
      </c>
      <c r="EE89">
        <v>0.0199947857142857</v>
      </c>
      <c r="EF89">
        <v>0</v>
      </c>
      <c r="EG89">
        <v>2.226275</v>
      </c>
      <c r="EH89">
        <v>0</v>
      </c>
      <c r="EI89">
        <v>2439.26535714286</v>
      </c>
      <c r="EJ89">
        <v>17300.1071428571</v>
      </c>
      <c r="EK89">
        <v>38.3097857142857</v>
      </c>
      <c r="EL89">
        <v>39.1781428571429</v>
      </c>
      <c r="EM89">
        <v>38.25</v>
      </c>
      <c r="EN89">
        <v>37.6205</v>
      </c>
      <c r="EO89">
        <v>37.1825714285714</v>
      </c>
      <c r="EP89">
        <v>1960.00285714286</v>
      </c>
      <c r="EQ89">
        <v>39.9932142857143</v>
      </c>
      <c r="ER89">
        <v>0</v>
      </c>
      <c r="ES89">
        <v>1679590537.1</v>
      </c>
      <c r="ET89">
        <v>0</v>
      </c>
      <c r="EU89">
        <v>2.221168</v>
      </c>
      <c r="EV89">
        <v>-0.255946141102826</v>
      </c>
      <c r="EW89">
        <v>-0.930769227621466</v>
      </c>
      <c r="EX89">
        <v>2439.2396</v>
      </c>
      <c r="EY89">
        <v>15</v>
      </c>
      <c r="EZ89">
        <v>0</v>
      </c>
      <c r="FA89" t="s">
        <v>409</v>
      </c>
      <c r="FB89">
        <v>1510787920.6</v>
      </c>
      <c r="FC89">
        <v>1510787921.6</v>
      </c>
      <c r="FD89">
        <v>0</v>
      </c>
      <c r="FE89">
        <v>-0.101</v>
      </c>
      <c r="FF89">
        <v>-0.012</v>
      </c>
      <c r="FG89">
        <v>6.901</v>
      </c>
      <c r="FH89">
        <v>0.516</v>
      </c>
      <c r="FI89">
        <v>420</v>
      </c>
      <c r="FJ89">
        <v>24</v>
      </c>
      <c r="FK89">
        <v>0.32</v>
      </c>
      <c r="FL89">
        <v>0.12</v>
      </c>
      <c r="FM89">
        <v>0.266569975</v>
      </c>
      <c r="FN89">
        <v>0.0200760562851779</v>
      </c>
      <c r="FO89">
        <v>0.0227819593269406</v>
      </c>
      <c r="FP89">
        <v>1</v>
      </c>
      <c r="FQ89">
        <v>1</v>
      </c>
      <c r="FR89">
        <v>1</v>
      </c>
      <c r="FS89" t="s">
        <v>410</v>
      </c>
      <c r="FT89">
        <v>2.97294</v>
      </c>
      <c r="FU89">
        <v>2.75401</v>
      </c>
      <c r="FV89">
        <v>0.183222</v>
      </c>
      <c r="FW89">
        <v>0.186629</v>
      </c>
      <c r="FX89">
        <v>0.0544999</v>
      </c>
      <c r="FY89">
        <v>0.0539916</v>
      </c>
      <c r="FZ89">
        <v>31749.2</v>
      </c>
      <c r="GA89">
        <v>34473.4</v>
      </c>
      <c r="GB89">
        <v>35230.4</v>
      </c>
      <c r="GC89">
        <v>38443.4</v>
      </c>
      <c r="GD89">
        <v>47217.5</v>
      </c>
      <c r="GE89">
        <v>52515.9</v>
      </c>
      <c r="GF89">
        <v>55019.2</v>
      </c>
      <c r="GG89">
        <v>61640.2</v>
      </c>
      <c r="GH89">
        <v>1.98223</v>
      </c>
      <c r="GI89">
        <v>1.79915</v>
      </c>
      <c r="GJ89">
        <v>0.00838563</v>
      </c>
      <c r="GK89">
        <v>0</v>
      </c>
      <c r="GL89">
        <v>19.8544</v>
      </c>
      <c r="GM89">
        <v>999.9</v>
      </c>
      <c r="GN89">
        <v>53.687</v>
      </c>
      <c r="GO89">
        <v>28.983</v>
      </c>
      <c r="GP89">
        <v>23.9806</v>
      </c>
      <c r="GQ89">
        <v>56.4788</v>
      </c>
      <c r="GR89">
        <v>49.9239</v>
      </c>
      <c r="GS89">
        <v>1</v>
      </c>
      <c r="GT89">
        <v>0.0153125</v>
      </c>
      <c r="GU89">
        <v>6.24135</v>
      </c>
      <c r="GV89">
        <v>20.0126</v>
      </c>
      <c r="GW89">
        <v>5.19977</v>
      </c>
      <c r="GX89">
        <v>12.0055</v>
      </c>
      <c r="GY89">
        <v>4.97585</v>
      </c>
      <c r="GZ89">
        <v>3.29313</v>
      </c>
      <c r="HA89">
        <v>9999</v>
      </c>
      <c r="HB89">
        <v>9999</v>
      </c>
      <c r="HC89">
        <v>999.9</v>
      </c>
      <c r="HD89">
        <v>9999</v>
      </c>
      <c r="HE89">
        <v>1.8631</v>
      </c>
      <c r="HF89">
        <v>1.86813</v>
      </c>
      <c r="HG89">
        <v>1.86783</v>
      </c>
      <c r="HH89">
        <v>1.86895</v>
      </c>
      <c r="HI89">
        <v>1.86983</v>
      </c>
      <c r="HJ89">
        <v>1.86586</v>
      </c>
      <c r="HK89">
        <v>1.86701</v>
      </c>
      <c r="HL89">
        <v>1.86835</v>
      </c>
      <c r="HM89">
        <v>5</v>
      </c>
      <c r="HN89">
        <v>0</v>
      </c>
      <c r="HO89">
        <v>0</v>
      </c>
      <c r="HP89">
        <v>0</v>
      </c>
      <c r="HQ89" t="s">
        <v>411</v>
      </c>
      <c r="HR89" t="s">
        <v>412</v>
      </c>
      <c r="HS89" t="s">
        <v>413</v>
      </c>
      <c r="HT89" t="s">
        <v>413</v>
      </c>
      <c r="HU89" t="s">
        <v>413</v>
      </c>
      <c r="HV89" t="s">
        <v>413</v>
      </c>
      <c r="HW89">
        <v>0</v>
      </c>
      <c r="HX89">
        <v>100</v>
      </c>
      <c r="HY89">
        <v>100</v>
      </c>
      <c r="HZ89">
        <v>11.31</v>
      </c>
      <c r="IA89">
        <v>0.0008</v>
      </c>
      <c r="IB89">
        <v>4.09459096810632</v>
      </c>
      <c r="IC89">
        <v>0.00701673648668627</v>
      </c>
      <c r="ID89">
        <v>-7.00304995360485e-07</v>
      </c>
      <c r="IE89">
        <v>-1.86506737496121e-11</v>
      </c>
      <c r="IF89">
        <v>0.00125787624930914</v>
      </c>
      <c r="IG89">
        <v>-0.0224036906934607</v>
      </c>
      <c r="IH89">
        <v>0.00249664406764014</v>
      </c>
      <c r="II89">
        <v>-2.59163740235367e-05</v>
      </c>
      <c r="IJ89">
        <v>-2</v>
      </c>
      <c r="IK89">
        <v>2020</v>
      </c>
      <c r="IL89">
        <v>1</v>
      </c>
      <c r="IM89">
        <v>25</v>
      </c>
      <c r="IN89">
        <v>31.1</v>
      </c>
      <c r="IO89">
        <v>31.1</v>
      </c>
      <c r="IP89">
        <v>2.38647</v>
      </c>
      <c r="IQ89">
        <v>2.60986</v>
      </c>
      <c r="IR89">
        <v>1.54785</v>
      </c>
      <c r="IS89">
        <v>2.30713</v>
      </c>
      <c r="IT89">
        <v>1.34644</v>
      </c>
      <c r="IU89">
        <v>2.27051</v>
      </c>
      <c r="IV89">
        <v>33.244</v>
      </c>
      <c r="IW89">
        <v>24.1751</v>
      </c>
      <c r="IX89">
        <v>18</v>
      </c>
      <c r="IY89">
        <v>501.346</v>
      </c>
      <c r="IZ89">
        <v>387.205</v>
      </c>
      <c r="JA89">
        <v>12.5991</v>
      </c>
      <c r="JB89">
        <v>27.0532</v>
      </c>
      <c r="JC89">
        <v>30.0005</v>
      </c>
      <c r="JD89">
        <v>26.9403</v>
      </c>
      <c r="JE89">
        <v>26.8769</v>
      </c>
      <c r="JF89">
        <v>47.8787</v>
      </c>
      <c r="JG89">
        <v>57.9736</v>
      </c>
      <c r="JH89">
        <v>0</v>
      </c>
      <c r="JI89">
        <v>12.6092</v>
      </c>
      <c r="JJ89">
        <v>1226.99</v>
      </c>
      <c r="JK89">
        <v>9.79141</v>
      </c>
      <c r="JL89">
        <v>102.1</v>
      </c>
      <c r="JM89">
        <v>102.615</v>
      </c>
    </row>
    <row r="90" spans="1:273">
      <c r="A90">
        <v>74</v>
      </c>
      <c r="B90">
        <v>1510789789.6</v>
      </c>
      <c r="C90">
        <v>457.5</v>
      </c>
      <c r="D90" t="s">
        <v>558</v>
      </c>
      <c r="E90" t="s">
        <v>559</v>
      </c>
      <c r="F90">
        <v>5</v>
      </c>
      <c r="G90" t="s">
        <v>405</v>
      </c>
      <c r="H90" t="s">
        <v>406</v>
      </c>
      <c r="I90">
        <v>1510789782.1</v>
      </c>
      <c r="J90">
        <f>(K90)/1000</f>
        <v>0</v>
      </c>
      <c r="K90">
        <f>IF(CZ90, AN90, AH90)</f>
        <v>0</v>
      </c>
      <c r="L90">
        <f>IF(CZ90, AI90, AG90)</f>
        <v>0</v>
      </c>
      <c r="M90">
        <f>DB90 - IF(AU90&gt;1, L90*CV90*100.0/(AW90*DP90), 0)</f>
        <v>0</v>
      </c>
      <c r="N90">
        <f>((T90-J90/2)*M90-L90)/(T90+J90/2)</f>
        <v>0</v>
      </c>
      <c r="O90">
        <f>N90*(DI90+DJ90)/1000.0</f>
        <v>0</v>
      </c>
      <c r="P90">
        <f>(DB90 - IF(AU90&gt;1, L90*CV90*100.0/(AW90*DP90), 0))*(DI90+DJ90)/1000.0</f>
        <v>0</v>
      </c>
      <c r="Q90">
        <f>2.0/((1/S90-1/R90)+SIGN(S90)*SQRT((1/S90-1/R90)*(1/S90-1/R90) + 4*CW90/((CW90+1)*(CW90+1))*(2*1/S90*1/R90-1/R90*1/R90)))</f>
        <v>0</v>
      </c>
      <c r="R90">
        <f>IF(LEFT(CX90,1)&lt;&gt;"0",IF(LEFT(CX90,1)="1",3.0,CY90),$D$5+$E$5*(DP90*DI90/($K$5*1000))+$F$5*(DP90*DI90/($K$5*1000))*MAX(MIN(CV90,$J$5),$I$5)*MAX(MIN(CV90,$J$5),$I$5)+$G$5*MAX(MIN(CV90,$J$5),$I$5)*(DP90*DI90/($K$5*1000))+$H$5*(DP90*DI90/($K$5*1000))*(DP90*DI90/($K$5*1000)))</f>
        <v>0</v>
      </c>
      <c r="S90">
        <f>J90*(1000-(1000*0.61365*exp(17.502*W90/(240.97+W90))/(DI90+DJ90)+DD90)/2)/(1000*0.61365*exp(17.502*W90/(240.97+W90))/(DI90+DJ90)-DD90)</f>
        <v>0</v>
      </c>
      <c r="T90">
        <f>1/((CW90+1)/(Q90/1.6)+1/(R90/1.37)) + CW90/((CW90+1)/(Q90/1.6) + CW90/(R90/1.37))</f>
        <v>0</v>
      </c>
      <c r="U90">
        <f>(CR90*CU90)</f>
        <v>0</v>
      </c>
      <c r="V90">
        <f>(DK90+(U90+2*0.95*5.67E-8*(((DK90+$B$7)+273)^4-(DK90+273)^4)-44100*J90)/(1.84*29.3*R90+8*0.95*5.67E-8*(DK90+273)^3))</f>
        <v>0</v>
      </c>
      <c r="W90">
        <f>($C$7*DL90+$D$7*DM90+$E$7*V90)</f>
        <v>0</v>
      </c>
      <c r="X90">
        <f>0.61365*exp(17.502*W90/(240.97+W90))</f>
        <v>0</v>
      </c>
      <c r="Y90">
        <f>(Z90/AA90*100)</f>
        <v>0</v>
      </c>
      <c r="Z90">
        <f>DD90*(DI90+DJ90)/1000</f>
        <v>0</v>
      </c>
      <c r="AA90">
        <f>0.61365*exp(17.502*DK90/(240.97+DK90))</f>
        <v>0</v>
      </c>
      <c r="AB90">
        <f>(X90-DD90*(DI90+DJ90)/1000)</f>
        <v>0</v>
      </c>
      <c r="AC90">
        <f>(-J90*44100)</f>
        <v>0</v>
      </c>
      <c r="AD90">
        <f>2*29.3*R90*0.92*(DK90-W90)</f>
        <v>0</v>
      </c>
      <c r="AE90">
        <f>2*0.95*5.67E-8*(((DK90+$B$7)+273)^4-(W90+273)^4)</f>
        <v>0</v>
      </c>
      <c r="AF90">
        <f>U90+AE90+AC90+AD90</f>
        <v>0</v>
      </c>
      <c r="AG90">
        <f>DH90*AU90*(DC90-DB90*(1000-AU90*DE90)/(1000-AU90*DD90))/(100*CV90)</f>
        <v>0</v>
      </c>
      <c r="AH90">
        <f>1000*DH90*AU90*(DD90-DE90)/(100*CV90*(1000-AU90*DD90))</f>
        <v>0</v>
      </c>
      <c r="AI90">
        <f>(AJ90 - AK90 - DI90*1E3/(8.314*(DK90+273.15)) * AM90/DH90 * AL90) * DH90/(100*CV90) * (1000 - DE90)/1000</f>
        <v>0</v>
      </c>
      <c r="AJ90">
        <v>1224.95212063874</v>
      </c>
      <c r="AK90">
        <v>1206.75551515152</v>
      </c>
      <c r="AL90">
        <v>3.31590692066985</v>
      </c>
      <c r="AM90">
        <v>64.351544685461</v>
      </c>
      <c r="AN90">
        <f>(AP90 - AO90 + DI90*1E3/(8.314*(DK90+273.15)) * AR90/DH90 * AQ90) * DH90/(100*CV90) * 1000/(1000 - AP90)</f>
        <v>0</v>
      </c>
      <c r="AO90">
        <v>9.741302583515</v>
      </c>
      <c r="AP90">
        <v>9.98551041958043</v>
      </c>
      <c r="AQ90">
        <v>-0.000305141176583077</v>
      </c>
      <c r="AR90">
        <v>100.18039122701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MAX(0,($B$13+$C$13*DP90)/(1+$D$13*DP90)*DI90/(DK90+273)*$E$13)</f>
        <v>0</v>
      </c>
      <c r="AX90" t="s">
        <v>407</v>
      </c>
      <c r="AY90" t="s">
        <v>407</v>
      </c>
      <c r="AZ90">
        <v>0</v>
      </c>
      <c r="BA90">
        <v>0</v>
      </c>
      <c r="BB90">
        <f>1-AZ90/BA90</f>
        <v>0</v>
      </c>
      <c r="BC90">
        <v>0</v>
      </c>
      <c r="BD90" t="s">
        <v>407</v>
      </c>
      <c r="BE90" t="s">
        <v>407</v>
      </c>
      <c r="BF90">
        <v>0</v>
      </c>
      <c r="BG90">
        <v>0</v>
      </c>
      <c r="BH90">
        <f>1-BF90/BG90</f>
        <v>0</v>
      </c>
      <c r="BI90">
        <v>0.5</v>
      </c>
      <c r="BJ90">
        <f>CS90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407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f>$B$11*DQ90+$C$11*DR90+$F$11*EC90*(1-EF90)</f>
        <v>0</v>
      </c>
      <c r="CS90">
        <f>CR90*CT90</f>
        <v>0</v>
      </c>
      <c r="CT90">
        <f>($B$11*$D$9+$C$11*$D$9+$F$11*((EP90+EH90)/MAX(EP90+EH90+EQ90, 0.1)*$I$9+EQ90/MAX(EP90+EH90+EQ90, 0.1)*$J$9))/($B$11+$C$11+$F$11)</f>
        <v>0</v>
      </c>
      <c r="CU90">
        <f>($B$11*$K$9+$C$11*$K$9+$F$11*((EP90+EH90)/MAX(EP90+EH90+EQ90, 0.1)*$P$9+EQ90/MAX(EP90+EH90+EQ90, 0.1)*$Q$9))/($B$11+$C$11+$F$11)</f>
        <v>0</v>
      </c>
      <c r="CV90">
        <v>1.65</v>
      </c>
      <c r="CW90">
        <v>0.5</v>
      </c>
      <c r="CX90" t="s">
        <v>408</v>
      </c>
      <c r="CY90">
        <v>2</v>
      </c>
      <c r="CZ90" t="b">
        <v>1</v>
      </c>
      <c r="DA90">
        <v>1510789782.1</v>
      </c>
      <c r="DB90">
        <v>1171.47666666667</v>
      </c>
      <c r="DC90">
        <v>1196.83037037037</v>
      </c>
      <c r="DD90">
        <v>9.99922074074074</v>
      </c>
      <c r="DE90">
        <v>9.7418162962963</v>
      </c>
      <c r="DF90">
        <v>1160.21222222222</v>
      </c>
      <c r="DG90">
        <v>9.99827962962963</v>
      </c>
      <c r="DH90">
        <v>500.068222222222</v>
      </c>
      <c r="DI90">
        <v>89.9455703703704</v>
      </c>
      <c r="DJ90">
        <v>0.0999835111111111</v>
      </c>
      <c r="DK90">
        <v>19.1108962962963</v>
      </c>
      <c r="DL90">
        <v>19.9914444444444</v>
      </c>
      <c r="DM90">
        <v>999.9</v>
      </c>
      <c r="DN90">
        <v>0</v>
      </c>
      <c r="DO90">
        <v>0</v>
      </c>
      <c r="DP90">
        <v>10000.012962963</v>
      </c>
      <c r="DQ90">
        <v>0</v>
      </c>
      <c r="DR90">
        <v>9.94750814814815</v>
      </c>
      <c r="DS90">
        <v>-25.3537925925926</v>
      </c>
      <c r="DT90">
        <v>1183.30851851852</v>
      </c>
      <c r="DU90">
        <v>1208.6037037037</v>
      </c>
      <c r="DV90">
        <v>0.257402814814815</v>
      </c>
      <c r="DW90">
        <v>1196.83037037037</v>
      </c>
      <c r="DX90">
        <v>9.7418162962963</v>
      </c>
      <c r="DY90">
        <v>0.899385555555556</v>
      </c>
      <c r="DZ90">
        <v>0.876233222222222</v>
      </c>
      <c r="EA90">
        <v>5.38090333333333</v>
      </c>
      <c r="EB90">
        <v>5.00620222222222</v>
      </c>
      <c r="EC90">
        <v>1999.98333333333</v>
      </c>
      <c r="ED90">
        <v>0.980005703703704</v>
      </c>
      <c r="EE90">
        <v>0.0199944444444444</v>
      </c>
      <c r="EF90">
        <v>0</v>
      </c>
      <c r="EG90">
        <v>2.23255555555556</v>
      </c>
      <c r="EH90">
        <v>0</v>
      </c>
      <c r="EI90">
        <v>2439.10962962963</v>
      </c>
      <c r="EJ90">
        <v>17300.0333333333</v>
      </c>
      <c r="EK90">
        <v>38.3028148148148</v>
      </c>
      <c r="EL90">
        <v>39.1709259259259</v>
      </c>
      <c r="EM90">
        <v>38.25</v>
      </c>
      <c r="EN90">
        <v>37.6156666666667</v>
      </c>
      <c r="EO90">
        <v>37.1732222222222</v>
      </c>
      <c r="EP90">
        <v>1959.99296296296</v>
      </c>
      <c r="EQ90">
        <v>39.9922222222222</v>
      </c>
      <c r="ER90">
        <v>0</v>
      </c>
      <c r="ES90">
        <v>1679590542.5</v>
      </c>
      <c r="ET90">
        <v>0</v>
      </c>
      <c r="EU90">
        <v>2.2403</v>
      </c>
      <c r="EV90">
        <v>-0.0873982810256765</v>
      </c>
      <c r="EW90">
        <v>-1.81128204809857</v>
      </c>
      <c r="EX90">
        <v>2439.10923076923</v>
      </c>
      <c r="EY90">
        <v>15</v>
      </c>
      <c r="EZ90">
        <v>0</v>
      </c>
      <c r="FA90" t="s">
        <v>409</v>
      </c>
      <c r="FB90">
        <v>1510787920.6</v>
      </c>
      <c r="FC90">
        <v>1510787921.6</v>
      </c>
      <c r="FD90">
        <v>0</v>
      </c>
      <c r="FE90">
        <v>-0.101</v>
      </c>
      <c r="FF90">
        <v>-0.012</v>
      </c>
      <c r="FG90">
        <v>6.901</v>
      </c>
      <c r="FH90">
        <v>0.516</v>
      </c>
      <c r="FI90">
        <v>420</v>
      </c>
      <c r="FJ90">
        <v>24</v>
      </c>
      <c r="FK90">
        <v>0.32</v>
      </c>
      <c r="FL90">
        <v>0.12</v>
      </c>
      <c r="FM90">
        <v>0.269022225</v>
      </c>
      <c r="FN90">
        <v>-0.180827178236399</v>
      </c>
      <c r="FO90">
        <v>0.0184706327591768</v>
      </c>
      <c r="FP90">
        <v>1</v>
      </c>
      <c r="FQ90">
        <v>1</v>
      </c>
      <c r="FR90">
        <v>1</v>
      </c>
      <c r="FS90" t="s">
        <v>410</v>
      </c>
      <c r="FT90">
        <v>2.97297</v>
      </c>
      <c r="FU90">
        <v>2.75393</v>
      </c>
      <c r="FV90">
        <v>0.184815</v>
      </c>
      <c r="FW90">
        <v>0.188279</v>
      </c>
      <c r="FX90">
        <v>0.0544749</v>
      </c>
      <c r="FY90">
        <v>0.0539968</v>
      </c>
      <c r="FZ90">
        <v>31686.8</v>
      </c>
      <c r="GA90">
        <v>34402.8</v>
      </c>
      <c r="GB90">
        <v>35230</v>
      </c>
      <c r="GC90">
        <v>38442.7</v>
      </c>
      <c r="GD90">
        <v>47218.3</v>
      </c>
      <c r="GE90">
        <v>52514.8</v>
      </c>
      <c r="GF90">
        <v>55018.7</v>
      </c>
      <c r="GG90">
        <v>61639.2</v>
      </c>
      <c r="GH90">
        <v>1.98202</v>
      </c>
      <c r="GI90">
        <v>1.79928</v>
      </c>
      <c r="GJ90">
        <v>0.00800937</v>
      </c>
      <c r="GK90">
        <v>0</v>
      </c>
      <c r="GL90">
        <v>19.8516</v>
      </c>
      <c r="GM90">
        <v>999.9</v>
      </c>
      <c r="GN90">
        <v>53.663</v>
      </c>
      <c r="GO90">
        <v>28.993</v>
      </c>
      <c r="GP90">
        <v>23.9867</v>
      </c>
      <c r="GQ90">
        <v>56.5788</v>
      </c>
      <c r="GR90">
        <v>50.0401</v>
      </c>
      <c r="GS90">
        <v>1</v>
      </c>
      <c r="GT90">
        <v>0.0155945</v>
      </c>
      <c r="GU90">
        <v>6.22447</v>
      </c>
      <c r="GV90">
        <v>20.0134</v>
      </c>
      <c r="GW90">
        <v>5.19962</v>
      </c>
      <c r="GX90">
        <v>12.0062</v>
      </c>
      <c r="GY90">
        <v>4.9756</v>
      </c>
      <c r="GZ90">
        <v>3.29305</v>
      </c>
      <c r="HA90">
        <v>9999</v>
      </c>
      <c r="HB90">
        <v>9999</v>
      </c>
      <c r="HC90">
        <v>999.9</v>
      </c>
      <c r="HD90">
        <v>9999</v>
      </c>
      <c r="HE90">
        <v>1.8631</v>
      </c>
      <c r="HF90">
        <v>1.86812</v>
      </c>
      <c r="HG90">
        <v>1.86784</v>
      </c>
      <c r="HH90">
        <v>1.86892</v>
      </c>
      <c r="HI90">
        <v>1.86984</v>
      </c>
      <c r="HJ90">
        <v>1.86585</v>
      </c>
      <c r="HK90">
        <v>1.867</v>
      </c>
      <c r="HL90">
        <v>1.86834</v>
      </c>
      <c r="HM90">
        <v>5</v>
      </c>
      <c r="HN90">
        <v>0</v>
      </c>
      <c r="HO90">
        <v>0</v>
      </c>
      <c r="HP90">
        <v>0</v>
      </c>
      <c r="HQ90" t="s">
        <v>411</v>
      </c>
      <c r="HR90" t="s">
        <v>412</v>
      </c>
      <c r="HS90" t="s">
        <v>413</v>
      </c>
      <c r="HT90" t="s">
        <v>413</v>
      </c>
      <c r="HU90" t="s">
        <v>413</v>
      </c>
      <c r="HV90" t="s">
        <v>413</v>
      </c>
      <c r="HW90">
        <v>0</v>
      </c>
      <c r="HX90">
        <v>100</v>
      </c>
      <c r="HY90">
        <v>100</v>
      </c>
      <c r="HZ90">
        <v>11.39</v>
      </c>
      <c r="IA90">
        <v>0.0007</v>
      </c>
      <c r="IB90">
        <v>4.09459096810632</v>
      </c>
      <c r="IC90">
        <v>0.00701673648668627</v>
      </c>
      <c r="ID90">
        <v>-7.00304995360485e-07</v>
      </c>
      <c r="IE90">
        <v>-1.86506737496121e-11</v>
      </c>
      <c r="IF90">
        <v>0.00125787624930914</v>
      </c>
      <c r="IG90">
        <v>-0.0224036906934607</v>
      </c>
      <c r="IH90">
        <v>0.00249664406764014</v>
      </c>
      <c r="II90">
        <v>-2.59163740235367e-05</v>
      </c>
      <c r="IJ90">
        <v>-2</v>
      </c>
      <c r="IK90">
        <v>2020</v>
      </c>
      <c r="IL90">
        <v>1</v>
      </c>
      <c r="IM90">
        <v>25</v>
      </c>
      <c r="IN90">
        <v>31.1</v>
      </c>
      <c r="IO90">
        <v>31.1</v>
      </c>
      <c r="IP90">
        <v>2.41577</v>
      </c>
      <c r="IQ90">
        <v>2.60376</v>
      </c>
      <c r="IR90">
        <v>1.54785</v>
      </c>
      <c r="IS90">
        <v>2.30713</v>
      </c>
      <c r="IT90">
        <v>1.34644</v>
      </c>
      <c r="IU90">
        <v>2.29492</v>
      </c>
      <c r="IV90">
        <v>33.244</v>
      </c>
      <c r="IW90">
        <v>24.1751</v>
      </c>
      <c r="IX90">
        <v>18</v>
      </c>
      <c r="IY90">
        <v>501.275</v>
      </c>
      <c r="IZ90">
        <v>387.318</v>
      </c>
      <c r="JA90">
        <v>12.6063</v>
      </c>
      <c r="JB90">
        <v>27.06</v>
      </c>
      <c r="JC90">
        <v>30.0003</v>
      </c>
      <c r="JD90">
        <v>26.9471</v>
      </c>
      <c r="JE90">
        <v>26.8837</v>
      </c>
      <c r="JF90">
        <v>48.3744</v>
      </c>
      <c r="JG90">
        <v>57.9736</v>
      </c>
      <c r="JH90">
        <v>0</v>
      </c>
      <c r="JI90">
        <v>12.614</v>
      </c>
      <c r="JJ90">
        <v>1240.45</v>
      </c>
      <c r="JK90">
        <v>9.8001</v>
      </c>
      <c r="JL90">
        <v>102.099</v>
      </c>
      <c r="JM90">
        <v>102.613</v>
      </c>
    </row>
    <row r="91" spans="1:273">
      <c r="A91">
        <v>75</v>
      </c>
      <c r="B91">
        <v>1510789794.6</v>
      </c>
      <c r="C91">
        <v>462.5</v>
      </c>
      <c r="D91" t="s">
        <v>560</v>
      </c>
      <c r="E91" t="s">
        <v>561</v>
      </c>
      <c r="F91">
        <v>5</v>
      </c>
      <c r="G91" t="s">
        <v>405</v>
      </c>
      <c r="H91" t="s">
        <v>406</v>
      </c>
      <c r="I91">
        <v>1510789786.81429</v>
      </c>
      <c r="J91">
        <f>(K91)/1000</f>
        <v>0</v>
      </c>
      <c r="K91">
        <f>IF(CZ91, AN91, AH91)</f>
        <v>0</v>
      </c>
      <c r="L91">
        <f>IF(CZ91, AI91, AG91)</f>
        <v>0</v>
      </c>
      <c r="M91">
        <f>DB91 - IF(AU91&gt;1, L91*CV91*100.0/(AW91*DP91), 0)</f>
        <v>0</v>
      </c>
      <c r="N91">
        <f>((T91-J91/2)*M91-L91)/(T91+J91/2)</f>
        <v>0</v>
      </c>
      <c r="O91">
        <f>N91*(DI91+DJ91)/1000.0</f>
        <v>0</v>
      </c>
      <c r="P91">
        <f>(DB91 - IF(AU91&gt;1, L91*CV91*100.0/(AW91*DP91), 0))*(DI91+DJ91)/1000.0</f>
        <v>0</v>
      </c>
      <c r="Q91">
        <f>2.0/((1/S91-1/R91)+SIGN(S91)*SQRT((1/S91-1/R91)*(1/S91-1/R91) + 4*CW91/((CW91+1)*(CW91+1))*(2*1/S91*1/R91-1/R91*1/R91)))</f>
        <v>0</v>
      </c>
      <c r="R91">
        <f>IF(LEFT(CX91,1)&lt;&gt;"0",IF(LEFT(CX91,1)="1",3.0,CY91),$D$5+$E$5*(DP91*DI91/($K$5*1000))+$F$5*(DP91*DI91/($K$5*1000))*MAX(MIN(CV91,$J$5),$I$5)*MAX(MIN(CV91,$J$5),$I$5)+$G$5*MAX(MIN(CV91,$J$5),$I$5)*(DP91*DI91/($K$5*1000))+$H$5*(DP91*DI91/($K$5*1000))*(DP91*DI91/($K$5*1000)))</f>
        <v>0</v>
      </c>
      <c r="S91">
        <f>J91*(1000-(1000*0.61365*exp(17.502*W91/(240.97+W91))/(DI91+DJ91)+DD91)/2)/(1000*0.61365*exp(17.502*W91/(240.97+W91))/(DI91+DJ91)-DD91)</f>
        <v>0</v>
      </c>
      <c r="T91">
        <f>1/((CW91+1)/(Q91/1.6)+1/(R91/1.37)) + CW91/((CW91+1)/(Q91/1.6) + CW91/(R91/1.37))</f>
        <v>0</v>
      </c>
      <c r="U91">
        <f>(CR91*CU91)</f>
        <v>0</v>
      </c>
      <c r="V91">
        <f>(DK91+(U91+2*0.95*5.67E-8*(((DK91+$B$7)+273)^4-(DK91+273)^4)-44100*J91)/(1.84*29.3*R91+8*0.95*5.67E-8*(DK91+273)^3))</f>
        <v>0</v>
      </c>
      <c r="W91">
        <f>($C$7*DL91+$D$7*DM91+$E$7*V91)</f>
        <v>0</v>
      </c>
      <c r="X91">
        <f>0.61365*exp(17.502*W91/(240.97+W91))</f>
        <v>0</v>
      </c>
      <c r="Y91">
        <f>(Z91/AA91*100)</f>
        <v>0</v>
      </c>
      <c r="Z91">
        <f>DD91*(DI91+DJ91)/1000</f>
        <v>0</v>
      </c>
      <c r="AA91">
        <f>0.61365*exp(17.502*DK91/(240.97+DK91))</f>
        <v>0</v>
      </c>
      <c r="AB91">
        <f>(X91-DD91*(DI91+DJ91)/1000)</f>
        <v>0</v>
      </c>
      <c r="AC91">
        <f>(-J91*44100)</f>
        <v>0</v>
      </c>
      <c r="AD91">
        <f>2*29.3*R91*0.92*(DK91-W91)</f>
        <v>0</v>
      </c>
      <c r="AE91">
        <f>2*0.95*5.67E-8*(((DK91+$B$7)+273)^4-(W91+273)^4)</f>
        <v>0</v>
      </c>
      <c r="AF91">
        <f>U91+AE91+AC91+AD91</f>
        <v>0</v>
      </c>
      <c r="AG91">
        <f>DH91*AU91*(DC91-DB91*(1000-AU91*DE91)/(1000-AU91*DD91))/(100*CV91)</f>
        <v>0</v>
      </c>
      <c r="AH91">
        <f>1000*DH91*AU91*(DD91-DE91)/(100*CV91*(1000-AU91*DD91))</f>
        <v>0</v>
      </c>
      <c r="AI91">
        <f>(AJ91 - AK91 - DI91*1E3/(8.314*(DK91+273.15)) * AM91/DH91 * AL91) * DH91/(100*CV91) * (1000 - DE91)/1000</f>
        <v>0</v>
      </c>
      <c r="AJ91">
        <v>1242.74283260015</v>
      </c>
      <c r="AK91">
        <v>1224.07884848485</v>
      </c>
      <c r="AL91">
        <v>3.45941629048871</v>
      </c>
      <c r="AM91">
        <v>64.351544685461</v>
      </c>
      <c r="AN91">
        <f>(AP91 - AO91 + DI91*1E3/(8.314*(DK91+273.15)) * AR91/DH91 * AQ91) * DH91/(100*CV91) * 1000/(1000 - AP91)</f>
        <v>0</v>
      </c>
      <c r="AO91">
        <v>9.74215431224153</v>
      </c>
      <c r="AP91">
        <v>9.98166041958043</v>
      </c>
      <c r="AQ91">
        <v>-0.000129664379454292</v>
      </c>
      <c r="AR91">
        <v>100.18039122701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MAX(0,($B$13+$C$13*DP91)/(1+$D$13*DP91)*DI91/(DK91+273)*$E$13)</f>
        <v>0</v>
      </c>
      <c r="AX91" t="s">
        <v>407</v>
      </c>
      <c r="AY91" t="s">
        <v>407</v>
      </c>
      <c r="AZ91">
        <v>0</v>
      </c>
      <c r="BA91">
        <v>0</v>
      </c>
      <c r="BB91">
        <f>1-AZ91/BA91</f>
        <v>0</v>
      </c>
      <c r="BC91">
        <v>0</v>
      </c>
      <c r="BD91" t="s">
        <v>407</v>
      </c>
      <c r="BE91" t="s">
        <v>407</v>
      </c>
      <c r="BF91">
        <v>0</v>
      </c>
      <c r="BG91">
        <v>0</v>
      </c>
      <c r="BH91">
        <f>1-BF91/BG91</f>
        <v>0</v>
      </c>
      <c r="BI91">
        <v>0.5</v>
      </c>
      <c r="BJ91">
        <f>CS91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407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f>$B$11*DQ91+$C$11*DR91+$F$11*EC91*(1-EF91)</f>
        <v>0</v>
      </c>
      <c r="CS91">
        <f>CR91*CT91</f>
        <v>0</v>
      </c>
      <c r="CT91">
        <f>($B$11*$D$9+$C$11*$D$9+$F$11*((EP91+EH91)/MAX(EP91+EH91+EQ91, 0.1)*$I$9+EQ91/MAX(EP91+EH91+EQ91, 0.1)*$J$9))/($B$11+$C$11+$F$11)</f>
        <v>0</v>
      </c>
      <c r="CU91">
        <f>($B$11*$K$9+$C$11*$K$9+$F$11*((EP91+EH91)/MAX(EP91+EH91+EQ91, 0.1)*$P$9+EQ91/MAX(EP91+EH91+EQ91, 0.1)*$Q$9))/($B$11+$C$11+$F$11)</f>
        <v>0</v>
      </c>
      <c r="CV91">
        <v>1.65</v>
      </c>
      <c r="CW91">
        <v>0.5</v>
      </c>
      <c r="CX91" t="s">
        <v>408</v>
      </c>
      <c r="CY91">
        <v>2</v>
      </c>
      <c r="CZ91" t="b">
        <v>1</v>
      </c>
      <c r="DA91">
        <v>1510789786.81429</v>
      </c>
      <c r="DB91">
        <v>1187.26928571429</v>
      </c>
      <c r="DC91">
        <v>1212.88107142857</v>
      </c>
      <c r="DD91">
        <v>9.98933214285714</v>
      </c>
      <c r="DE91">
        <v>9.74186071428572</v>
      </c>
      <c r="DF91">
        <v>1175.9225</v>
      </c>
      <c r="DG91">
        <v>9.98859035714286</v>
      </c>
      <c r="DH91">
        <v>500.069071428571</v>
      </c>
      <c r="DI91">
        <v>89.9444035714286</v>
      </c>
      <c r="DJ91">
        <v>0.0999910821428571</v>
      </c>
      <c r="DK91">
        <v>19.1114107142857</v>
      </c>
      <c r="DL91">
        <v>19.986775</v>
      </c>
      <c r="DM91">
        <v>999.9</v>
      </c>
      <c r="DN91">
        <v>0</v>
      </c>
      <c r="DO91">
        <v>0</v>
      </c>
      <c r="DP91">
        <v>10000.8439285714</v>
      </c>
      <c r="DQ91">
        <v>0</v>
      </c>
      <c r="DR91">
        <v>9.934455</v>
      </c>
      <c r="DS91">
        <v>-25.6109535714286</v>
      </c>
      <c r="DT91">
        <v>1199.24928571429</v>
      </c>
      <c r="DU91">
        <v>1224.81214285714</v>
      </c>
      <c r="DV91">
        <v>0.247471464285714</v>
      </c>
      <c r="DW91">
        <v>1212.88107142857</v>
      </c>
      <c r="DX91">
        <v>9.74186071428572</v>
      </c>
      <c r="DY91">
        <v>0.898484607142857</v>
      </c>
      <c r="DZ91">
        <v>0.876225857142857</v>
      </c>
      <c r="EA91">
        <v>5.36649</v>
      </c>
      <c r="EB91">
        <v>5.00608321428571</v>
      </c>
      <c r="EC91">
        <v>2000.00428571429</v>
      </c>
      <c r="ED91">
        <v>0.980004857142857</v>
      </c>
      <c r="EE91">
        <v>0.0199953142857143</v>
      </c>
      <c r="EF91">
        <v>0</v>
      </c>
      <c r="EG91">
        <v>2.25151785714286</v>
      </c>
      <c r="EH91">
        <v>0</v>
      </c>
      <c r="EI91">
        <v>2438.8925</v>
      </c>
      <c r="EJ91">
        <v>17300.2107142857</v>
      </c>
      <c r="EK91">
        <v>38.2832142857143</v>
      </c>
      <c r="EL91">
        <v>39.1515714285714</v>
      </c>
      <c r="EM91">
        <v>38.25</v>
      </c>
      <c r="EN91">
        <v>37.598</v>
      </c>
      <c r="EO91">
        <v>37.1537857142857</v>
      </c>
      <c r="EP91">
        <v>1960.01</v>
      </c>
      <c r="EQ91">
        <v>39.9942857142857</v>
      </c>
      <c r="ER91">
        <v>0</v>
      </c>
      <c r="ES91">
        <v>1679590547.3</v>
      </c>
      <c r="ET91">
        <v>0</v>
      </c>
      <c r="EU91">
        <v>2.24036923076923</v>
      </c>
      <c r="EV91">
        <v>-0.29729913348313</v>
      </c>
      <c r="EW91">
        <v>-1.8953846203748</v>
      </c>
      <c r="EX91">
        <v>2438.89538461538</v>
      </c>
      <c r="EY91">
        <v>15</v>
      </c>
      <c r="EZ91">
        <v>0</v>
      </c>
      <c r="FA91" t="s">
        <v>409</v>
      </c>
      <c r="FB91">
        <v>1510787920.6</v>
      </c>
      <c r="FC91">
        <v>1510787921.6</v>
      </c>
      <c r="FD91">
        <v>0</v>
      </c>
      <c r="FE91">
        <v>-0.101</v>
      </c>
      <c r="FF91">
        <v>-0.012</v>
      </c>
      <c r="FG91">
        <v>6.901</v>
      </c>
      <c r="FH91">
        <v>0.516</v>
      </c>
      <c r="FI91">
        <v>420</v>
      </c>
      <c r="FJ91">
        <v>24</v>
      </c>
      <c r="FK91">
        <v>0.32</v>
      </c>
      <c r="FL91">
        <v>0.12</v>
      </c>
      <c r="FM91">
        <v>0.253806575</v>
      </c>
      <c r="FN91">
        <v>-0.128225257035647</v>
      </c>
      <c r="FO91">
        <v>0.0129100347189454</v>
      </c>
      <c r="FP91">
        <v>1</v>
      </c>
      <c r="FQ91">
        <v>1</v>
      </c>
      <c r="FR91">
        <v>1</v>
      </c>
      <c r="FS91" t="s">
        <v>410</v>
      </c>
      <c r="FT91">
        <v>2.97311</v>
      </c>
      <c r="FU91">
        <v>2.7539</v>
      </c>
      <c r="FV91">
        <v>0.186444</v>
      </c>
      <c r="FW91">
        <v>0.189827</v>
      </c>
      <c r="FX91">
        <v>0.0544575</v>
      </c>
      <c r="FY91">
        <v>0.0539967</v>
      </c>
      <c r="FZ91">
        <v>31623.4</v>
      </c>
      <c r="GA91">
        <v>34337.1</v>
      </c>
      <c r="GB91">
        <v>35229.9</v>
      </c>
      <c r="GC91">
        <v>38442.5</v>
      </c>
      <c r="GD91">
        <v>47219.3</v>
      </c>
      <c r="GE91">
        <v>52514.6</v>
      </c>
      <c r="GF91">
        <v>55018.7</v>
      </c>
      <c r="GG91">
        <v>61639</v>
      </c>
      <c r="GH91">
        <v>1.98185</v>
      </c>
      <c r="GI91">
        <v>1.79907</v>
      </c>
      <c r="GJ91">
        <v>0.00741333</v>
      </c>
      <c r="GK91">
        <v>0</v>
      </c>
      <c r="GL91">
        <v>19.8545</v>
      </c>
      <c r="GM91">
        <v>999.9</v>
      </c>
      <c r="GN91">
        <v>53.663</v>
      </c>
      <c r="GO91">
        <v>28.993</v>
      </c>
      <c r="GP91">
        <v>23.9856</v>
      </c>
      <c r="GQ91">
        <v>56.4989</v>
      </c>
      <c r="GR91">
        <v>49.9599</v>
      </c>
      <c r="GS91">
        <v>1</v>
      </c>
      <c r="GT91">
        <v>0.0159451</v>
      </c>
      <c r="GU91">
        <v>6.21766</v>
      </c>
      <c r="GV91">
        <v>20.0132</v>
      </c>
      <c r="GW91">
        <v>5.19932</v>
      </c>
      <c r="GX91">
        <v>12.0053</v>
      </c>
      <c r="GY91">
        <v>4.97575</v>
      </c>
      <c r="GZ91">
        <v>3.293</v>
      </c>
      <c r="HA91">
        <v>9999</v>
      </c>
      <c r="HB91">
        <v>9999</v>
      </c>
      <c r="HC91">
        <v>999.9</v>
      </c>
      <c r="HD91">
        <v>9999</v>
      </c>
      <c r="HE91">
        <v>1.8631</v>
      </c>
      <c r="HF91">
        <v>1.86812</v>
      </c>
      <c r="HG91">
        <v>1.86784</v>
      </c>
      <c r="HH91">
        <v>1.86893</v>
      </c>
      <c r="HI91">
        <v>1.86982</v>
      </c>
      <c r="HJ91">
        <v>1.86584</v>
      </c>
      <c r="HK91">
        <v>1.867</v>
      </c>
      <c r="HL91">
        <v>1.86832</v>
      </c>
      <c r="HM91">
        <v>5</v>
      </c>
      <c r="HN91">
        <v>0</v>
      </c>
      <c r="HO91">
        <v>0</v>
      </c>
      <c r="HP91">
        <v>0</v>
      </c>
      <c r="HQ91" t="s">
        <v>411</v>
      </c>
      <c r="HR91" t="s">
        <v>412</v>
      </c>
      <c r="HS91" t="s">
        <v>413</v>
      </c>
      <c r="HT91" t="s">
        <v>413</v>
      </c>
      <c r="HU91" t="s">
        <v>413</v>
      </c>
      <c r="HV91" t="s">
        <v>413</v>
      </c>
      <c r="HW91">
        <v>0</v>
      </c>
      <c r="HX91">
        <v>100</v>
      </c>
      <c r="HY91">
        <v>100</v>
      </c>
      <c r="HZ91">
        <v>11.49</v>
      </c>
      <c r="IA91">
        <v>0.0006</v>
      </c>
      <c r="IB91">
        <v>4.09459096810632</v>
      </c>
      <c r="IC91">
        <v>0.00701673648668627</v>
      </c>
      <c r="ID91">
        <v>-7.00304995360485e-07</v>
      </c>
      <c r="IE91">
        <v>-1.86506737496121e-11</v>
      </c>
      <c r="IF91">
        <v>0.00125787624930914</v>
      </c>
      <c r="IG91">
        <v>-0.0224036906934607</v>
      </c>
      <c r="IH91">
        <v>0.00249664406764014</v>
      </c>
      <c r="II91">
        <v>-2.59163740235367e-05</v>
      </c>
      <c r="IJ91">
        <v>-2</v>
      </c>
      <c r="IK91">
        <v>2020</v>
      </c>
      <c r="IL91">
        <v>1</v>
      </c>
      <c r="IM91">
        <v>25</v>
      </c>
      <c r="IN91">
        <v>31.2</v>
      </c>
      <c r="IO91">
        <v>31.2</v>
      </c>
      <c r="IP91">
        <v>2.43896</v>
      </c>
      <c r="IQ91">
        <v>2.59399</v>
      </c>
      <c r="IR91">
        <v>1.54785</v>
      </c>
      <c r="IS91">
        <v>2.30713</v>
      </c>
      <c r="IT91">
        <v>1.34644</v>
      </c>
      <c r="IU91">
        <v>2.32178</v>
      </c>
      <c r="IV91">
        <v>33.244</v>
      </c>
      <c r="IW91">
        <v>24.1838</v>
      </c>
      <c r="IX91">
        <v>18</v>
      </c>
      <c r="IY91">
        <v>501.22</v>
      </c>
      <c r="IZ91">
        <v>387.253</v>
      </c>
      <c r="JA91">
        <v>12.6128</v>
      </c>
      <c r="JB91">
        <v>27.0666</v>
      </c>
      <c r="JC91">
        <v>30.0005</v>
      </c>
      <c r="JD91">
        <v>26.9539</v>
      </c>
      <c r="JE91">
        <v>26.89</v>
      </c>
      <c r="JF91">
        <v>48.9294</v>
      </c>
      <c r="JG91">
        <v>57.9736</v>
      </c>
      <c r="JH91">
        <v>0</v>
      </c>
      <c r="JI91">
        <v>12.6306</v>
      </c>
      <c r="JJ91">
        <v>1260.61</v>
      </c>
      <c r="JK91">
        <v>9.80867</v>
      </c>
      <c r="JL91">
        <v>102.099</v>
      </c>
      <c r="JM91">
        <v>102.613</v>
      </c>
    </row>
    <row r="92" spans="1:273">
      <c r="A92">
        <v>76</v>
      </c>
      <c r="B92">
        <v>1510789799.6</v>
      </c>
      <c r="C92">
        <v>467.5</v>
      </c>
      <c r="D92" t="s">
        <v>562</v>
      </c>
      <c r="E92" t="s">
        <v>563</v>
      </c>
      <c r="F92">
        <v>5</v>
      </c>
      <c r="G92" t="s">
        <v>405</v>
      </c>
      <c r="H92" t="s">
        <v>406</v>
      </c>
      <c r="I92">
        <v>1510789792.1</v>
      </c>
      <c r="J92">
        <f>(K92)/1000</f>
        <v>0</v>
      </c>
      <c r="K92">
        <f>IF(CZ92, AN92, AH92)</f>
        <v>0</v>
      </c>
      <c r="L92">
        <f>IF(CZ92, AI92, AG92)</f>
        <v>0</v>
      </c>
      <c r="M92">
        <f>DB92 - IF(AU92&gt;1, L92*CV92*100.0/(AW92*DP92), 0)</f>
        <v>0</v>
      </c>
      <c r="N92">
        <f>((T92-J92/2)*M92-L92)/(T92+J92/2)</f>
        <v>0</v>
      </c>
      <c r="O92">
        <f>N92*(DI92+DJ92)/1000.0</f>
        <v>0</v>
      </c>
      <c r="P92">
        <f>(DB92 - IF(AU92&gt;1, L92*CV92*100.0/(AW92*DP92), 0))*(DI92+DJ92)/1000.0</f>
        <v>0</v>
      </c>
      <c r="Q92">
        <f>2.0/((1/S92-1/R92)+SIGN(S92)*SQRT((1/S92-1/R92)*(1/S92-1/R92) + 4*CW92/((CW92+1)*(CW92+1))*(2*1/S92*1/R92-1/R92*1/R92)))</f>
        <v>0</v>
      </c>
      <c r="R92">
        <f>IF(LEFT(CX92,1)&lt;&gt;"0",IF(LEFT(CX92,1)="1",3.0,CY92),$D$5+$E$5*(DP92*DI92/($K$5*1000))+$F$5*(DP92*DI92/($K$5*1000))*MAX(MIN(CV92,$J$5),$I$5)*MAX(MIN(CV92,$J$5),$I$5)+$G$5*MAX(MIN(CV92,$J$5),$I$5)*(DP92*DI92/($K$5*1000))+$H$5*(DP92*DI92/($K$5*1000))*(DP92*DI92/($K$5*1000)))</f>
        <v>0</v>
      </c>
      <c r="S92">
        <f>J92*(1000-(1000*0.61365*exp(17.502*W92/(240.97+W92))/(DI92+DJ92)+DD92)/2)/(1000*0.61365*exp(17.502*W92/(240.97+W92))/(DI92+DJ92)-DD92)</f>
        <v>0</v>
      </c>
      <c r="T92">
        <f>1/((CW92+1)/(Q92/1.6)+1/(R92/1.37)) + CW92/((CW92+1)/(Q92/1.6) + CW92/(R92/1.37))</f>
        <v>0</v>
      </c>
      <c r="U92">
        <f>(CR92*CU92)</f>
        <v>0</v>
      </c>
      <c r="V92">
        <f>(DK92+(U92+2*0.95*5.67E-8*(((DK92+$B$7)+273)^4-(DK92+273)^4)-44100*J92)/(1.84*29.3*R92+8*0.95*5.67E-8*(DK92+273)^3))</f>
        <v>0</v>
      </c>
      <c r="W92">
        <f>($C$7*DL92+$D$7*DM92+$E$7*V92)</f>
        <v>0</v>
      </c>
      <c r="X92">
        <f>0.61365*exp(17.502*W92/(240.97+W92))</f>
        <v>0</v>
      </c>
      <c r="Y92">
        <f>(Z92/AA92*100)</f>
        <v>0</v>
      </c>
      <c r="Z92">
        <f>DD92*(DI92+DJ92)/1000</f>
        <v>0</v>
      </c>
      <c r="AA92">
        <f>0.61365*exp(17.502*DK92/(240.97+DK92))</f>
        <v>0</v>
      </c>
      <c r="AB92">
        <f>(X92-DD92*(DI92+DJ92)/1000)</f>
        <v>0</v>
      </c>
      <c r="AC92">
        <f>(-J92*44100)</f>
        <v>0</v>
      </c>
      <c r="AD92">
        <f>2*29.3*R92*0.92*(DK92-W92)</f>
        <v>0</v>
      </c>
      <c r="AE92">
        <f>2*0.95*5.67E-8*(((DK92+$B$7)+273)^4-(W92+273)^4)</f>
        <v>0</v>
      </c>
      <c r="AF92">
        <f>U92+AE92+AC92+AD92</f>
        <v>0</v>
      </c>
      <c r="AG92">
        <f>DH92*AU92*(DC92-DB92*(1000-AU92*DE92)/(1000-AU92*DD92))/(100*CV92)</f>
        <v>0</v>
      </c>
      <c r="AH92">
        <f>1000*DH92*AU92*(DD92-DE92)/(100*CV92*(1000-AU92*DD92))</f>
        <v>0</v>
      </c>
      <c r="AI92">
        <f>(AJ92 - AK92 - DI92*1E3/(8.314*(DK92+273.15)) * AM92/DH92 * AL92) * DH92/(100*CV92) * (1000 - DE92)/1000</f>
        <v>0</v>
      </c>
      <c r="AJ92">
        <v>1259.09465299974</v>
      </c>
      <c r="AK92">
        <v>1240.89727272727</v>
      </c>
      <c r="AL92">
        <v>3.36935746529532</v>
      </c>
      <c r="AM92">
        <v>64.351544685461</v>
      </c>
      <c r="AN92">
        <f>(AP92 - AO92 + DI92*1E3/(8.314*(DK92+273.15)) * AR92/DH92 * AQ92) * DH92/(100*CV92) * 1000/(1000 - AP92)</f>
        <v>0</v>
      </c>
      <c r="AO92">
        <v>9.74273580229146</v>
      </c>
      <c r="AP92">
        <v>9.97958811188812</v>
      </c>
      <c r="AQ92">
        <v>-2.5654158882718e-05</v>
      </c>
      <c r="AR92">
        <v>100.18039122701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MAX(0,($B$13+$C$13*DP92)/(1+$D$13*DP92)*DI92/(DK92+273)*$E$13)</f>
        <v>0</v>
      </c>
      <c r="AX92" t="s">
        <v>407</v>
      </c>
      <c r="AY92" t="s">
        <v>407</v>
      </c>
      <c r="AZ92">
        <v>0</v>
      </c>
      <c r="BA92">
        <v>0</v>
      </c>
      <c r="BB92">
        <f>1-AZ92/BA92</f>
        <v>0</v>
      </c>
      <c r="BC92">
        <v>0</v>
      </c>
      <c r="BD92" t="s">
        <v>407</v>
      </c>
      <c r="BE92" t="s">
        <v>407</v>
      </c>
      <c r="BF92">
        <v>0</v>
      </c>
      <c r="BG92">
        <v>0</v>
      </c>
      <c r="BH92">
        <f>1-BF92/BG92</f>
        <v>0</v>
      </c>
      <c r="BI92">
        <v>0.5</v>
      </c>
      <c r="BJ92">
        <f>CS92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407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f>$B$11*DQ92+$C$11*DR92+$F$11*EC92*(1-EF92)</f>
        <v>0</v>
      </c>
      <c r="CS92">
        <f>CR92*CT92</f>
        <v>0</v>
      </c>
      <c r="CT92">
        <f>($B$11*$D$9+$C$11*$D$9+$F$11*((EP92+EH92)/MAX(EP92+EH92+EQ92, 0.1)*$I$9+EQ92/MAX(EP92+EH92+EQ92, 0.1)*$J$9))/($B$11+$C$11+$F$11)</f>
        <v>0</v>
      </c>
      <c r="CU92">
        <f>($B$11*$K$9+$C$11*$K$9+$F$11*((EP92+EH92)/MAX(EP92+EH92+EQ92, 0.1)*$P$9+EQ92/MAX(EP92+EH92+EQ92, 0.1)*$Q$9))/($B$11+$C$11+$F$11)</f>
        <v>0</v>
      </c>
      <c r="CV92">
        <v>1.65</v>
      </c>
      <c r="CW92">
        <v>0.5</v>
      </c>
      <c r="CX92" t="s">
        <v>408</v>
      </c>
      <c r="CY92">
        <v>2</v>
      </c>
      <c r="CZ92" t="b">
        <v>1</v>
      </c>
      <c r="DA92">
        <v>1510789792.1</v>
      </c>
      <c r="DB92">
        <v>1204.99296296296</v>
      </c>
      <c r="DC92">
        <v>1230.55851851852</v>
      </c>
      <c r="DD92">
        <v>9.98359148148148</v>
      </c>
      <c r="DE92">
        <v>9.74224111111111</v>
      </c>
      <c r="DF92">
        <v>1193.5537037037</v>
      </c>
      <c r="DG92">
        <v>9.98295925925926</v>
      </c>
      <c r="DH92">
        <v>500.077814814815</v>
      </c>
      <c r="DI92">
        <v>89.9442185185185</v>
      </c>
      <c r="DJ92">
        <v>0.100000485185185</v>
      </c>
      <c r="DK92">
        <v>19.1139074074074</v>
      </c>
      <c r="DL92">
        <v>19.9897</v>
      </c>
      <c r="DM92">
        <v>999.9</v>
      </c>
      <c r="DN92">
        <v>0</v>
      </c>
      <c r="DO92">
        <v>0</v>
      </c>
      <c r="DP92">
        <v>10006.5518518519</v>
      </c>
      <c r="DQ92">
        <v>0</v>
      </c>
      <c r="DR92">
        <v>9.93310518518519</v>
      </c>
      <c r="DS92">
        <v>-25.5641962962963</v>
      </c>
      <c r="DT92">
        <v>1217.14518518519</v>
      </c>
      <c r="DU92">
        <v>1242.6637037037</v>
      </c>
      <c r="DV92">
        <v>0.241350222222222</v>
      </c>
      <c r="DW92">
        <v>1230.55851851852</v>
      </c>
      <c r="DX92">
        <v>9.74224111111111</v>
      </c>
      <c r="DY92">
        <v>0.897966407407408</v>
      </c>
      <c r="DZ92">
        <v>0.876258259259259</v>
      </c>
      <c r="EA92">
        <v>5.35819074074074</v>
      </c>
      <c r="EB92">
        <v>5.00661444444444</v>
      </c>
      <c r="EC92">
        <v>1999.99444444444</v>
      </c>
      <c r="ED92">
        <v>0.980005148148148</v>
      </c>
      <c r="EE92">
        <v>0.0199949925925926</v>
      </c>
      <c r="EF92">
        <v>0</v>
      </c>
      <c r="EG92">
        <v>2.26251111111111</v>
      </c>
      <c r="EH92">
        <v>0</v>
      </c>
      <c r="EI92">
        <v>2438.71851851852</v>
      </c>
      <c r="EJ92">
        <v>17300.1222222222</v>
      </c>
      <c r="EK92">
        <v>38.2637777777778</v>
      </c>
      <c r="EL92">
        <v>39.1387777777778</v>
      </c>
      <c r="EM92">
        <v>38.2383333333333</v>
      </c>
      <c r="EN92">
        <v>37.59</v>
      </c>
      <c r="EO92">
        <v>37.1364814814815</v>
      </c>
      <c r="EP92">
        <v>1960.00111111111</v>
      </c>
      <c r="EQ92">
        <v>39.9933333333333</v>
      </c>
      <c r="ER92">
        <v>0</v>
      </c>
      <c r="ES92">
        <v>1679590552.1</v>
      </c>
      <c r="ET92">
        <v>0</v>
      </c>
      <c r="EU92">
        <v>2.23715</v>
      </c>
      <c r="EV92">
        <v>0.161760688056294</v>
      </c>
      <c r="EW92">
        <v>-1.52205127911835</v>
      </c>
      <c r="EX92">
        <v>2438.76461538462</v>
      </c>
      <c r="EY92">
        <v>15</v>
      </c>
      <c r="EZ92">
        <v>0</v>
      </c>
      <c r="FA92" t="s">
        <v>409</v>
      </c>
      <c r="FB92">
        <v>1510787920.6</v>
      </c>
      <c r="FC92">
        <v>1510787921.6</v>
      </c>
      <c r="FD92">
        <v>0</v>
      </c>
      <c r="FE92">
        <v>-0.101</v>
      </c>
      <c r="FF92">
        <v>-0.012</v>
      </c>
      <c r="FG92">
        <v>6.901</v>
      </c>
      <c r="FH92">
        <v>0.516</v>
      </c>
      <c r="FI92">
        <v>420</v>
      </c>
      <c r="FJ92">
        <v>24</v>
      </c>
      <c r="FK92">
        <v>0.32</v>
      </c>
      <c r="FL92">
        <v>0.12</v>
      </c>
      <c r="FM92">
        <v>0.246333475</v>
      </c>
      <c r="FN92">
        <v>-0.0783066979362108</v>
      </c>
      <c r="FO92">
        <v>0.0078870655347458</v>
      </c>
      <c r="FP92">
        <v>1</v>
      </c>
      <c r="FQ92">
        <v>1</v>
      </c>
      <c r="FR92">
        <v>1</v>
      </c>
      <c r="FS92" t="s">
        <v>410</v>
      </c>
      <c r="FT92">
        <v>2.97285</v>
      </c>
      <c r="FU92">
        <v>2.75385</v>
      </c>
      <c r="FV92">
        <v>0.188032</v>
      </c>
      <c r="FW92">
        <v>0.191439</v>
      </c>
      <c r="FX92">
        <v>0.0544514</v>
      </c>
      <c r="FY92">
        <v>0.0539999</v>
      </c>
      <c r="FZ92">
        <v>31561.3</v>
      </c>
      <c r="GA92">
        <v>34268.5</v>
      </c>
      <c r="GB92">
        <v>35229.5</v>
      </c>
      <c r="GC92">
        <v>38442.3</v>
      </c>
      <c r="GD92">
        <v>47219.4</v>
      </c>
      <c r="GE92">
        <v>52514.1</v>
      </c>
      <c r="GF92">
        <v>55018.5</v>
      </c>
      <c r="GG92">
        <v>61638.6</v>
      </c>
      <c r="GH92">
        <v>1.98172</v>
      </c>
      <c r="GI92">
        <v>1.79893</v>
      </c>
      <c r="GJ92">
        <v>0.00857189</v>
      </c>
      <c r="GK92">
        <v>0</v>
      </c>
      <c r="GL92">
        <v>19.859</v>
      </c>
      <c r="GM92">
        <v>999.9</v>
      </c>
      <c r="GN92">
        <v>53.663</v>
      </c>
      <c r="GO92">
        <v>28.993</v>
      </c>
      <c r="GP92">
        <v>23.9854</v>
      </c>
      <c r="GQ92">
        <v>56.4189</v>
      </c>
      <c r="GR92">
        <v>50.3966</v>
      </c>
      <c r="GS92">
        <v>1</v>
      </c>
      <c r="GT92">
        <v>0.016311</v>
      </c>
      <c r="GU92">
        <v>6.16711</v>
      </c>
      <c r="GV92">
        <v>20.015</v>
      </c>
      <c r="GW92">
        <v>5.19887</v>
      </c>
      <c r="GX92">
        <v>12.007</v>
      </c>
      <c r="GY92">
        <v>4.97555</v>
      </c>
      <c r="GZ92">
        <v>3.29295</v>
      </c>
      <c r="HA92">
        <v>9999</v>
      </c>
      <c r="HB92">
        <v>9999</v>
      </c>
      <c r="HC92">
        <v>999.9</v>
      </c>
      <c r="HD92">
        <v>9999</v>
      </c>
      <c r="HE92">
        <v>1.8631</v>
      </c>
      <c r="HF92">
        <v>1.8681</v>
      </c>
      <c r="HG92">
        <v>1.86783</v>
      </c>
      <c r="HH92">
        <v>1.86895</v>
      </c>
      <c r="HI92">
        <v>1.86983</v>
      </c>
      <c r="HJ92">
        <v>1.86585</v>
      </c>
      <c r="HK92">
        <v>1.86698</v>
      </c>
      <c r="HL92">
        <v>1.86831</v>
      </c>
      <c r="HM92">
        <v>5</v>
      </c>
      <c r="HN92">
        <v>0</v>
      </c>
      <c r="HO92">
        <v>0</v>
      </c>
      <c r="HP92">
        <v>0</v>
      </c>
      <c r="HQ92" t="s">
        <v>411</v>
      </c>
      <c r="HR92" t="s">
        <v>412</v>
      </c>
      <c r="HS92" t="s">
        <v>413</v>
      </c>
      <c r="HT92" t="s">
        <v>413</v>
      </c>
      <c r="HU92" t="s">
        <v>413</v>
      </c>
      <c r="HV92" t="s">
        <v>413</v>
      </c>
      <c r="HW92">
        <v>0</v>
      </c>
      <c r="HX92">
        <v>100</v>
      </c>
      <c r="HY92">
        <v>100</v>
      </c>
      <c r="HZ92">
        <v>11.57</v>
      </c>
      <c r="IA92">
        <v>0.0006</v>
      </c>
      <c r="IB92">
        <v>4.09459096810632</v>
      </c>
      <c r="IC92">
        <v>0.00701673648668627</v>
      </c>
      <c r="ID92">
        <v>-7.00304995360485e-07</v>
      </c>
      <c r="IE92">
        <v>-1.86506737496121e-11</v>
      </c>
      <c r="IF92">
        <v>0.00125787624930914</v>
      </c>
      <c r="IG92">
        <v>-0.0224036906934607</v>
      </c>
      <c r="IH92">
        <v>0.00249664406764014</v>
      </c>
      <c r="II92">
        <v>-2.59163740235367e-05</v>
      </c>
      <c r="IJ92">
        <v>-2</v>
      </c>
      <c r="IK92">
        <v>2020</v>
      </c>
      <c r="IL92">
        <v>1</v>
      </c>
      <c r="IM92">
        <v>25</v>
      </c>
      <c r="IN92">
        <v>31.3</v>
      </c>
      <c r="IO92">
        <v>31.3</v>
      </c>
      <c r="IP92">
        <v>2.46826</v>
      </c>
      <c r="IQ92">
        <v>2.59521</v>
      </c>
      <c r="IR92">
        <v>1.54785</v>
      </c>
      <c r="IS92">
        <v>2.30713</v>
      </c>
      <c r="IT92">
        <v>1.34644</v>
      </c>
      <c r="IU92">
        <v>2.37061</v>
      </c>
      <c r="IV92">
        <v>33.244</v>
      </c>
      <c r="IW92">
        <v>24.1838</v>
      </c>
      <c r="IX92">
        <v>18</v>
      </c>
      <c r="IY92">
        <v>501.2</v>
      </c>
      <c r="IZ92">
        <v>387.222</v>
      </c>
      <c r="JA92">
        <v>12.6252</v>
      </c>
      <c r="JB92">
        <v>27.0732</v>
      </c>
      <c r="JC92">
        <v>30.0004</v>
      </c>
      <c r="JD92">
        <v>26.9608</v>
      </c>
      <c r="JE92">
        <v>26.8973</v>
      </c>
      <c r="JF92">
        <v>49.4286</v>
      </c>
      <c r="JG92">
        <v>57.9736</v>
      </c>
      <c r="JH92">
        <v>0</v>
      </c>
      <c r="JI92">
        <v>12.6318</v>
      </c>
      <c r="JJ92">
        <v>1274.03</v>
      </c>
      <c r="JK92">
        <v>9.81309</v>
      </c>
      <c r="JL92">
        <v>102.098</v>
      </c>
      <c r="JM92">
        <v>102.612</v>
      </c>
    </row>
    <row r="93" spans="1:273">
      <c r="A93">
        <v>77</v>
      </c>
      <c r="B93">
        <v>1510789804.6</v>
      </c>
      <c r="C93">
        <v>472.5</v>
      </c>
      <c r="D93" t="s">
        <v>564</v>
      </c>
      <c r="E93" t="s">
        <v>565</v>
      </c>
      <c r="F93">
        <v>5</v>
      </c>
      <c r="G93" t="s">
        <v>405</v>
      </c>
      <c r="H93" t="s">
        <v>406</v>
      </c>
      <c r="I93">
        <v>1510789796.81429</v>
      </c>
      <c r="J93">
        <f>(K93)/1000</f>
        <v>0</v>
      </c>
      <c r="K93">
        <f>IF(CZ93, AN93, AH93)</f>
        <v>0</v>
      </c>
      <c r="L93">
        <f>IF(CZ93, AI93, AG93)</f>
        <v>0</v>
      </c>
      <c r="M93">
        <f>DB93 - IF(AU93&gt;1, L93*CV93*100.0/(AW93*DP93), 0)</f>
        <v>0</v>
      </c>
      <c r="N93">
        <f>((T93-J93/2)*M93-L93)/(T93+J93/2)</f>
        <v>0</v>
      </c>
      <c r="O93">
        <f>N93*(DI93+DJ93)/1000.0</f>
        <v>0</v>
      </c>
      <c r="P93">
        <f>(DB93 - IF(AU93&gt;1, L93*CV93*100.0/(AW93*DP93), 0))*(DI93+DJ93)/1000.0</f>
        <v>0</v>
      </c>
      <c r="Q93">
        <f>2.0/((1/S93-1/R93)+SIGN(S93)*SQRT((1/S93-1/R93)*(1/S93-1/R93) + 4*CW93/((CW93+1)*(CW93+1))*(2*1/S93*1/R93-1/R93*1/R93)))</f>
        <v>0</v>
      </c>
      <c r="R93">
        <f>IF(LEFT(CX93,1)&lt;&gt;"0",IF(LEFT(CX93,1)="1",3.0,CY93),$D$5+$E$5*(DP93*DI93/($K$5*1000))+$F$5*(DP93*DI93/($K$5*1000))*MAX(MIN(CV93,$J$5),$I$5)*MAX(MIN(CV93,$J$5),$I$5)+$G$5*MAX(MIN(CV93,$J$5),$I$5)*(DP93*DI93/($K$5*1000))+$H$5*(DP93*DI93/($K$5*1000))*(DP93*DI93/($K$5*1000)))</f>
        <v>0</v>
      </c>
      <c r="S93">
        <f>J93*(1000-(1000*0.61365*exp(17.502*W93/(240.97+W93))/(DI93+DJ93)+DD93)/2)/(1000*0.61365*exp(17.502*W93/(240.97+W93))/(DI93+DJ93)-DD93)</f>
        <v>0</v>
      </c>
      <c r="T93">
        <f>1/((CW93+1)/(Q93/1.6)+1/(R93/1.37)) + CW93/((CW93+1)/(Q93/1.6) + CW93/(R93/1.37))</f>
        <v>0</v>
      </c>
      <c r="U93">
        <f>(CR93*CU93)</f>
        <v>0</v>
      </c>
      <c r="V93">
        <f>(DK93+(U93+2*0.95*5.67E-8*(((DK93+$B$7)+273)^4-(DK93+273)^4)-44100*J93)/(1.84*29.3*R93+8*0.95*5.67E-8*(DK93+273)^3))</f>
        <v>0</v>
      </c>
      <c r="W93">
        <f>($C$7*DL93+$D$7*DM93+$E$7*V93)</f>
        <v>0</v>
      </c>
      <c r="X93">
        <f>0.61365*exp(17.502*W93/(240.97+W93))</f>
        <v>0</v>
      </c>
      <c r="Y93">
        <f>(Z93/AA93*100)</f>
        <v>0</v>
      </c>
      <c r="Z93">
        <f>DD93*(DI93+DJ93)/1000</f>
        <v>0</v>
      </c>
      <c r="AA93">
        <f>0.61365*exp(17.502*DK93/(240.97+DK93))</f>
        <v>0</v>
      </c>
      <c r="AB93">
        <f>(X93-DD93*(DI93+DJ93)/1000)</f>
        <v>0</v>
      </c>
      <c r="AC93">
        <f>(-J93*44100)</f>
        <v>0</v>
      </c>
      <c r="AD93">
        <f>2*29.3*R93*0.92*(DK93-W93)</f>
        <v>0</v>
      </c>
      <c r="AE93">
        <f>2*0.95*5.67E-8*(((DK93+$B$7)+273)^4-(W93+273)^4)</f>
        <v>0</v>
      </c>
      <c r="AF93">
        <f>U93+AE93+AC93+AD93</f>
        <v>0</v>
      </c>
      <c r="AG93">
        <f>DH93*AU93*(DC93-DB93*(1000-AU93*DE93)/(1000-AU93*DD93))/(100*CV93)</f>
        <v>0</v>
      </c>
      <c r="AH93">
        <f>1000*DH93*AU93*(DD93-DE93)/(100*CV93*(1000-AU93*DD93))</f>
        <v>0</v>
      </c>
      <c r="AI93">
        <f>(AJ93 - AK93 - DI93*1E3/(8.314*(DK93+273.15)) * AM93/DH93 * AL93) * DH93/(100*CV93) * (1000 - DE93)/1000</f>
        <v>0</v>
      </c>
      <c r="AJ93">
        <v>1276.82700889254</v>
      </c>
      <c r="AK93">
        <v>1258.28581818182</v>
      </c>
      <c r="AL93">
        <v>3.49438823496113</v>
      </c>
      <c r="AM93">
        <v>64.351544685461</v>
      </c>
      <c r="AN93">
        <f>(AP93 - AO93 + DI93*1E3/(8.314*(DK93+273.15)) * AR93/DH93 * AQ93) * DH93/(100*CV93) * 1000/(1000 - AP93)</f>
        <v>0</v>
      </c>
      <c r="AO93">
        <v>9.74382533503094</v>
      </c>
      <c r="AP93">
        <v>9.97944111888112</v>
      </c>
      <c r="AQ93">
        <v>1.53552434349306e-05</v>
      </c>
      <c r="AR93">
        <v>100.18039122701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MAX(0,($B$13+$C$13*DP93)/(1+$D$13*DP93)*DI93/(DK93+273)*$E$13)</f>
        <v>0</v>
      </c>
      <c r="AX93" t="s">
        <v>407</v>
      </c>
      <c r="AY93" t="s">
        <v>407</v>
      </c>
      <c r="AZ93">
        <v>0</v>
      </c>
      <c r="BA93">
        <v>0</v>
      </c>
      <c r="BB93">
        <f>1-AZ93/BA93</f>
        <v>0</v>
      </c>
      <c r="BC93">
        <v>0</v>
      </c>
      <c r="BD93" t="s">
        <v>407</v>
      </c>
      <c r="BE93" t="s">
        <v>407</v>
      </c>
      <c r="BF93">
        <v>0</v>
      </c>
      <c r="BG93">
        <v>0</v>
      </c>
      <c r="BH93">
        <f>1-BF93/BG93</f>
        <v>0</v>
      </c>
      <c r="BI93">
        <v>0.5</v>
      </c>
      <c r="BJ93">
        <f>CS93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407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f>$B$11*DQ93+$C$11*DR93+$F$11*EC93*(1-EF93)</f>
        <v>0</v>
      </c>
      <c r="CS93">
        <f>CR93*CT93</f>
        <v>0</v>
      </c>
      <c r="CT93">
        <f>($B$11*$D$9+$C$11*$D$9+$F$11*((EP93+EH93)/MAX(EP93+EH93+EQ93, 0.1)*$I$9+EQ93/MAX(EP93+EH93+EQ93, 0.1)*$J$9))/($B$11+$C$11+$F$11)</f>
        <v>0</v>
      </c>
      <c r="CU93">
        <f>($B$11*$K$9+$C$11*$K$9+$F$11*((EP93+EH93)/MAX(EP93+EH93+EQ93, 0.1)*$P$9+EQ93/MAX(EP93+EH93+EQ93, 0.1)*$Q$9))/($B$11+$C$11+$F$11)</f>
        <v>0</v>
      </c>
      <c r="CV93">
        <v>1.65</v>
      </c>
      <c r="CW93">
        <v>0.5</v>
      </c>
      <c r="CX93" t="s">
        <v>408</v>
      </c>
      <c r="CY93">
        <v>2</v>
      </c>
      <c r="CZ93" t="b">
        <v>1</v>
      </c>
      <c r="DA93">
        <v>1510789796.81429</v>
      </c>
      <c r="DB93">
        <v>1220.91535714286</v>
      </c>
      <c r="DC93">
        <v>1246.645</v>
      </c>
      <c r="DD93">
        <v>9.98114142857143</v>
      </c>
      <c r="DE93">
        <v>9.74300357142857</v>
      </c>
      <c r="DF93">
        <v>1209.39357142857</v>
      </c>
      <c r="DG93">
        <v>9.98055607142857</v>
      </c>
      <c r="DH93">
        <v>500.081857142857</v>
      </c>
      <c r="DI93">
        <v>89.9444678571428</v>
      </c>
      <c r="DJ93">
        <v>0.100013078571429</v>
      </c>
      <c r="DK93">
        <v>19.1157107142857</v>
      </c>
      <c r="DL93">
        <v>19.9924178571429</v>
      </c>
      <c r="DM93">
        <v>999.9</v>
      </c>
      <c r="DN93">
        <v>0</v>
      </c>
      <c r="DO93">
        <v>0</v>
      </c>
      <c r="DP93">
        <v>10002.3471428571</v>
      </c>
      <c r="DQ93">
        <v>0</v>
      </c>
      <c r="DR93">
        <v>9.93154928571429</v>
      </c>
      <c r="DS93">
        <v>-25.7283035714286</v>
      </c>
      <c r="DT93">
        <v>1233.22464285714</v>
      </c>
      <c r="DU93">
        <v>1258.91</v>
      </c>
      <c r="DV93">
        <v>0.238138392857143</v>
      </c>
      <c r="DW93">
        <v>1246.645</v>
      </c>
      <c r="DX93">
        <v>9.74300357142857</v>
      </c>
      <c r="DY93">
        <v>0.897748535714286</v>
      </c>
      <c r="DZ93">
        <v>0.87632925</v>
      </c>
      <c r="EA93">
        <v>5.35470071428571</v>
      </c>
      <c r="EB93">
        <v>5.00777571428571</v>
      </c>
      <c r="EC93">
        <v>1999.98928571429</v>
      </c>
      <c r="ED93">
        <v>0.980005642857143</v>
      </c>
      <c r="EE93">
        <v>0.0199944857142857</v>
      </c>
      <c r="EF93">
        <v>0</v>
      </c>
      <c r="EG93">
        <v>2.27832142857143</v>
      </c>
      <c r="EH93">
        <v>0</v>
      </c>
      <c r="EI93">
        <v>2438.58464285714</v>
      </c>
      <c r="EJ93">
        <v>17300.0785714286</v>
      </c>
      <c r="EK93">
        <v>38.25</v>
      </c>
      <c r="EL93">
        <v>39.125</v>
      </c>
      <c r="EM93">
        <v>38.232</v>
      </c>
      <c r="EN93">
        <v>37.589</v>
      </c>
      <c r="EO93">
        <v>37.1272142857143</v>
      </c>
      <c r="EP93">
        <v>1959.99714285714</v>
      </c>
      <c r="EQ93">
        <v>39.9921428571429</v>
      </c>
      <c r="ER93">
        <v>0</v>
      </c>
      <c r="ES93">
        <v>1679590557.5</v>
      </c>
      <c r="ET93">
        <v>0</v>
      </c>
      <c r="EU93">
        <v>2.259564</v>
      </c>
      <c r="EV93">
        <v>-0.0632692342230453</v>
      </c>
      <c r="EW93">
        <v>-0.326923065785296</v>
      </c>
      <c r="EX93">
        <v>2438.6196</v>
      </c>
      <c r="EY93">
        <v>15</v>
      </c>
      <c r="EZ93">
        <v>0</v>
      </c>
      <c r="FA93" t="s">
        <v>409</v>
      </c>
      <c r="FB93">
        <v>1510787920.6</v>
      </c>
      <c r="FC93">
        <v>1510787921.6</v>
      </c>
      <c r="FD93">
        <v>0</v>
      </c>
      <c r="FE93">
        <v>-0.101</v>
      </c>
      <c r="FF93">
        <v>-0.012</v>
      </c>
      <c r="FG93">
        <v>6.901</v>
      </c>
      <c r="FH93">
        <v>0.516</v>
      </c>
      <c r="FI93">
        <v>420</v>
      </c>
      <c r="FJ93">
        <v>24</v>
      </c>
      <c r="FK93">
        <v>0.32</v>
      </c>
      <c r="FL93">
        <v>0.12</v>
      </c>
      <c r="FM93">
        <v>0.240113475</v>
      </c>
      <c r="FN93">
        <v>-0.0415433358348975</v>
      </c>
      <c r="FO93">
        <v>0.00417218005356612</v>
      </c>
      <c r="FP93">
        <v>1</v>
      </c>
      <c r="FQ93">
        <v>1</v>
      </c>
      <c r="FR93">
        <v>1</v>
      </c>
      <c r="FS93" t="s">
        <v>410</v>
      </c>
      <c r="FT93">
        <v>2.97283</v>
      </c>
      <c r="FU93">
        <v>2.75385</v>
      </c>
      <c r="FV93">
        <v>0.18965</v>
      </c>
      <c r="FW93">
        <v>0.192984</v>
      </c>
      <c r="FX93">
        <v>0.0544468</v>
      </c>
      <c r="FY93">
        <v>0.0540018</v>
      </c>
      <c r="FZ93">
        <v>31498.6</v>
      </c>
      <c r="GA93">
        <v>34202.6</v>
      </c>
      <c r="GB93">
        <v>35229.7</v>
      </c>
      <c r="GC93">
        <v>38441.8</v>
      </c>
      <c r="GD93">
        <v>47219.4</v>
      </c>
      <c r="GE93">
        <v>52513.7</v>
      </c>
      <c r="GF93">
        <v>55018.2</v>
      </c>
      <c r="GG93">
        <v>61638.1</v>
      </c>
      <c r="GH93">
        <v>1.9818</v>
      </c>
      <c r="GI93">
        <v>1.7992</v>
      </c>
      <c r="GJ93">
        <v>0.00853837</v>
      </c>
      <c r="GK93">
        <v>0</v>
      </c>
      <c r="GL93">
        <v>19.8634</v>
      </c>
      <c r="GM93">
        <v>999.9</v>
      </c>
      <c r="GN93">
        <v>53.663</v>
      </c>
      <c r="GO93">
        <v>28.993</v>
      </c>
      <c r="GP93">
        <v>23.9837</v>
      </c>
      <c r="GQ93">
        <v>56.4889</v>
      </c>
      <c r="GR93">
        <v>50.3846</v>
      </c>
      <c r="GS93">
        <v>1</v>
      </c>
      <c r="GT93">
        <v>0.0169538</v>
      </c>
      <c r="GU93">
        <v>6.21228</v>
      </c>
      <c r="GV93">
        <v>20.0134</v>
      </c>
      <c r="GW93">
        <v>5.19887</v>
      </c>
      <c r="GX93">
        <v>12.0073</v>
      </c>
      <c r="GY93">
        <v>4.9757</v>
      </c>
      <c r="GZ93">
        <v>3.29298</v>
      </c>
      <c r="HA93">
        <v>9999</v>
      </c>
      <c r="HB93">
        <v>9999</v>
      </c>
      <c r="HC93">
        <v>999.9</v>
      </c>
      <c r="HD93">
        <v>9999</v>
      </c>
      <c r="HE93">
        <v>1.8631</v>
      </c>
      <c r="HF93">
        <v>1.8681</v>
      </c>
      <c r="HG93">
        <v>1.86784</v>
      </c>
      <c r="HH93">
        <v>1.86895</v>
      </c>
      <c r="HI93">
        <v>1.86984</v>
      </c>
      <c r="HJ93">
        <v>1.86585</v>
      </c>
      <c r="HK93">
        <v>1.86701</v>
      </c>
      <c r="HL93">
        <v>1.86832</v>
      </c>
      <c r="HM93">
        <v>5</v>
      </c>
      <c r="HN93">
        <v>0</v>
      </c>
      <c r="HO93">
        <v>0</v>
      </c>
      <c r="HP93">
        <v>0</v>
      </c>
      <c r="HQ93" t="s">
        <v>411</v>
      </c>
      <c r="HR93" t="s">
        <v>412</v>
      </c>
      <c r="HS93" t="s">
        <v>413</v>
      </c>
      <c r="HT93" t="s">
        <v>413</v>
      </c>
      <c r="HU93" t="s">
        <v>413</v>
      </c>
      <c r="HV93" t="s">
        <v>413</v>
      </c>
      <c r="HW93">
        <v>0</v>
      </c>
      <c r="HX93">
        <v>100</v>
      </c>
      <c r="HY93">
        <v>100</v>
      </c>
      <c r="HZ93">
        <v>11.66</v>
      </c>
      <c r="IA93">
        <v>0.0006</v>
      </c>
      <c r="IB93">
        <v>4.09459096810632</v>
      </c>
      <c r="IC93">
        <v>0.00701673648668627</v>
      </c>
      <c r="ID93">
        <v>-7.00304995360485e-07</v>
      </c>
      <c r="IE93">
        <v>-1.86506737496121e-11</v>
      </c>
      <c r="IF93">
        <v>0.00125787624930914</v>
      </c>
      <c r="IG93">
        <v>-0.0224036906934607</v>
      </c>
      <c r="IH93">
        <v>0.00249664406764014</v>
      </c>
      <c r="II93">
        <v>-2.59163740235367e-05</v>
      </c>
      <c r="IJ93">
        <v>-2</v>
      </c>
      <c r="IK93">
        <v>2020</v>
      </c>
      <c r="IL93">
        <v>1</v>
      </c>
      <c r="IM93">
        <v>25</v>
      </c>
      <c r="IN93">
        <v>31.4</v>
      </c>
      <c r="IO93">
        <v>31.4</v>
      </c>
      <c r="IP93">
        <v>2.49146</v>
      </c>
      <c r="IQ93">
        <v>2.59277</v>
      </c>
      <c r="IR93">
        <v>1.54785</v>
      </c>
      <c r="IS93">
        <v>2.30713</v>
      </c>
      <c r="IT93">
        <v>1.34644</v>
      </c>
      <c r="IU93">
        <v>2.43286</v>
      </c>
      <c r="IV93">
        <v>33.244</v>
      </c>
      <c r="IW93">
        <v>24.1751</v>
      </c>
      <c r="IX93">
        <v>18</v>
      </c>
      <c r="IY93">
        <v>501.308</v>
      </c>
      <c r="IZ93">
        <v>387.417</v>
      </c>
      <c r="JA93">
        <v>12.6343</v>
      </c>
      <c r="JB93">
        <v>27.0795</v>
      </c>
      <c r="JC93">
        <v>30.0006</v>
      </c>
      <c r="JD93">
        <v>26.9673</v>
      </c>
      <c r="JE93">
        <v>26.9041</v>
      </c>
      <c r="JF93">
        <v>49.9669</v>
      </c>
      <c r="JG93">
        <v>57.6963</v>
      </c>
      <c r="JH93">
        <v>0</v>
      </c>
      <c r="JI93">
        <v>12.615</v>
      </c>
      <c r="JJ93">
        <v>1294.14</v>
      </c>
      <c r="JK93">
        <v>9.82263</v>
      </c>
      <c r="JL93">
        <v>102.098</v>
      </c>
      <c r="JM93">
        <v>102.611</v>
      </c>
    </row>
    <row r="94" spans="1:273">
      <c r="A94">
        <v>78</v>
      </c>
      <c r="B94">
        <v>1510789809.6</v>
      </c>
      <c r="C94">
        <v>477.5</v>
      </c>
      <c r="D94" t="s">
        <v>566</v>
      </c>
      <c r="E94" t="s">
        <v>567</v>
      </c>
      <c r="F94">
        <v>5</v>
      </c>
      <c r="G94" t="s">
        <v>405</v>
      </c>
      <c r="H94" t="s">
        <v>406</v>
      </c>
      <c r="I94">
        <v>1510789802.1</v>
      </c>
      <c r="J94">
        <f>(K94)/1000</f>
        <v>0</v>
      </c>
      <c r="K94">
        <f>IF(CZ94, AN94, AH94)</f>
        <v>0</v>
      </c>
      <c r="L94">
        <f>IF(CZ94, AI94, AG94)</f>
        <v>0</v>
      </c>
      <c r="M94">
        <f>DB94 - IF(AU94&gt;1, L94*CV94*100.0/(AW94*DP94), 0)</f>
        <v>0</v>
      </c>
      <c r="N94">
        <f>((T94-J94/2)*M94-L94)/(T94+J94/2)</f>
        <v>0</v>
      </c>
      <c r="O94">
        <f>N94*(DI94+DJ94)/1000.0</f>
        <v>0</v>
      </c>
      <c r="P94">
        <f>(DB94 - IF(AU94&gt;1, L94*CV94*100.0/(AW94*DP94), 0))*(DI94+DJ94)/1000.0</f>
        <v>0</v>
      </c>
      <c r="Q94">
        <f>2.0/((1/S94-1/R94)+SIGN(S94)*SQRT((1/S94-1/R94)*(1/S94-1/R94) + 4*CW94/((CW94+1)*(CW94+1))*(2*1/S94*1/R94-1/R94*1/R94)))</f>
        <v>0</v>
      </c>
      <c r="R94">
        <f>IF(LEFT(CX94,1)&lt;&gt;"0",IF(LEFT(CX94,1)="1",3.0,CY94),$D$5+$E$5*(DP94*DI94/($K$5*1000))+$F$5*(DP94*DI94/($K$5*1000))*MAX(MIN(CV94,$J$5),$I$5)*MAX(MIN(CV94,$J$5),$I$5)+$G$5*MAX(MIN(CV94,$J$5),$I$5)*(DP94*DI94/($K$5*1000))+$H$5*(DP94*DI94/($K$5*1000))*(DP94*DI94/($K$5*1000)))</f>
        <v>0</v>
      </c>
      <c r="S94">
        <f>J94*(1000-(1000*0.61365*exp(17.502*W94/(240.97+W94))/(DI94+DJ94)+DD94)/2)/(1000*0.61365*exp(17.502*W94/(240.97+W94))/(DI94+DJ94)-DD94)</f>
        <v>0</v>
      </c>
      <c r="T94">
        <f>1/((CW94+1)/(Q94/1.6)+1/(R94/1.37)) + CW94/((CW94+1)/(Q94/1.6) + CW94/(R94/1.37))</f>
        <v>0</v>
      </c>
      <c r="U94">
        <f>(CR94*CU94)</f>
        <v>0</v>
      </c>
      <c r="V94">
        <f>(DK94+(U94+2*0.95*5.67E-8*(((DK94+$B$7)+273)^4-(DK94+273)^4)-44100*J94)/(1.84*29.3*R94+8*0.95*5.67E-8*(DK94+273)^3))</f>
        <v>0</v>
      </c>
      <c r="W94">
        <f>($C$7*DL94+$D$7*DM94+$E$7*V94)</f>
        <v>0</v>
      </c>
      <c r="X94">
        <f>0.61365*exp(17.502*W94/(240.97+W94))</f>
        <v>0</v>
      </c>
      <c r="Y94">
        <f>(Z94/AA94*100)</f>
        <v>0</v>
      </c>
      <c r="Z94">
        <f>DD94*(DI94+DJ94)/1000</f>
        <v>0</v>
      </c>
      <c r="AA94">
        <f>0.61365*exp(17.502*DK94/(240.97+DK94))</f>
        <v>0</v>
      </c>
      <c r="AB94">
        <f>(X94-DD94*(DI94+DJ94)/1000)</f>
        <v>0</v>
      </c>
      <c r="AC94">
        <f>(-J94*44100)</f>
        <v>0</v>
      </c>
      <c r="AD94">
        <f>2*29.3*R94*0.92*(DK94-W94)</f>
        <v>0</v>
      </c>
      <c r="AE94">
        <f>2*0.95*5.67E-8*(((DK94+$B$7)+273)^4-(W94+273)^4)</f>
        <v>0</v>
      </c>
      <c r="AF94">
        <f>U94+AE94+AC94+AD94</f>
        <v>0</v>
      </c>
      <c r="AG94">
        <f>DH94*AU94*(DC94-DB94*(1000-AU94*DE94)/(1000-AU94*DD94))/(100*CV94)</f>
        <v>0</v>
      </c>
      <c r="AH94">
        <f>1000*DH94*AU94*(DD94-DE94)/(100*CV94*(1000-AU94*DD94))</f>
        <v>0</v>
      </c>
      <c r="AI94">
        <f>(AJ94 - AK94 - DI94*1E3/(8.314*(DK94+273.15)) * AM94/DH94 * AL94) * DH94/(100*CV94) * (1000 - DE94)/1000</f>
        <v>0</v>
      </c>
      <c r="AJ94">
        <v>1292.97641017508</v>
      </c>
      <c r="AK94">
        <v>1274.98042424242</v>
      </c>
      <c r="AL94">
        <v>3.32145443223805</v>
      </c>
      <c r="AM94">
        <v>64.351544685461</v>
      </c>
      <c r="AN94">
        <f>(AP94 - AO94 + DI94*1E3/(8.314*(DK94+273.15)) * AR94/DH94 * AQ94) * DH94/(100*CV94) * 1000/(1000 - AP94)</f>
        <v>0</v>
      </c>
      <c r="AO94">
        <v>9.74533371278764</v>
      </c>
      <c r="AP94">
        <v>9.97804650349651</v>
      </c>
      <c r="AQ94">
        <v>-4.99094627777223e-05</v>
      </c>
      <c r="AR94">
        <v>100.18039122701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MAX(0,($B$13+$C$13*DP94)/(1+$D$13*DP94)*DI94/(DK94+273)*$E$13)</f>
        <v>0</v>
      </c>
      <c r="AX94" t="s">
        <v>407</v>
      </c>
      <c r="AY94" t="s">
        <v>407</v>
      </c>
      <c r="AZ94">
        <v>0</v>
      </c>
      <c r="BA94">
        <v>0</v>
      </c>
      <c r="BB94">
        <f>1-AZ94/BA94</f>
        <v>0</v>
      </c>
      <c r="BC94">
        <v>0</v>
      </c>
      <c r="BD94" t="s">
        <v>407</v>
      </c>
      <c r="BE94" t="s">
        <v>407</v>
      </c>
      <c r="BF94">
        <v>0</v>
      </c>
      <c r="BG94">
        <v>0</v>
      </c>
      <c r="BH94">
        <f>1-BF94/BG94</f>
        <v>0</v>
      </c>
      <c r="BI94">
        <v>0.5</v>
      </c>
      <c r="BJ94">
        <f>CS94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407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f>$B$11*DQ94+$C$11*DR94+$F$11*EC94*(1-EF94)</f>
        <v>0</v>
      </c>
      <c r="CS94">
        <f>CR94*CT94</f>
        <v>0</v>
      </c>
      <c r="CT94">
        <f>($B$11*$D$9+$C$11*$D$9+$F$11*((EP94+EH94)/MAX(EP94+EH94+EQ94, 0.1)*$I$9+EQ94/MAX(EP94+EH94+EQ94, 0.1)*$J$9))/($B$11+$C$11+$F$11)</f>
        <v>0</v>
      </c>
      <c r="CU94">
        <f>($B$11*$K$9+$C$11*$K$9+$F$11*((EP94+EH94)/MAX(EP94+EH94+EQ94, 0.1)*$P$9+EQ94/MAX(EP94+EH94+EQ94, 0.1)*$Q$9))/($B$11+$C$11+$F$11)</f>
        <v>0</v>
      </c>
      <c r="CV94">
        <v>1.65</v>
      </c>
      <c r="CW94">
        <v>0.5</v>
      </c>
      <c r="CX94" t="s">
        <v>408</v>
      </c>
      <c r="CY94">
        <v>2</v>
      </c>
      <c r="CZ94" t="b">
        <v>1</v>
      </c>
      <c r="DA94">
        <v>1510789802.1</v>
      </c>
      <c r="DB94">
        <v>1238.77148148148</v>
      </c>
      <c r="DC94">
        <v>1264.27555555556</v>
      </c>
      <c r="DD94">
        <v>9.97934481481482</v>
      </c>
      <c r="DE94">
        <v>9.74541851851852</v>
      </c>
      <c r="DF94">
        <v>1227.1562962963</v>
      </c>
      <c r="DG94">
        <v>9.9787937037037</v>
      </c>
      <c r="DH94">
        <v>500.078185185185</v>
      </c>
      <c r="DI94">
        <v>89.9451185185185</v>
      </c>
      <c r="DJ94">
        <v>0.0999781555555556</v>
      </c>
      <c r="DK94">
        <v>19.1179037037037</v>
      </c>
      <c r="DL94">
        <v>19.9986851851852</v>
      </c>
      <c r="DM94">
        <v>999.9</v>
      </c>
      <c r="DN94">
        <v>0</v>
      </c>
      <c r="DO94">
        <v>0</v>
      </c>
      <c r="DP94">
        <v>10005.3925925926</v>
      </c>
      <c r="DQ94">
        <v>0</v>
      </c>
      <c r="DR94">
        <v>9.92953</v>
      </c>
      <c r="DS94">
        <v>-25.5036148148148</v>
      </c>
      <c r="DT94">
        <v>1251.25851851852</v>
      </c>
      <c r="DU94">
        <v>1276.71814814815</v>
      </c>
      <c r="DV94">
        <v>0.233926518518519</v>
      </c>
      <c r="DW94">
        <v>1264.27555555556</v>
      </c>
      <c r="DX94">
        <v>9.74541851851852</v>
      </c>
      <c r="DY94">
        <v>0.89759337037037</v>
      </c>
      <c r="DZ94">
        <v>0.876552851851852</v>
      </c>
      <c r="EA94">
        <v>5.35221296296296</v>
      </c>
      <c r="EB94">
        <v>5.01143333333333</v>
      </c>
      <c r="EC94">
        <v>1999.98666666667</v>
      </c>
      <c r="ED94">
        <v>0.98000637037037</v>
      </c>
      <c r="EE94">
        <v>0.0199937037037037</v>
      </c>
      <c r="EF94">
        <v>0</v>
      </c>
      <c r="EG94">
        <v>2.25273703703704</v>
      </c>
      <c r="EH94">
        <v>0</v>
      </c>
      <c r="EI94">
        <v>2438.55888888889</v>
      </c>
      <c r="EJ94">
        <v>17300.0703703704</v>
      </c>
      <c r="EK94">
        <v>38.25</v>
      </c>
      <c r="EL94">
        <v>39.125</v>
      </c>
      <c r="EM94">
        <v>38.2103333333333</v>
      </c>
      <c r="EN94">
        <v>37.5876666666667</v>
      </c>
      <c r="EO94">
        <v>37.125</v>
      </c>
      <c r="EP94">
        <v>1959.99666666667</v>
      </c>
      <c r="EQ94">
        <v>39.99</v>
      </c>
      <c r="ER94">
        <v>0</v>
      </c>
      <c r="ES94">
        <v>1679590562.3</v>
      </c>
      <c r="ET94">
        <v>0</v>
      </c>
      <c r="EU94">
        <v>2.252908</v>
      </c>
      <c r="EV94">
        <v>-0.423461550273229</v>
      </c>
      <c r="EW94">
        <v>-0.40923075666768</v>
      </c>
      <c r="EX94">
        <v>2438.5796</v>
      </c>
      <c r="EY94">
        <v>15</v>
      </c>
      <c r="EZ94">
        <v>0</v>
      </c>
      <c r="FA94" t="s">
        <v>409</v>
      </c>
      <c r="FB94">
        <v>1510787920.6</v>
      </c>
      <c r="FC94">
        <v>1510787921.6</v>
      </c>
      <c r="FD94">
        <v>0</v>
      </c>
      <c r="FE94">
        <v>-0.101</v>
      </c>
      <c r="FF94">
        <v>-0.012</v>
      </c>
      <c r="FG94">
        <v>6.901</v>
      </c>
      <c r="FH94">
        <v>0.516</v>
      </c>
      <c r="FI94">
        <v>420</v>
      </c>
      <c r="FJ94">
        <v>24</v>
      </c>
      <c r="FK94">
        <v>0.32</v>
      </c>
      <c r="FL94">
        <v>0.12</v>
      </c>
      <c r="FM94">
        <v>0.236916075</v>
      </c>
      <c r="FN94">
        <v>-0.0390404915572244</v>
      </c>
      <c r="FO94">
        <v>0.00404946916513449</v>
      </c>
      <c r="FP94">
        <v>1</v>
      </c>
      <c r="FQ94">
        <v>1</v>
      </c>
      <c r="FR94">
        <v>1</v>
      </c>
      <c r="FS94" t="s">
        <v>410</v>
      </c>
      <c r="FT94">
        <v>2.97288</v>
      </c>
      <c r="FU94">
        <v>2.75391</v>
      </c>
      <c r="FV94">
        <v>0.191197</v>
      </c>
      <c r="FW94">
        <v>0.194526</v>
      </c>
      <c r="FX94">
        <v>0.0544454</v>
      </c>
      <c r="FY94">
        <v>0.0540712</v>
      </c>
      <c r="FZ94">
        <v>31437.9</v>
      </c>
      <c r="GA94">
        <v>34136.6</v>
      </c>
      <c r="GB94">
        <v>35229.1</v>
      </c>
      <c r="GC94">
        <v>38441.1</v>
      </c>
      <c r="GD94">
        <v>47219.1</v>
      </c>
      <c r="GE94">
        <v>52508.7</v>
      </c>
      <c r="GF94">
        <v>55017.8</v>
      </c>
      <c r="GG94">
        <v>61636.7</v>
      </c>
      <c r="GH94">
        <v>1.98175</v>
      </c>
      <c r="GI94">
        <v>1.79912</v>
      </c>
      <c r="GJ94">
        <v>0.00779703</v>
      </c>
      <c r="GK94">
        <v>0</v>
      </c>
      <c r="GL94">
        <v>19.8652</v>
      </c>
      <c r="GM94">
        <v>999.9</v>
      </c>
      <c r="GN94">
        <v>53.663</v>
      </c>
      <c r="GO94">
        <v>29.003</v>
      </c>
      <c r="GP94">
        <v>24.0005</v>
      </c>
      <c r="GQ94">
        <v>56.4689</v>
      </c>
      <c r="GR94">
        <v>50.2083</v>
      </c>
      <c r="GS94">
        <v>1</v>
      </c>
      <c r="GT94">
        <v>0.0179065</v>
      </c>
      <c r="GU94">
        <v>6.295</v>
      </c>
      <c r="GV94">
        <v>20.0106</v>
      </c>
      <c r="GW94">
        <v>5.19902</v>
      </c>
      <c r="GX94">
        <v>12.0086</v>
      </c>
      <c r="GY94">
        <v>4.9755</v>
      </c>
      <c r="GZ94">
        <v>3.29298</v>
      </c>
      <c r="HA94">
        <v>9999</v>
      </c>
      <c r="HB94">
        <v>9999</v>
      </c>
      <c r="HC94">
        <v>999.9</v>
      </c>
      <c r="HD94">
        <v>9999</v>
      </c>
      <c r="HE94">
        <v>1.8631</v>
      </c>
      <c r="HF94">
        <v>1.86807</v>
      </c>
      <c r="HG94">
        <v>1.86783</v>
      </c>
      <c r="HH94">
        <v>1.86892</v>
      </c>
      <c r="HI94">
        <v>1.86983</v>
      </c>
      <c r="HJ94">
        <v>1.86584</v>
      </c>
      <c r="HK94">
        <v>1.86698</v>
      </c>
      <c r="HL94">
        <v>1.8683</v>
      </c>
      <c r="HM94">
        <v>5</v>
      </c>
      <c r="HN94">
        <v>0</v>
      </c>
      <c r="HO94">
        <v>0</v>
      </c>
      <c r="HP94">
        <v>0</v>
      </c>
      <c r="HQ94" t="s">
        <v>411</v>
      </c>
      <c r="HR94" t="s">
        <v>412</v>
      </c>
      <c r="HS94" t="s">
        <v>413</v>
      </c>
      <c r="HT94" t="s">
        <v>413</v>
      </c>
      <c r="HU94" t="s">
        <v>413</v>
      </c>
      <c r="HV94" t="s">
        <v>413</v>
      </c>
      <c r="HW94">
        <v>0</v>
      </c>
      <c r="HX94">
        <v>100</v>
      </c>
      <c r="HY94">
        <v>100</v>
      </c>
      <c r="HZ94">
        <v>11.75</v>
      </c>
      <c r="IA94">
        <v>0.0005</v>
      </c>
      <c r="IB94">
        <v>4.09459096810632</v>
      </c>
      <c r="IC94">
        <v>0.00701673648668627</v>
      </c>
      <c r="ID94">
        <v>-7.00304995360485e-07</v>
      </c>
      <c r="IE94">
        <v>-1.86506737496121e-11</v>
      </c>
      <c r="IF94">
        <v>0.00125787624930914</v>
      </c>
      <c r="IG94">
        <v>-0.0224036906934607</v>
      </c>
      <c r="IH94">
        <v>0.00249664406764014</v>
      </c>
      <c r="II94">
        <v>-2.59163740235367e-05</v>
      </c>
      <c r="IJ94">
        <v>-2</v>
      </c>
      <c r="IK94">
        <v>2020</v>
      </c>
      <c r="IL94">
        <v>1</v>
      </c>
      <c r="IM94">
        <v>25</v>
      </c>
      <c r="IN94">
        <v>31.5</v>
      </c>
      <c r="IO94">
        <v>31.5</v>
      </c>
      <c r="IP94">
        <v>2.51953</v>
      </c>
      <c r="IQ94">
        <v>2.59521</v>
      </c>
      <c r="IR94">
        <v>1.54785</v>
      </c>
      <c r="IS94">
        <v>2.30713</v>
      </c>
      <c r="IT94">
        <v>1.34644</v>
      </c>
      <c r="IU94">
        <v>2.43286</v>
      </c>
      <c r="IV94">
        <v>33.244</v>
      </c>
      <c r="IW94">
        <v>24.1838</v>
      </c>
      <c r="IX94">
        <v>18</v>
      </c>
      <c r="IY94">
        <v>501.34</v>
      </c>
      <c r="IZ94">
        <v>387.422</v>
      </c>
      <c r="JA94">
        <v>12.6262</v>
      </c>
      <c r="JB94">
        <v>27.0863</v>
      </c>
      <c r="JC94">
        <v>30.0009</v>
      </c>
      <c r="JD94">
        <v>26.9744</v>
      </c>
      <c r="JE94">
        <v>26.9108</v>
      </c>
      <c r="JF94">
        <v>50.4691</v>
      </c>
      <c r="JG94">
        <v>57.6963</v>
      </c>
      <c r="JH94">
        <v>0</v>
      </c>
      <c r="JI94">
        <v>12.6213</v>
      </c>
      <c r="JJ94">
        <v>1307.58</v>
      </c>
      <c r="JK94">
        <v>9.82843</v>
      </c>
      <c r="JL94">
        <v>102.097</v>
      </c>
      <c r="JM94">
        <v>102.609</v>
      </c>
    </row>
    <row r="95" spans="1:273">
      <c r="A95">
        <v>79</v>
      </c>
      <c r="B95">
        <v>1510789814.6</v>
      </c>
      <c r="C95">
        <v>482.5</v>
      </c>
      <c r="D95" t="s">
        <v>568</v>
      </c>
      <c r="E95" t="s">
        <v>569</v>
      </c>
      <c r="F95">
        <v>5</v>
      </c>
      <c r="G95" t="s">
        <v>405</v>
      </c>
      <c r="H95" t="s">
        <v>406</v>
      </c>
      <c r="I95">
        <v>1510789806.81429</v>
      </c>
      <c r="J95">
        <f>(K95)/1000</f>
        <v>0</v>
      </c>
      <c r="K95">
        <f>IF(CZ95, AN95, AH95)</f>
        <v>0</v>
      </c>
      <c r="L95">
        <f>IF(CZ95, AI95, AG95)</f>
        <v>0</v>
      </c>
      <c r="M95">
        <f>DB95 - IF(AU95&gt;1, L95*CV95*100.0/(AW95*DP95), 0)</f>
        <v>0</v>
      </c>
      <c r="N95">
        <f>((T95-J95/2)*M95-L95)/(T95+J95/2)</f>
        <v>0</v>
      </c>
      <c r="O95">
        <f>N95*(DI95+DJ95)/1000.0</f>
        <v>0</v>
      </c>
      <c r="P95">
        <f>(DB95 - IF(AU95&gt;1, L95*CV95*100.0/(AW95*DP95), 0))*(DI95+DJ95)/1000.0</f>
        <v>0</v>
      </c>
      <c r="Q95">
        <f>2.0/((1/S95-1/R95)+SIGN(S95)*SQRT((1/S95-1/R95)*(1/S95-1/R95) + 4*CW95/((CW95+1)*(CW95+1))*(2*1/S95*1/R95-1/R95*1/R95)))</f>
        <v>0</v>
      </c>
      <c r="R95">
        <f>IF(LEFT(CX95,1)&lt;&gt;"0",IF(LEFT(CX95,1)="1",3.0,CY95),$D$5+$E$5*(DP95*DI95/($K$5*1000))+$F$5*(DP95*DI95/($K$5*1000))*MAX(MIN(CV95,$J$5),$I$5)*MAX(MIN(CV95,$J$5),$I$5)+$G$5*MAX(MIN(CV95,$J$5),$I$5)*(DP95*DI95/($K$5*1000))+$H$5*(DP95*DI95/($K$5*1000))*(DP95*DI95/($K$5*1000)))</f>
        <v>0</v>
      </c>
      <c r="S95">
        <f>J95*(1000-(1000*0.61365*exp(17.502*W95/(240.97+W95))/(DI95+DJ95)+DD95)/2)/(1000*0.61365*exp(17.502*W95/(240.97+W95))/(DI95+DJ95)-DD95)</f>
        <v>0</v>
      </c>
      <c r="T95">
        <f>1/((CW95+1)/(Q95/1.6)+1/(R95/1.37)) + CW95/((CW95+1)/(Q95/1.6) + CW95/(R95/1.37))</f>
        <v>0</v>
      </c>
      <c r="U95">
        <f>(CR95*CU95)</f>
        <v>0</v>
      </c>
      <c r="V95">
        <f>(DK95+(U95+2*0.95*5.67E-8*(((DK95+$B$7)+273)^4-(DK95+273)^4)-44100*J95)/(1.84*29.3*R95+8*0.95*5.67E-8*(DK95+273)^3))</f>
        <v>0</v>
      </c>
      <c r="W95">
        <f>($C$7*DL95+$D$7*DM95+$E$7*V95)</f>
        <v>0</v>
      </c>
      <c r="X95">
        <f>0.61365*exp(17.502*W95/(240.97+W95))</f>
        <v>0</v>
      </c>
      <c r="Y95">
        <f>(Z95/AA95*100)</f>
        <v>0</v>
      </c>
      <c r="Z95">
        <f>DD95*(DI95+DJ95)/1000</f>
        <v>0</v>
      </c>
      <c r="AA95">
        <f>0.61365*exp(17.502*DK95/(240.97+DK95))</f>
        <v>0</v>
      </c>
      <c r="AB95">
        <f>(X95-DD95*(DI95+DJ95)/1000)</f>
        <v>0</v>
      </c>
      <c r="AC95">
        <f>(-J95*44100)</f>
        <v>0</v>
      </c>
      <c r="AD95">
        <f>2*29.3*R95*0.92*(DK95-W95)</f>
        <v>0</v>
      </c>
      <c r="AE95">
        <f>2*0.95*5.67E-8*(((DK95+$B$7)+273)^4-(W95+273)^4)</f>
        <v>0</v>
      </c>
      <c r="AF95">
        <f>U95+AE95+AC95+AD95</f>
        <v>0</v>
      </c>
      <c r="AG95">
        <f>DH95*AU95*(DC95-DB95*(1000-AU95*DE95)/(1000-AU95*DD95))/(100*CV95)</f>
        <v>0</v>
      </c>
      <c r="AH95">
        <f>1000*DH95*AU95*(DD95-DE95)/(100*CV95*(1000-AU95*DD95))</f>
        <v>0</v>
      </c>
      <c r="AI95">
        <f>(AJ95 - AK95 - DI95*1E3/(8.314*(DK95+273.15)) * AM95/DH95 * AL95) * DH95/(100*CV95) * (1000 - DE95)/1000</f>
        <v>0</v>
      </c>
      <c r="AJ95">
        <v>1310.82460611774</v>
      </c>
      <c r="AK95">
        <v>1292.2063030303</v>
      </c>
      <c r="AL95">
        <v>3.45796222544027</v>
      </c>
      <c r="AM95">
        <v>64.351544685461</v>
      </c>
      <c r="AN95">
        <f>(AP95 - AO95 + DI95*1E3/(8.314*(DK95+273.15)) * AR95/DH95 * AQ95) * DH95/(100*CV95) * 1000/(1000 - AP95)</f>
        <v>0</v>
      </c>
      <c r="AO95">
        <v>9.76438240129965</v>
      </c>
      <c r="AP95">
        <v>9.98441020979021</v>
      </c>
      <c r="AQ95">
        <v>5.70097546755451e-05</v>
      </c>
      <c r="AR95">
        <v>100.18039122701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MAX(0,($B$13+$C$13*DP95)/(1+$D$13*DP95)*DI95/(DK95+273)*$E$13)</f>
        <v>0</v>
      </c>
      <c r="AX95" t="s">
        <v>407</v>
      </c>
      <c r="AY95" t="s">
        <v>407</v>
      </c>
      <c r="AZ95">
        <v>0</v>
      </c>
      <c r="BA95">
        <v>0</v>
      </c>
      <c r="BB95">
        <f>1-AZ95/BA95</f>
        <v>0</v>
      </c>
      <c r="BC95">
        <v>0</v>
      </c>
      <c r="BD95" t="s">
        <v>407</v>
      </c>
      <c r="BE95" t="s">
        <v>407</v>
      </c>
      <c r="BF95">
        <v>0</v>
      </c>
      <c r="BG95">
        <v>0</v>
      </c>
      <c r="BH95">
        <f>1-BF95/BG95</f>
        <v>0</v>
      </c>
      <c r="BI95">
        <v>0.5</v>
      </c>
      <c r="BJ95">
        <f>CS95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407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f>$B$11*DQ95+$C$11*DR95+$F$11*EC95*(1-EF95)</f>
        <v>0</v>
      </c>
      <c r="CS95">
        <f>CR95*CT95</f>
        <v>0</v>
      </c>
      <c r="CT95">
        <f>($B$11*$D$9+$C$11*$D$9+$F$11*((EP95+EH95)/MAX(EP95+EH95+EQ95, 0.1)*$I$9+EQ95/MAX(EP95+EH95+EQ95, 0.1)*$J$9))/($B$11+$C$11+$F$11)</f>
        <v>0</v>
      </c>
      <c r="CU95">
        <f>($B$11*$K$9+$C$11*$K$9+$F$11*((EP95+EH95)/MAX(EP95+EH95+EQ95, 0.1)*$P$9+EQ95/MAX(EP95+EH95+EQ95, 0.1)*$Q$9))/($B$11+$C$11+$F$11)</f>
        <v>0</v>
      </c>
      <c r="CV95">
        <v>1.65</v>
      </c>
      <c r="CW95">
        <v>0.5</v>
      </c>
      <c r="CX95" t="s">
        <v>408</v>
      </c>
      <c r="CY95">
        <v>2</v>
      </c>
      <c r="CZ95" t="b">
        <v>1</v>
      </c>
      <c r="DA95">
        <v>1510789806.81429</v>
      </c>
      <c r="DB95">
        <v>1254.67821428571</v>
      </c>
      <c r="DC95">
        <v>1280.295</v>
      </c>
      <c r="DD95">
        <v>9.97969071428571</v>
      </c>
      <c r="DE95">
        <v>9.75248178571429</v>
      </c>
      <c r="DF95">
        <v>1242.98</v>
      </c>
      <c r="DG95">
        <v>9.97913321428571</v>
      </c>
      <c r="DH95">
        <v>500.068285714286</v>
      </c>
      <c r="DI95">
        <v>89.9455857142857</v>
      </c>
      <c r="DJ95">
        <v>0.0999989357142857</v>
      </c>
      <c r="DK95">
        <v>19.1179357142857</v>
      </c>
      <c r="DL95">
        <v>19.9983678571429</v>
      </c>
      <c r="DM95">
        <v>999.9</v>
      </c>
      <c r="DN95">
        <v>0</v>
      </c>
      <c r="DO95">
        <v>0</v>
      </c>
      <c r="DP95">
        <v>10003.7617857143</v>
      </c>
      <c r="DQ95">
        <v>0</v>
      </c>
      <c r="DR95">
        <v>9.92953</v>
      </c>
      <c r="DS95">
        <v>-25.6173642857143</v>
      </c>
      <c r="DT95">
        <v>1267.32571428571</v>
      </c>
      <c r="DU95">
        <v>1292.90428571429</v>
      </c>
      <c r="DV95">
        <v>0.227208928571429</v>
      </c>
      <c r="DW95">
        <v>1280.295</v>
      </c>
      <c r="DX95">
        <v>9.75248178571429</v>
      </c>
      <c r="DY95">
        <v>0.897629142857143</v>
      </c>
      <c r="DZ95">
        <v>0.87719275</v>
      </c>
      <c r="EA95">
        <v>5.3527875</v>
      </c>
      <c r="EB95">
        <v>5.02189892857143</v>
      </c>
      <c r="EC95">
        <v>1999.97678571429</v>
      </c>
      <c r="ED95">
        <v>0.980006285714286</v>
      </c>
      <c r="EE95">
        <v>0.0199937714285714</v>
      </c>
      <c r="EF95">
        <v>0</v>
      </c>
      <c r="EG95">
        <v>2.27994642857143</v>
      </c>
      <c r="EH95">
        <v>0</v>
      </c>
      <c r="EI95">
        <v>2438.39107142857</v>
      </c>
      <c r="EJ95">
        <v>17299.9928571429</v>
      </c>
      <c r="EK95">
        <v>38.25</v>
      </c>
      <c r="EL95">
        <v>39.125</v>
      </c>
      <c r="EM95">
        <v>38.2005</v>
      </c>
      <c r="EN95">
        <v>37.58225</v>
      </c>
      <c r="EO95">
        <v>37.125</v>
      </c>
      <c r="EP95">
        <v>1959.98678571429</v>
      </c>
      <c r="EQ95">
        <v>39.99</v>
      </c>
      <c r="ER95">
        <v>0</v>
      </c>
      <c r="ES95">
        <v>1679590567.7</v>
      </c>
      <c r="ET95">
        <v>0</v>
      </c>
      <c r="EU95">
        <v>2.28440769230769</v>
      </c>
      <c r="EV95">
        <v>0.0104957184604976</v>
      </c>
      <c r="EW95">
        <v>-2.69470085191928</v>
      </c>
      <c r="EX95">
        <v>2438.38461538462</v>
      </c>
      <c r="EY95">
        <v>15</v>
      </c>
      <c r="EZ95">
        <v>0</v>
      </c>
      <c r="FA95" t="s">
        <v>409</v>
      </c>
      <c r="FB95">
        <v>1510787920.6</v>
      </c>
      <c r="FC95">
        <v>1510787921.6</v>
      </c>
      <c r="FD95">
        <v>0</v>
      </c>
      <c r="FE95">
        <v>-0.101</v>
      </c>
      <c r="FF95">
        <v>-0.012</v>
      </c>
      <c r="FG95">
        <v>6.901</v>
      </c>
      <c r="FH95">
        <v>0.516</v>
      </c>
      <c r="FI95">
        <v>420</v>
      </c>
      <c r="FJ95">
        <v>24</v>
      </c>
      <c r="FK95">
        <v>0.32</v>
      </c>
      <c r="FL95">
        <v>0.12</v>
      </c>
      <c r="FM95">
        <v>0.229775825</v>
      </c>
      <c r="FN95">
        <v>-0.0821340000000009</v>
      </c>
      <c r="FO95">
        <v>0.00863665266723023</v>
      </c>
      <c r="FP95">
        <v>1</v>
      </c>
      <c r="FQ95">
        <v>1</v>
      </c>
      <c r="FR95">
        <v>1</v>
      </c>
      <c r="FS95" t="s">
        <v>410</v>
      </c>
      <c r="FT95">
        <v>2.97302</v>
      </c>
      <c r="FU95">
        <v>2.75388</v>
      </c>
      <c r="FV95">
        <v>0.192777</v>
      </c>
      <c r="FW95">
        <v>0.196073</v>
      </c>
      <c r="FX95">
        <v>0.0544689</v>
      </c>
      <c r="FY95">
        <v>0.0540952</v>
      </c>
      <c r="FZ95">
        <v>31376</v>
      </c>
      <c r="GA95">
        <v>34070.6</v>
      </c>
      <c r="GB95">
        <v>35228.6</v>
      </c>
      <c r="GC95">
        <v>38440.6</v>
      </c>
      <c r="GD95">
        <v>47217.6</v>
      </c>
      <c r="GE95">
        <v>52506.7</v>
      </c>
      <c r="GF95">
        <v>55017.3</v>
      </c>
      <c r="GG95">
        <v>61636</v>
      </c>
      <c r="GH95">
        <v>1.98123</v>
      </c>
      <c r="GI95">
        <v>1.79895</v>
      </c>
      <c r="GJ95">
        <v>0.0077635</v>
      </c>
      <c r="GK95">
        <v>0</v>
      </c>
      <c r="GL95">
        <v>19.8669</v>
      </c>
      <c r="GM95">
        <v>999.9</v>
      </c>
      <c r="GN95">
        <v>53.663</v>
      </c>
      <c r="GO95">
        <v>29.003</v>
      </c>
      <c r="GP95">
        <v>24</v>
      </c>
      <c r="GQ95">
        <v>56.4489</v>
      </c>
      <c r="GR95">
        <v>50.0401</v>
      </c>
      <c r="GS95">
        <v>1</v>
      </c>
      <c r="GT95">
        <v>0.0180996</v>
      </c>
      <c r="GU95">
        <v>6.25971</v>
      </c>
      <c r="GV95">
        <v>20.0118</v>
      </c>
      <c r="GW95">
        <v>5.19902</v>
      </c>
      <c r="GX95">
        <v>12.008</v>
      </c>
      <c r="GY95">
        <v>4.9756</v>
      </c>
      <c r="GZ95">
        <v>3.2929</v>
      </c>
      <c r="HA95">
        <v>9999</v>
      </c>
      <c r="HB95">
        <v>9999</v>
      </c>
      <c r="HC95">
        <v>999.9</v>
      </c>
      <c r="HD95">
        <v>9999</v>
      </c>
      <c r="HE95">
        <v>1.8631</v>
      </c>
      <c r="HF95">
        <v>1.8681</v>
      </c>
      <c r="HG95">
        <v>1.86783</v>
      </c>
      <c r="HH95">
        <v>1.86891</v>
      </c>
      <c r="HI95">
        <v>1.86983</v>
      </c>
      <c r="HJ95">
        <v>1.86586</v>
      </c>
      <c r="HK95">
        <v>1.86698</v>
      </c>
      <c r="HL95">
        <v>1.86833</v>
      </c>
      <c r="HM95">
        <v>5</v>
      </c>
      <c r="HN95">
        <v>0</v>
      </c>
      <c r="HO95">
        <v>0</v>
      </c>
      <c r="HP95">
        <v>0</v>
      </c>
      <c r="HQ95" t="s">
        <v>411</v>
      </c>
      <c r="HR95" t="s">
        <v>412</v>
      </c>
      <c r="HS95" t="s">
        <v>413</v>
      </c>
      <c r="HT95" t="s">
        <v>413</v>
      </c>
      <c r="HU95" t="s">
        <v>413</v>
      </c>
      <c r="HV95" t="s">
        <v>413</v>
      </c>
      <c r="HW95">
        <v>0</v>
      </c>
      <c r="HX95">
        <v>100</v>
      </c>
      <c r="HY95">
        <v>100</v>
      </c>
      <c r="HZ95">
        <v>11.84</v>
      </c>
      <c r="IA95">
        <v>0.0007</v>
      </c>
      <c r="IB95">
        <v>4.09459096810632</v>
      </c>
      <c r="IC95">
        <v>0.00701673648668627</v>
      </c>
      <c r="ID95">
        <v>-7.00304995360485e-07</v>
      </c>
      <c r="IE95">
        <v>-1.86506737496121e-11</v>
      </c>
      <c r="IF95">
        <v>0.00125787624930914</v>
      </c>
      <c r="IG95">
        <v>-0.0224036906934607</v>
      </c>
      <c r="IH95">
        <v>0.00249664406764014</v>
      </c>
      <c r="II95">
        <v>-2.59163740235367e-05</v>
      </c>
      <c r="IJ95">
        <v>-2</v>
      </c>
      <c r="IK95">
        <v>2020</v>
      </c>
      <c r="IL95">
        <v>1</v>
      </c>
      <c r="IM95">
        <v>25</v>
      </c>
      <c r="IN95">
        <v>31.6</v>
      </c>
      <c r="IO95">
        <v>31.6</v>
      </c>
      <c r="IP95">
        <v>2.54272</v>
      </c>
      <c r="IQ95">
        <v>2.60132</v>
      </c>
      <c r="IR95">
        <v>1.54785</v>
      </c>
      <c r="IS95">
        <v>2.30713</v>
      </c>
      <c r="IT95">
        <v>1.34644</v>
      </c>
      <c r="IU95">
        <v>2.40601</v>
      </c>
      <c r="IV95">
        <v>33.244</v>
      </c>
      <c r="IW95">
        <v>24.1838</v>
      </c>
      <c r="IX95">
        <v>18</v>
      </c>
      <c r="IY95">
        <v>501.053</v>
      </c>
      <c r="IZ95">
        <v>387.375</v>
      </c>
      <c r="JA95">
        <v>12.6214</v>
      </c>
      <c r="JB95">
        <v>27.0924</v>
      </c>
      <c r="JC95">
        <v>30.0005</v>
      </c>
      <c r="JD95">
        <v>26.9811</v>
      </c>
      <c r="JE95">
        <v>26.9178</v>
      </c>
      <c r="JF95">
        <v>51.0019</v>
      </c>
      <c r="JG95">
        <v>57.6963</v>
      </c>
      <c r="JH95">
        <v>0</v>
      </c>
      <c r="JI95">
        <v>12.6224</v>
      </c>
      <c r="JJ95">
        <v>1327.73</v>
      </c>
      <c r="JK95">
        <v>9.83126</v>
      </c>
      <c r="JL95">
        <v>102.095</v>
      </c>
      <c r="JM95">
        <v>102.608</v>
      </c>
    </row>
    <row r="96" spans="1:273">
      <c r="A96">
        <v>80</v>
      </c>
      <c r="B96">
        <v>1510789819.6</v>
      </c>
      <c r="C96">
        <v>487.5</v>
      </c>
      <c r="D96" t="s">
        <v>570</v>
      </c>
      <c r="E96" t="s">
        <v>571</v>
      </c>
      <c r="F96">
        <v>5</v>
      </c>
      <c r="G96" t="s">
        <v>405</v>
      </c>
      <c r="H96" t="s">
        <v>406</v>
      </c>
      <c r="I96">
        <v>1510789812.1</v>
      </c>
      <c r="J96">
        <f>(K96)/1000</f>
        <v>0</v>
      </c>
      <c r="K96">
        <f>IF(CZ96, AN96, AH96)</f>
        <v>0</v>
      </c>
      <c r="L96">
        <f>IF(CZ96, AI96, AG96)</f>
        <v>0</v>
      </c>
      <c r="M96">
        <f>DB96 - IF(AU96&gt;1, L96*CV96*100.0/(AW96*DP96), 0)</f>
        <v>0</v>
      </c>
      <c r="N96">
        <f>((T96-J96/2)*M96-L96)/(T96+J96/2)</f>
        <v>0</v>
      </c>
      <c r="O96">
        <f>N96*(DI96+DJ96)/1000.0</f>
        <v>0</v>
      </c>
      <c r="P96">
        <f>(DB96 - IF(AU96&gt;1, L96*CV96*100.0/(AW96*DP96), 0))*(DI96+DJ96)/1000.0</f>
        <v>0</v>
      </c>
      <c r="Q96">
        <f>2.0/((1/S96-1/R96)+SIGN(S96)*SQRT((1/S96-1/R96)*(1/S96-1/R96) + 4*CW96/((CW96+1)*(CW96+1))*(2*1/S96*1/R96-1/R96*1/R96)))</f>
        <v>0</v>
      </c>
      <c r="R96">
        <f>IF(LEFT(CX96,1)&lt;&gt;"0",IF(LEFT(CX96,1)="1",3.0,CY96),$D$5+$E$5*(DP96*DI96/($K$5*1000))+$F$5*(DP96*DI96/($K$5*1000))*MAX(MIN(CV96,$J$5),$I$5)*MAX(MIN(CV96,$J$5),$I$5)+$G$5*MAX(MIN(CV96,$J$5),$I$5)*(DP96*DI96/($K$5*1000))+$H$5*(DP96*DI96/($K$5*1000))*(DP96*DI96/($K$5*1000)))</f>
        <v>0</v>
      </c>
      <c r="S96">
        <f>J96*(1000-(1000*0.61365*exp(17.502*W96/(240.97+W96))/(DI96+DJ96)+DD96)/2)/(1000*0.61365*exp(17.502*W96/(240.97+W96))/(DI96+DJ96)-DD96)</f>
        <v>0</v>
      </c>
      <c r="T96">
        <f>1/((CW96+1)/(Q96/1.6)+1/(R96/1.37)) + CW96/((CW96+1)/(Q96/1.6) + CW96/(R96/1.37))</f>
        <v>0</v>
      </c>
      <c r="U96">
        <f>(CR96*CU96)</f>
        <v>0</v>
      </c>
      <c r="V96">
        <f>(DK96+(U96+2*0.95*5.67E-8*(((DK96+$B$7)+273)^4-(DK96+273)^4)-44100*J96)/(1.84*29.3*R96+8*0.95*5.67E-8*(DK96+273)^3))</f>
        <v>0</v>
      </c>
      <c r="W96">
        <f>($C$7*DL96+$D$7*DM96+$E$7*V96)</f>
        <v>0</v>
      </c>
      <c r="X96">
        <f>0.61365*exp(17.502*W96/(240.97+W96))</f>
        <v>0</v>
      </c>
      <c r="Y96">
        <f>(Z96/AA96*100)</f>
        <v>0</v>
      </c>
      <c r="Z96">
        <f>DD96*(DI96+DJ96)/1000</f>
        <v>0</v>
      </c>
      <c r="AA96">
        <f>0.61365*exp(17.502*DK96/(240.97+DK96))</f>
        <v>0</v>
      </c>
      <c r="AB96">
        <f>(X96-DD96*(DI96+DJ96)/1000)</f>
        <v>0</v>
      </c>
      <c r="AC96">
        <f>(-J96*44100)</f>
        <v>0</v>
      </c>
      <c r="AD96">
        <f>2*29.3*R96*0.92*(DK96-W96)</f>
        <v>0</v>
      </c>
      <c r="AE96">
        <f>2*0.95*5.67E-8*(((DK96+$B$7)+273)^4-(W96+273)^4)</f>
        <v>0</v>
      </c>
      <c r="AF96">
        <f>U96+AE96+AC96+AD96</f>
        <v>0</v>
      </c>
      <c r="AG96">
        <f>DH96*AU96*(DC96-DB96*(1000-AU96*DE96)/(1000-AU96*DD96))/(100*CV96)</f>
        <v>0</v>
      </c>
      <c r="AH96">
        <f>1000*DH96*AU96*(DD96-DE96)/(100*CV96*(1000-AU96*DD96))</f>
        <v>0</v>
      </c>
      <c r="AI96">
        <f>(AJ96 - AK96 - DI96*1E3/(8.314*(DK96+273.15)) * AM96/DH96 * AL96) * DH96/(100*CV96) * (1000 - DE96)/1000</f>
        <v>0</v>
      </c>
      <c r="AJ96">
        <v>1327.02652568156</v>
      </c>
      <c r="AK96">
        <v>1309.01012121212</v>
      </c>
      <c r="AL96">
        <v>3.3431051453107</v>
      </c>
      <c r="AM96">
        <v>64.351544685461</v>
      </c>
      <c r="AN96">
        <f>(AP96 - AO96 + DI96*1E3/(8.314*(DK96+273.15)) * AR96/DH96 * AQ96) * DH96/(100*CV96) * 1000/(1000 - AP96)</f>
        <v>0</v>
      </c>
      <c r="AO96">
        <v>9.7674547651147</v>
      </c>
      <c r="AP96">
        <v>9.98866601398602</v>
      </c>
      <c r="AQ96">
        <v>4.62282527652404e-05</v>
      </c>
      <c r="AR96">
        <v>100.18039122701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MAX(0,($B$13+$C$13*DP96)/(1+$D$13*DP96)*DI96/(DK96+273)*$E$13)</f>
        <v>0</v>
      </c>
      <c r="AX96" t="s">
        <v>407</v>
      </c>
      <c r="AY96" t="s">
        <v>407</v>
      </c>
      <c r="AZ96">
        <v>0</v>
      </c>
      <c r="BA96">
        <v>0</v>
      </c>
      <c r="BB96">
        <f>1-AZ96/BA96</f>
        <v>0</v>
      </c>
      <c r="BC96">
        <v>0</v>
      </c>
      <c r="BD96" t="s">
        <v>407</v>
      </c>
      <c r="BE96" t="s">
        <v>407</v>
      </c>
      <c r="BF96">
        <v>0</v>
      </c>
      <c r="BG96">
        <v>0</v>
      </c>
      <c r="BH96">
        <f>1-BF96/BG96</f>
        <v>0</v>
      </c>
      <c r="BI96">
        <v>0.5</v>
      </c>
      <c r="BJ96">
        <f>CS96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407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f>$B$11*DQ96+$C$11*DR96+$F$11*EC96*(1-EF96)</f>
        <v>0</v>
      </c>
      <c r="CS96">
        <f>CR96*CT96</f>
        <v>0</v>
      </c>
      <c r="CT96">
        <f>($B$11*$D$9+$C$11*$D$9+$F$11*((EP96+EH96)/MAX(EP96+EH96+EQ96, 0.1)*$I$9+EQ96/MAX(EP96+EH96+EQ96, 0.1)*$J$9))/($B$11+$C$11+$F$11)</f>
        <v>0</v>
      </c>
      <c r="CU96">
        <f>($B$11*$K$9+$C$11*$K$9+$F$11*((EP96+EH96)/MAX(EP96+EH96+EQ96, 0.1)*$P$9+EQ96/MAX(EP96+EH96+EQ96, 0.1)*$Q$9))/($B$11+$C$11+$F$11)</f>
        <v>0</v>
      </c>
      <c r="CV96">
        <v>1.65</v>
      </c>
      <c r="CW96">
        <v>0.5</v>
      </c>
      <c r="CX96" t="s">
        <v>408</v>
      </c>
      <c r="CY96">
        <v>2</v>
      </c>
      <c r="CZ96" t="b">
        <v>1</v>
      </c>
      <c r="DA96">
        <v>1510789812.1</v>
      </c>
      <c r="DB96">
        <v>1272.48592592593</v>
      </c>
      <c r="DC96">
        <v>1297.90407407407</v>
      </c>
      <c r="DD96">
        <v>9.98217703703704</v>
      </c>
      <c r="DE96">
        <v>9.7608062962963</v>
      </c>
      <c r="DF96">
        <v>1260.69592592593</v>
      </c>
      <c r="DG96">
        <v>9.98157111111111</v>
      </c>
      <c r="DH96">
        <v>500.066037037037</v>
      </c>
      <c r="DI96">
        <v>89.9459407407408</v>
      </c>
      <c r="DJ96">
        <v>0.0999707962962963</v>
      </c>
      <c r="DK96">
        <v>19.1176851851852</v>
      </c>
      <c r="DL96">
        <v>19.9935814814815</v>
      </c>
      <c r="DM96">
        <v>999.9</v>
      </c>
      <c r="DN96">
        <v>0</v>
      </c>
      <c r="DO96">
        <v>0</v>
      </c>
      <c r="DP96">
        <v>10003.9248148148</v>
      </c>
      <c r="DQ96">
        <v>0</v>
      </c>
      <c r="DR96">
        <v>9.92963222222222</v>
      </c>
      <c r="DS96">
        <v>-25.4187444444444</v>
      </c>
      <c r="DT96">
        <v>1285.3162962963</v>
      </c>
      <c r="DU96">
        <v>1310.69777777778</v>
      </c>
      <c r="DV96">
        <v>0.221369925925926</v>
      </c>
      <c r="DW96">
        <v>1297.90407407407</v>
      </c>
      <c r="DX96">
        <v>9.7608062962963</v>
      </c>
      <c r="DY96">
        <v>0.897856259259259</v>
      </c>
      <c r="DZ96">
        <v>0.877944962962963</v>
      </c>
      <c r="EA96">
        <v>5.35642555555556</v>
      </c>
      <c r="EB96">
        <v>5.03419888888889</v>
      </c>
      <c r="EC96">
        <v>1999.97666666667</v>
      </c>
      <c r="ED96">
        <v>0.980006370370371</v>
      </c>
      <c r="EE96">
        <v>0.0199937037037037</v>
      </c>
      <c r="EF96">
        <v>0</v>
      </c>
      <c r="EG96">
        <v>2.26763703703704</v>
      </c>
      <c r="EH96">
        <v>0</v>
      </c>
      <c r="EI96">
        <v>2438.22962962963</v>
      </c>
      <c r="EJ96">
        <v>17299.9962962963</v>
      </c>
      <c r="EK96">
        <v>38.25</v>
      </c>
      <c r="EL96">
        <v>39.125</v>
      </c>
      <c r="EM96">
        <v>38.187</v>
      </c>
      <c r="EN96">
        <v>37.569</v>
      </c>
      <c r="EO96">
        <v>37.125</v>
      </c>
      <c r="EP96">
        <v>1959.98666666667</v>
      </c>
      <c r="EQ96">
        <v>39.99</v>
      </c>
      <c r="ER96">
        <v>0</v>
      </c>
      <c r="ES96">
        <v>1679590572.5</v>
      </c>
      <c r="ET96">
        <v>0</v>
      </c>
      <c r="EU96">
        <v>2.249</v>
      </c>
      <c r="EV96">
        <v>-0.0905641113955969</v>
      </c>
      <c r="EW96">
        <v>-2.48615384036872</v>
      </c>
      <c r="EX96">
        <v>2438.26846153846</v>
      </c>
      <c r="EY96">
        <v>15</v>
      </c>
      <c r="EZ96">
        <v>0</v>
      </c>
      <c r="FA96" t="s">
        <v>409</v>
      </c>
      <c r="FB96">
        <v>1510787920.6</v>
      </c>
      <c r="FC96">
        <v>1510787921.6</v>
      </c>
      <c r="FD96">
        <v>0</v>
      </c>
      <c r="FE96">
        <v>-0.101</v>
      </c>
      <c r="FF96">
        <v>-0.012</v>
      </c>
      <c r="FG96">
        <v>6.901</v>
      </c>
      <c r="FH96">
        <v>0.516</v>
      </c>
      <c r="FI96">
        <v>420</v>
      </c>
      <c r="FJ96">
        <v>24</v>
      </c>
      <c r="FK96">
        <v>0.32</v>
      </c>
      <c r="FL96">
        <v>0.12</v>
      </c>
      <c r="FM96">
        <v>0.225921875</v>
      </c>
      <c r="FN96">
        <v>-0.0778536472795501</v>
      </c>
      <c r="FO96">
        <v>0.00838702497071369</v>
      </c>
      <c r="FP96">
        <v>1</v>
      </c>
      <c r="FQ96">
        <v>1</v>
      </c>
      <c r="FR96">
        <v>1</v>
      </c>
      <c r="FS96" t="s">
        <v>410</v>
      </c>
      <c r="FT96">
        <v>2.97309</v>
      </c>
      <c r="FU96">
        <v>2.75392</v>
      </c>
      <c r="FV96">
        <v>0.194307</v>
      </c>
      <c r="FW96">
        <v>0.197612</v>
      </c>
      <c r="FX96">
        <v>0.054488</v>
      </c>
      <c r="FY96">
        <v>0.0541019</v>
      </c>
      <c r="FZ96">
        <v>31316.3</v>
      </c>
      <c r="GA96">
        <v>34005.2</v>
      </c>
      <c r="GB96">
        <v>35228.3</v>
      </c>
      <c r="GC96">
        <v>38440.4</v>
      </c>
      <c r="GD96">
        <v>47216.3</v>
      </c>
      <c r="GE96">
        <v>52506.2</v>
      </c>
      <c r="GF96">
        <v>55016.9</v>
      </c>
      <c r="GG96">
        <v>61635.8</v>
      </c>
      <c r="GH96">
        <v>1.98148</v>
      </c>
      <c r="GI96">
        <v>1.79893</v>
      </c>
      <c r="GJ96">
        <v>0.00795722</v>
      </c>
      <c r="GK96">
        <v>0</v>
      </c>
      <c r="GL96">
        <v>19.8676</v>
      </c>
      <c r="GM96">
        <v>999.9</v>
      </c>
      <c r="GN96">
        <v>53.663</v>
      </c>
      <c r="GO96">
        <v>29.003</v>
      </c>
      <c r="GP96">
        <v>23.9979</v>
      </c>
      <c r="GQ96">
        <v>56.4589</v>
      </c>
      <c r="GR96">
        <v>49.9559</v>
      </c>
      <c r="GS96">
        <v>1</v>
      </c>
      <c r="GT96">
        <v>0.018595</v>
      </c>
      <c r="GU96">
        <v>6.25095</v>
      </c>
      <c r="GV96">
        <v>20.0121</v>
      </c>
      <c r="GW96">
        <v>5.19962</v>
      </c>
      <c r="GX96">
        <v>12.0068</v>
      </c>
      <c r="GY96">
        <v>4.9758</v>
      </c>
      <c r="GZ96">
        <v>3.293</v>
      </c>
      <c r="HA96">
        <v>9999</v>
      </c>
      <c r="HB96">
        <v>9999</v>
      </c>
      <c r="HC96">
        <v>999.9</v>
      </c>
      <c r="HD96">
        <v>9999</v>
      </c>
      <c r="HE96">
        <v>1.8631</v>
      </c>
      <c r="HF96">
        <v>1.86812</v>
      </c>
      <c r="HG96">
        <v>1.86783</v>
      </c>
      <c r="HH96">
        <v>1.86895</v>
      </c>
      <c r="HI96">
        <v>1.86983</v>
      </c>
      <c r="HJ96">
        <v>1.86584</v>
      </c>
      <c r="HK96">
        <v>1.86698</v>
      </c>
      <c r="HL96">
        <v>1.8683</v>
      </c>
      <c r="HM96">
        <v>5</v>
      </c>
      <c r="HN96">
        <v>0</v>
      </c>
      <c r="HO96">
        <v>0</v>
      </c>
      <c r="HP96">
        <v>0</v>
      </c>
      <c r="HQ96" t="s">
        <v>411</v>
      </c>
      <c r="HR96" t="s">
        <v>412</v>
      </c>
      <c r="HS96" t="s">
        <v>413</v>
      </c>
      <c r="HT96" t="s">
        <v>413</v>
      </c>
      <c r="HU96" t="s">
        <v>413</v>
      </c>
      <c r="HV96" t="s">
        <v>413</v>
      </c>
      <c r="HW96">
        <v>0</v>
      </c>
      <c r="HX96">
        <v>100</v>
      </c>
      <c r="HY96">
        <v>100</v>
      </c>
      <c r="HZ96">
        <v>11.92</v>
      </c>
      <c r="IA96">
        <v>0.0008</v>
      </c>
      <c r="IB96">
        <v>4.09459096810632</v>
      </c>
      <c r="IC96">
        <v>0.00701673648668627</v>
      </c>
      <c r="ID96">
        <v>-7.00304995360485e-07</v>
      </c>
      <c r="IE96">
        <v>-1.86506737496121e-11</v>
      </c>
      <c r="IF96">
        <v>0.00125787624930914</v>
      </c>
      <c r="IG96">
        <v>-0.0224036906934607</v>
      </c>
      <c r="IH96">
        <v>0.00249664406764014</v>
      </c>
      <c r="II96">
        <v>-2.59163740235367e-05</v>
      </c>
      <c r="IJ96">
        <v>-2</v>
      </c>
      <c r="IK96">
        <v>2020</v>
      </c>
      <c r="IL96">
        <v>1</v>
      </c>
      <c r="IM96">
        <v>25</v>
      </c>
      <c r="IN96">
        <v>31.6</v>
      </c>
      <c r="IO96">
        <v>31.6</v>
      </c>
      <c r="IP96">
        <v>2.57202</v>
      </c>
      <c r="IQ96">
        <v>2.59766</v>
      </c>
      <c r="IR96">
        <v>1.54785</v>
      </c>
      <c r="IS96">
        <v>2.30713</v>
      </c>
      <c r="IT96">
        <v>1.34644</v>
      </c>
      <c r="IU96">
        <v>2.39136</v>
      </c>
      <c r="IV96">
        <v>33.244</v>
      </c>
      <c r="IW96">
        <v>24.1751</v>
      </c>
      <c r="IX96">
        <v>18</v>
      </c>
      <c r="IY96">
        <v>501.282</v>
      </c>
      <c r="IZ96">
        <v>387.407</v>
      </c>
      <c r="JA96">
        <v>12.6218</v>
      </c>
      <c r="JB96">
        <v>27.099</v>
      </c>
      <c r="JC96">
        <v>30.0005</v>
      </c>
      <c r="JD96">
        <v>26.9881</v>
      </c>
      <c r="JE96">
        <v>26.9244</v>
      </c>
      <c r="JF96">
        <v>51.4996</v>
      </c>
      <c r="JG96">
        <v>57.6963</v>
      </c>
      <c r="JH96">
        <v>0</v>
      </c>
      <c r="JI96">
        <v>12.63</v>
      </c>
      <c r="JJ96">
        <v>1341.15</v>
      </c>
      <c r="JK96">
        <v>9.83049</v>
      </c>
      <c r="JL96">
        <v>102.095</v>
      </c>
      <c r="JM96">
        <v>102.607</v>
      </c>
    </row>
    <row r="97" spans="1:273">
      <c r="A97">
        <v>81</v>
      </c>
      <c r="B97">
        <v>1510789824.6</v>
      </c>
      <c r="C97">
        <v>492.5</v>
      </c>
      <c r="D97" t="s">
        <v>572</v>
      </c>
      <c r="E97" t="s">
        <v>573</v>
      </c>
      <c r="F97">
        <v>5</v>
      </c>
      <c r="G97" t="s">
        <v>405</v>
      </c>
      <c r="H97" t="s">
        <v>406</v>
      </c>
      <c r="I97">
        <v>1510789816.81429</v>
      </c>
      <c r="J97">
        <f>(K97)/1000</f>
        <v>0</v>
      </c>
      <c r="K97">
        <f>IF(CZ97, AN97, AH97)</f>
        <v>0</v>
      </c>
      <c r="L97">
        <f>IF(CZ97, AI97, AG97)</f>
        <v>0</v>
      </c>
      <c r="M97">
        <f>DB97 - IF(AU97&gt;1, L97*CV97*100.0/(AW97*DP97), 0)</f>
        <v>0</v>
      </c>
      <c r="N97">
        <f>((T97-J97/2)*M97-L97)/(T97+J97/2)</f>
        <v>0</v>
      </c>
      <c r="O97">
        <f>N97*(DI97+DJ97)/1000.0</f>
        <v>0</v>
      </c>
      <c r="P97">
        <f>(DB97 - IF(AU97&gt;1, L97*CV97*100.0/(AW97*DP97), 0))*(DI97+DJ97)/1000.0</f>
        <v>0</v>
      </c>
      <c r="Q97">
        <f>2.0/((1/S97-1/R97)+SIGN(S97)*SQRT((1/S97-1/R97)*(1/S97-1/R97) + 4*CW97/((CW97+1)*(CW97+1))*(2*1/S97*1/R97-1/R97*1/R97)))</f>
        <v>0</v>
      </c>
      <c r="R97">
        <f>IF(LEFT(CX97,1)&lt;&gt;"0",IF(LEFT(CX97,1)="1",3.0,CY97),$D$5+$E$5*(DP97*DI97/($K$5*1000))+$F$5*(DP97*DI97/($K$5*1000))*MAX(MIN(CV97,$J$5),$I$5)*MAX(MIN(CV97,$J$5),$I$5)+$G$5*MAX(MIN(CV97,$J$5),$I$5)*(DP97*DI97/($K$5*1000))+$H$5*(DP97*DI97/($K$5*1000))*(DP97*DI97/($K$5*1000)))</f>
        <v>0</v>
      </c>
      <c r="S97">
        <f>J97*(1000-(1000*0.61365*exp(17.502*W97/(240.97+W97))/(DI97+DJ97)+DD97)/2)/(1000*0.61365*exp(17.502*W97/(240.97+W97))/(DI97+DJ97)-DD97)</f>
        <v>0</v>
      </c>
      <c r="T97">
        <f>1/((CW97+1)/(Q97/1.6)+1/(R97/1.37)) + CW97/((CW97+1)/(Q97/1.6) + CW97/(R97/1.37))</f>
        <v>0</v>
      </c>
      <c r="U97">
        <f>(CR97*CU97)</f>
        <v>0</v>
      </c>
      <c r="V97">
        <f>(DK97+(U97+2*0.95*5.67E-8*(((DK97+$B$7)+273)^4-(DK97+273)^4)-44100*J97)/(1.84*29.3*R97+8*0.95*5.67E-8*(DK97+273)^3))</f>
        <v>0</v>
      </c>
      <c r="W97">
        <f>($C$7*DL97+$D$7*DM97+$E$7*V97)</f>
        <v>0</v>
      </c>
      <c r="X97">
        <f>0.61365*exp(17.502*W97/(240.97+W97))</f>
        <v>0</v>
      </c>
      <c r="Y97">
        <f>(Z97/AA97*100)</f>
        <v>0</v>
      </c>
      <c r="Z97">
        <f>DD97*(DI97+DJ97)/1000</f>
        <v>0</v>
      </c>
      <c r="AA97">
        <f>0.61365*exp(17.502*DK97/(240.97+DK97))</f>
        <v>0</v>
      </c>
      <c r="AB97">
        <f>(X97-DD97*(DI97+DJ97)/1000)</f>
        <v>0</v>
      </c>
      <c r="AC97">
        <f>(-J97*44100)</f>
        <v>0</v>
      </c>
      <c r="AD97">
        <f>2*29.3*R97*0.92*(DK97-W97)</f>
        <v>0</v>
      </c>
      <c r="AE97">
        <f>2*0.95*5.67E-8*(((DK97+$B$7)+273)^4-(W97+273)^4)</f>
        <v>0</v>
      </c>
      <c r="AF97">
        <f>U97+AE97+AC97+AD97</f>
        <v>0</v>
      </c>
      <c r="AG97">
        <f>DH97*AU97*(DC97-DB97*(1000-AU97*DE97)/(1000-AU97*DD97))/(100*CV97)</f>
        <v>0</v>
      </c>
      <c r="AH97">
        <f>1000*DH97*AU97*(DD97-DE97)/(100*CV97*(1000-AU97*DD97))</f>
        <v>0</v>
      </c>
      <c r="AI97">
        <f>(AJ97 - AK97 - DI97*1E3/(8.314*(DK97+273.15)) * AM97/DH97 * AL97) * DH97/(100*CV97) * (1000 - DE97)/1000</f>
        <v>0</v>
      </c>
      <c r="AJ97">
        <v>1344.71435178347</v>
      </c>
      <c r="AK97">
        <v>1326.25321212121</v>
      </c>
      <c r="AL97">
        <v>3.45898676054461</v>
      </c>
      <c r="AM97">
        <v>64.351544685461</v>
      </c>
      <c r="AN97">
        <f>(AP97 - AO97 + DI97*1E3/(8.314*(DK97+273.15)) * AR97/DH97 * AQ97) * DH97/(100*CV97) * 1000/(1000 - AP97)</f>
        <v>0</v>
      </c>
      <c r="AO97">
        <v>9.76879123298017</v>
      </c>
      <c r="AP97">
        <v>9.9917762937063</v>
      </c>
      <c r="AQ97">
        <v>4.03824496685677e-05</v>
      </c>
      <c r="AR97">
        <v>100.18039122701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MAX(0,($B$13+$C$13*DP97)/(1+$D$13*DP97)*DI97/(DK97+273)*$E$13)</f>
        <v>0</v>
      </c>
      <c r="AX97" t="s">
        <v>407</v>
      </c>
      <c r="AY97" t="s">
        <v>407</v>
      </c>
      <c r="AZ97">
        <v>0</v>
      </c>
      <c r="BA97">
        <v>0</v>
      </c>
      <c r="BB97">
        <f>1-AZ97/BA97</f>
        <v>0</v>
      </c>
      <c r="BC97">
        <v>0</v>
      </c>
      <c r="BD97" t="s">
        <v>407</v>
      </c>
      <c r="BE97" t="s">
        <v>407</v>
      </c>
      <c r="BF97">
        <v>0</v>
      </c>
      <c r="BG97">
        <v>0</v>
      </c>
      <c r="BH97">
        <f>1-BF97/BG97</f>
        <v>0</v>
      </c>
      <c r="BI97">
        <v>0.5</v>
      </c>
      <c r="BJ97">
        <f>CS97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407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f>$B$11*DQ97+$C$11*DR97+$F$11*EC97*(1-EF97)</f>
        <v>0</v>
      </c>
      <c r="CS97">
        <f>CR97*CT97</f>
        <v>0</v>
      </c>
      <c r="CT97">
        <f>($B$11*$D$9+$C$11*$D$9+$F$11*((EP97+EH97)/MAX(EP97+EH97+EQ97, 0.1)*$I$9+EQ97/MAX(EP97+EH97+EQ97, 0.1)*$J$9))/($B$11+$C$11+$F$11)</f>
        <v>0</v>
      </c>
      <c r="CU97">
        <f>($B$11*$K$9+$C$11*$K$9+$F$11*((EP97+EH97)/MAX(EP97+EH97+EQ97, 0.1)*$P$9+EQ97/MAX(EP97+EH97+EQ97, 0.1)*$Q$9))/($B$11+$C$11+$F$11)</f>
        <v>0</v>
      </c>
      <c r="CV97">
        <v>1.65</v>
      </c>
      <c r="CW97">
        <v>0.5</v>
      </c>
      <c r="CX97" t="s">
        <v>408</v>
      </c>
      <c r="CY97">
        <v>2</v>
      </c>
      <c r="CZ97" t="b">
        <v>1</v>
      </c>
      <c r="DA97">
        <v>1510789816.81429</v>
      </c>
      <c r="DB97">
        <v>1288.34607142857</v>
      </c>
      <c r="DC97">
        <v>1313.93607142857</v>
      </c>
      <c r="DD97">
        <v>9.98623035714286</v>
      </c>
      <c r="DE97">
        <v>9.76695071428571</v>
      </c>
      <c r="DF97">
        <v>1276.47464285714</v>
      </c>
      <c r="DG97">
        <v>9.98554571428572</v>
      </c>
      <c r="DH97">
        <v>500.071321428571</v>
      </c>
      <c r="DI97">
        <v>89.9458678571429</v>
      </c>
      <c r="DJ97">
        <v>0.100052596428571</v>
      </c>
      <c r="DK97">
        <v>19.1183821428571</v>
      </c>
      <c r="DL97">
        <v>19.992575</v>
      </c>
      <c r="DM97">
        <v>999.9</v>
      </c>
      <c r="DN97">
        <v>0</v>
      </c>
      <c r="DO97">
        <v>0</v>
      </c>
      <c r="DP97">
        <v>9998.69928571429</v>
      </c>
      <c r="DQ97">
        <v>0</v>
      </c>
      <c r="DR97">
        <v>9.93603107142857</v>
      </c>
      <c r="DS97">
        <v>-25.5900428571429</v>
      </c>
      <c r="DT97">
        <v>1301.34142857143</v>
      </c>
      <c r="DU97">
        <v>1326.89571428571</v>
      </c>
      <c r="DV97">
        <v>0.219278857142857</v>
      </c>
      <c r="DW97">
        <v>1313.93607142857</v>
      </c>
      <c r="DX97">
        <v>9.76695071428571</v>
      </c>
      <c r="DY97">
        <v>0.898220142857143</v>
      </c>
      <c r="DZ97">
        <v>0.878496928571429</v>
      </c>
      <c r="EA97">
        <v>5.362255</v>
      </c>
      <c r="EB97">
        <v>5.04322214285714</v>
      </c>
      <c r="EC97">
        <v>2000.00178571429</v>
      </c>
      <c r="ED97">
        <v>0.980006142857143</v>
      </c>
      <c r="EE97">
        <v>0.0199938857142857</v>
      </c>
      <c r="EF97">
        <v>0</v>
      </c>
      <c r="EG97">
        <v>2.274725</v>
      </c>
      <c r="EH97">
        <v>0</v>
      </c>
      <c r="EI97">
        <v>2438.13571428571</v>
      </c>
      <c r="EJ97">
        <v>17300.1928571429</v>
      </c>
      <c r="EK97">
        <v>38.25</v>
      </c>
      <c r="EL97">
        <v>39.125</v>
      </c>
      <c r="EM97">
        <v>38.187</v>
      </c>
      <c r="EN97">
        <v>37.56875</v>
      </c>
      <c r="EO97">
        <v>37.125</v>
      </c>
      <c r="EP97">
        <v>1960.01178571429</v>
      </c>
      <c r="EQ97">
        <v>39.99</v>
      </c>
      <c r="ER97">
        <v>0</v>
      </c>
      <c r="ES97">
        <v>1679590577.3</v>
      </c>
      <c r="ET97">
        <v>0</v>
      </c>
      <c r="EU97">
        <v>2.26768846153846</v>
      </c>
      <c r="EV97">
        <v>-0.0179247911523542</v>
      </c>
      <c r="EW97">
        <v>-0.0352136700778724</v>
      </c>
      <c r="EX97">
        <v>2438.155</v>
      </c>
      <c r="EY97">
        <v>15</v>
      </c>
      <c r="EZ97">
        <v>0</v>
      </c>
      <c r="FA97" t="s">
        <v>409</v>
      </c>
      <c r="FB97">
        <v>1510787920.6</v>
      </c>
      <c r="FC97">
        <v>1510787921.6</v>
      </c>
      <c r="FD97">
        <v>0</v>
      </c>
      <c r="FE97">
        <v>-0.101</v>
      </c>
      <c r="FF97">
        <v>-0.012</v>
      </c>
      <c r="FG97">
        <v>6.901</v>
      </c>
      <c r="FH97">
        <v>0.516</v>
      </c>
      <c r="FI97">
        <v>420</v>
      </c>
      <c r="FJ97">
        <v>24</v>
      </c>
      <c r="FK97">
        <v>0.32</v>
      </c>
      <c r="FL97">
        <v>0.12</v>
      </c>
      <c r="FM97">
        <v>0.2216532</v>
      </c>
      <c r="FN97">
        <v>-0.0233242401500943</v>
      </c>
      <c r="FO97">
        <v>0.00532050584625184</v>
      </c>
      <c r="FP97">
        <v>1</v>
      </c>
      <c r="FQ97">
        <v>1</v>
      </c>
      <c r="FR97">
        <v>1</v>
      </c>
      <c r="FS97" t="s">
        <v>410</v>
      </c>
      <c r="FT97">
        <v>2.97312</v>
      </c>
      <c r="FU97">
        <v>2.75395</v>
      </c>
      <c r="FV97">
        <v>0.195864</v>
      </c>
      <c r="FW97">
        <v>0.199107</v>
      </c>
      <c r="FX97">
        <v>0.0544987</v>
      </c>
      <c r="FY97">
        <v>0.0541045</v>
      </c>
      <c r="FZ97">
        <v>31255.4</v>
      </c>
      <c r="GA97">
        <v>33941.1</v>
      </c>
      <c r="GB97">
        <v>35227.9</v>
      </c>
      <c r="GC97">
        <v>38439.6</v>
      </c>
      <c r="GD97">
        <v>47215.5</v>
      </c>
      <c r="GE97">
        <v>52505.1</v>
      </c>
      <c r="GF97">
        <v>55016.5</v>
      </c>
      <c r="GG97">
        <v>61634.6</v>
      </c>
      <c r="GH97">
        <v>1.9813</v>
      </c>
      <c r="GI97">
        <v>1.79893</v>
      </c>
      <c r="GJ97">
        <v>0.00689179</v>
      </c>
      <c r="GK97">
        <v>0</v>
      </c>
      <c r="GL97">
        <v>19.8704</v>
      </c>
      <c r="GM97">
        <v>999.9</v>
      </c>
      <c r="GN97">
        <v>53.663</v>
      </c>
      <c r="GO97">
        <v>29.003</v>
      </c>
      <c r="GP97">
        <v>23.9997</v>
      </c>
      <c r="GQ97">
        <v>56.5289</v>
      </c>
      <c r="GR97">
        <v>49.8878</v>
      </c>
      <c r="GS97">
        <v>1</v>
      </c>
      <c r="GT97">
        <v>0.0189228</v>
      </c>
      <c r="GU97">
        <v>6.22148</v>
      </c>
      <c r="GV97">
        <v>20.0131</v>
      </c>
      <c r="GW97">
        <v>5.19917</v>
      </c>
      <c r="GX97">
        <v>12.0076</v>
      </c>
      <c r="GY97">
        <v>4.97565</v>
      </c>
      <c r="GZ97">
        <v>3.293</v>
      </c>
      <c r="HA97">
        <v>9999</v>
      </c>
      <c r="HB97">
        <v>9999</v>
      </c>
      <c r="HC97">
        <v>999.9</v>
      </c>
      <c r="HD97">
        <v>9999</v>
      </c>
      <c r="HE97">
        <v>1.8631</v>
      </c>
      <c r="HF97">
        <v>1.86811</v>
      </c>
      <c r="HG97">
        <v>1.86783</v>
      </c>
      <c r="HH97">
        <v>1.86893</v>
      </c>
      <c r="HI97">
        <v>1.86983</v>
      </c>
      <c r="HJ97">
        <v>1.86585</v>
      </c>
      <c r="HK97">
        <v>1.86699</v>
      </c>
      <c r="HL97">
        <v>1.8683</v>
      </c>
      <c r="HM97">
        <v>5</v>
      </c>
      <c r="HN97">
        <v>0</v>
      </c>
      <c r="HO97">
        <v>0</v>
      </c>
      <c r="HP97">
        <v>0</v>
      </c>
      <c r="HQ97" t="s">
        <v>411</v>
      </c>
      <c r="HR97" t="s">
        <v>412</v>
      </c>
      <c r="HS97" t="s">
        <v>413</v>
      </c>
      <c r="HT97" t="s">
        <v>413</v>
      </c>
      <c r="HU97" t="s">
        <v>413</v>
      </c>
      <c r="HV97" t="s">
        <v>413</v>
      </c>
      <c r="HW97">
        <v>0</v>
      </c>
      <c r="HX97">
        <v>100</v>
      </c>
      <c r="HY97">
        <v>100</v>
      </c>
      <c r="HZ97">
        <v>12.01</v>
      </c>
      <c r="IA97">
        <v>0.0008</v>
      </c>
      <c r="IB97">
        <v>4.09459096810632</v>
      </c>
      <c r="IC97">
        <v>0.00701673648668627</v>
      </c>
      <c r="ID97">
        <v>-7.00304995360485e-07</v>
      </c>
      <c r="IE97">
        <v>-1.86506737496121e-11</v>
      </c>
      <c r="IF97">
        <v>0.00125787624930914</v>
      </c>
      <c r="IG97">
        <v>-0.0224036906934607</v>
      </c>
      <c r="IH97">
        <v>0.00249664406764014</v>
      </c>
      <c r="II97">
        <v>-2.59163740235367e-05</v>
      </c>
      <c r="IJ97">
        <v>-2</v>
      </c>
      <c r="IK97">
        <v>2020</v>
      </c>
      <c r="IL97">
        <v>1</v>
      </c>
      <c r="IM97">
        <v>25</v>
      </c>
      <c r="IN97">
        <v>31.7</v>
      </c>
      <c r="IO97">
        <v>31.7</v>
      </c>
      <c r="IP97">
        <v>2.59277</v>
      </c>
      <c r="IQ97">
        <v>2.6062</v>
      </c>
      <c r="IR97">
        <v>1.54785</v>
      </c>
      <c r="IS97">
        <v>2.30713</v>
      </c>
      <c r="IT97">
        <v>1.34644</v>
      </c>
      <c r="IU97">
        <v>2.34009</v>
      </c>
      <c r="IV97">
        <v>33.2663</v>
      </c>
      <c r="IW97">
        <v>24.1751</v>
      </c>
      <c r="IX97">
        <v>18</v>
      </c>
      <c r="IY97">
        <v>501.222</v>
      </c>
      <c r="IZ97">
        <v>387.45</v>
      </c>
      <c r="JA97">
        <v>12.6267</v>
      </c>
      <c r="JB97">
        <v>27.1052</v>
      </c>
      <c r="JC97">
        <v>30.0004</v>
      </c>
      <c r="JD97">
        <v>26.9942</v>
      </c>
      <c r="JE97">
        <v>26.9306</v>
      </c>
      <c r="JF97">
        <v>51.9234</v>
      </c>
      <c r="JG97">
        <v>57.6963</v>
      </c>
      <c r="JH97">
        <v>0</v>
      </c>
      <c r="JI97">
        <v>12.6361</v>
      </c>
      <c r="JJ97">
        <v>1361.26</v>
      </c>
      <c r="JK97">
        <v>9.82943</v>
      </c>
      <c r="JL97">
        <v>102.094</v>
      </c>
      <c r="JM97">
        <v>102.605</v>
      </c>
    </row>
    <row r="98" spans="1:273">
      <c r="A98">
        <v>82</v>
      </c>
      <c r="B98">
        <v>1510789829.6</v>
      </c>
      <c r="C98">
        <v>497.5</v>
      </c>
      <c r="D98" t="s">
        <v>574</v>
      </c>
      <c r="E98" t="s">
        <v>575</v>
      </c>
      <c r="F98">
        <v>5</v>
      </c>
      <c r="G98" t="s">
        <v>405</v>
      </c>
      <c r="H98" t="s">
        <v>406</v>
      </c>
      <c r="I98">
        <v>1510789822.1</v>
      </c>
      <c r="J98">
        <f>(K98)/1000</f>
        <v>0</v>
      </c>
      <c r="K98">
        <f>IF(CZ98, AN98, AH98)</f>
        <v>0</v>
      </c>
      <c r="L98">
        <f>IF(CZ98, AI98, AG98)</f>
        <v>0</v>
      </c>
      <c r="M98">
        <f>DB98 - IF(AU98&gt;1, L98*CV98*100.0/(AW98*DP98), 0)</f>
        <v>0</v>
      </c>
      <c r="N98">
        <f>((T98-J98/2)*M98-L98)/(T98+J98/2)</f>
        <v>0</v>
      </c>
      <c r="O98">
        <f>N98*(DI98+DJ98)/1000.0</f>
        <v>0</v>
      </c>
      <c r="P98">
        <f>(DB98 - IF(AU98&gt;1, L98*CV98*100.0/(AW98*DP98), 0))*(DI98+DJ98)/1000.0</f>
        <v>0</v>
      </c>
      <c r="Q98">
        <f>2.0/((1/S98-1/R98)+SIGN(S98)*SQRT((1/S98-1/R98)*(1/S98-1/R98) + 4*CW98/((CW98+1)*(CW98+1))*(2*1/S98*1/R98-1/R98*1/R98)))</f>
        <v>0</v>
      </c>
      <c r="R98">
        <f>IF(LEFT(CX98,1)&lt;&gt;"0",IF(LEFT(CX98,1)="1",3.0,CY98),$D$5+$E$5*(DP98*DI98/($K$5*1000))+$F$5*(DP98*DI98/($K$5*1000))*MAX(MIN(CV98,$J$5),$I$5)*MAX(MIN(CV98,$J$5),$I$5)+$G$5*MAX(MIN(CV98,$J$5),$I$5)*(DP98*DI98/($K$5*1000))+$H$5*(DP98*DI98/($K$5*1000))*(DP98*DI98/($K$5*1000)))</f>
        <v>0</v>
      </c>
      <c r="S98">
        <f>J98*(1000-(1000*0.61365*exp(17.502*W98/(240.97+W98))/(DI98+DJ98)+DD98)/2)/(1000*0.61365*exp(17.502*W98/(240.97+W98))/(DI98+DJ98)-DD98)</f>
        <v>0</v>
      </c>
      <c r="T98">
        <f>1/((CW98+1)/(Q98/1.6)+1/(R98/1.37)) + CW98/((CW98+1)/(Q98/1.6) + CW98/(R98/1.37))</f>
        <v>0</v>
      </c>
      <c r="U98">
        <f>(CR98*CU98)</f>
        <v>0</v>
      </c>
      <c r="V98">
        <f>(DK98+(U98+2*0.95*5.67E-8*(((DK98+$B$7)+273)^4-(DK98+273)^4)-44100*J98)/(1.84*29.3*R98+8*0.95*5.67E-8*(DK98+273)^3))</f>
        <v>0</v>
      </c>
      <c r="W98">
        <f>($C$7*DL98+$D$7*DM98+$E$7*V98)</f>
        <v>0</v>
      </c>
      <c r="X98">
        <f>0.61365*exp(17.502*W98/(240.97+W98))</f>
        <v>0</v>
      </c>
      <c r="Y98">
        <f>(Z98/AA98*100)</f>
        <v>0</v>
      </c>
      <c r="Z98">
        <f>DD98*(DI98+DJ98)/1000</f>
        <v>0</v>
      </c>
      <c r="AA98">
        <f>0.61365*exp(17.502*DK98/(240.97+DK98))</f>
        <v>0</v>
      </c>
      <c r="AB98">
        <f>(X98-DD98*(DI98+DJ98)/1000)</f>
        <v>0</v>
      </c>
      <c r="AC98">
        <f>(-J98*44100)</f>
        <v>0</v>
      </c>
      <c r="AD98">
        <f>2*29.3*R98*0.92*(DK98-W98)</f>
        <v>0</v>
      </c>
      <c r="AE98">
        <f>2*0.95*5.67E-8*(((DK98+$B$7)+273)^4-(W98+273)^4)</f>
        <v>0</v>
      </c>
      <c r="AF98">
        <f>U98+AE98+AC98+AD98</f>
        <v>0</v>
      </c>
      <c r="AG98">
        <f>DH98*AU98*(DC98-DB98*(1000-AU98*DE98)/(1000-AU98*DD98))/(100*CV98)</f>
        <v>0</v>
      </c>
      <c r="AH98">
        <f>1000*DH98*AU98*(DD98-DE98)/(100*CV98*(1000-AU98*DD98))</f>
        <v>0</v>
      </c>
      <c r="AI98">
        <f>(AJ98 - AK98 - DI98*1E3/(8.314*(DK98+273.15)) * AM98/DH98 * AL98) * DH98/(100*CV98) * (1000 - DE98)/1000</f>
        <v>0</v>
      </c>
      <c r="AJ98">
        <v>1360.57397450955</v>
      </c>
      <c r="AK98">
        <v>1342.82745454545</v>
      </c>
      <c r="AL98">
        <v>3.27619510736008</v>
      </c>
      <c r="AM98">
        <v>64.351544685461</v>
      </c>
      <c r="AN98">
        <f>(AP98 - AO98 + DI98*1E3/(8.314*(DK98+273.15)) * AR98/DH98 * AQ98) * DH98/(100*CV98) * 1000/(1000 - AP98)</f>
        <v>0</v>
      </c>
      <c r="AO98">
        <v>9.77056968762102</v>
      </c>
      <c r="AP98">
        <v>9.99511552447553</v>
      </c>
      <c r="AQ98">
        <v>3.80365656980859e-05</v>
      </c>
      <c r="AR98">
        <v>100.18039122701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MAX(0,($B$13+$C$13*DP98)/(1+$D$13*DP98)*DI98/(DK98+273)*$E$13)</f>
        <v>0</v>
      </c>
      <c r="AX98" t="s">
        <v>407</v>
      </c>
      <c r="AY98" t="s">
        <v>407</v>
      </c>
      <c r="AZ98">
        <v>0</v>
      </c>
      <c r="BA98">
        <v>0</v>
      </c>
      <c r="BB98">
        <f>1-AZ98/BA98</f>
        <v>0</v>
      </c>
      <c r="BC98">
        <v>0</v>
      </c>
      <c r="BD98" t="s">
        <v>407</v>
      </c>
      <c r="BE98" t="s">
        <v>407</v>
      </c>
      <c r="BF98">
        <v>0</v>
      </c>
      <c r="BG98">
        <v>0</v>
      </c>
      <c r="BH98">
        <f>1-BF98/BG98</f>
        <v>0</v>
      </c>
      <c r="BI98">
        <v>0.5</v>
      </c>
      <c r="BJ98">
        <f>CS98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407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f>$B$11*DQ98+$C$11*DR98+$F$11*EC98*(1-EF98)</f>
        <v>0</v>
      </c>
      <c r="CS98">
        <f>CR98*CT98</f>
        <v>0</v>
      </c>
      <c r="CT98">
        <f>($B$11*$D$9+$C$11*$D$9+$F$11*((EP98+EH98)/MAX(EP98+EH98+EQ98, 0.1)*$I$9+EQ98/MAX(EP98+EH98+EQ98, 0.1)*$J$9))/($B$11+$C$11+$F$11)</f>
        <v>0</v>
      </c>
      <c r="CU98">
        <f>($B$11*$K$9+$C$11*$K$9+$F$11*((EP98+EH98)/MAX(EP98+EH98+EQ98, 0.1)*$P$9+EQ98/MAX(EP98+EH98+EQ98, 0.1)*$Q$9))/($B$11+$C$11+$F$11)</f>
        <v>0</v>
      </c>
      <c r="CV98">
        <v>1.65</v>
      </c>
      <c r="CW98">
        <v>0.5</v>
      </c>
      <c r="CX98" t="s">
        <v>408</v>
      </c>
      <c r="CY98">
        <v>2</v>
      </c>
      <c r="CZ98" t="b">
        <v>1</v>
      </c>
      <c r="DA98">
        <v>1510789822.1</v>
      </c>
      <c r="DB98">
        <v>1306.13555555556</v>
      </c>
      <c r="DC98">
        <v>1331.37777777778</v>
      </c>
      <c r="DD98">
        <v>9.99068555555556</v>
      </c>
      <c r="DE98">
        <v>9.76915333333333</v>
      </c>
      <c r="DF98">
        <v>1294.1737037037</v>
      </c>
      <c r="DG98">
        <v>9.98991407407407</v>
      </c>
      <c r="DH98">
        <v>500.069925925926</v>
      </c>
      <c r="DI98">
        <v>89.9454222222222</v>
      </c>
      <c r="DJ98">
        <v>0.100031314814815</v>
      </c>
      <c r="DK98">
        <v>19.1203962962963</v>
      </c>
      <c r="DL98">
        <v>19.9901814814815</v>
      </c>
      <c r="DM98">
        <v>999.9</v>
      </c>
      <c r="DN98">
        <v>0</v>
      </c>
      <c r="DO98">
        <v>0</v>
      </c>
      <c r="DP98">
        <v>9999.11592592593</v>
      </c>
      <c r="DQ98">
        <v>0</v>
      </c>
      <c r="DR98">
        <v>9.93979592592593</v>
      </c>
      <c r="DS98">
        <v>-25.2420111111111</v>
      </c>
      <c r="DT98">
        <v>1319.3162962963</v>
      </c>
      <c r="DU98">
        <v>1344.51296296296</v>
      </c>
      <c r="DV98">
        <v>0.221532</v>
      </c>
      <c r="DW98">
        <v>1331.37777777778</v>
      </c>
      <c r="DX98">
        <v>9.76915333333333</v>
      </c>
      <c r="DY98">
        <v>0.898616407407407</v>
      </c>
      <c r="DZ98">
        <v>0.878690666666667</v>
      </c>
      <c r="EA98">
        <v>5.36860259259259</v>
      </c>
      <c r="EB98">
        <v>5.04638666666667</v>
      </c>
      <c r="EC98">
        <v>2000.01222222222</v>
      </c>
      <c r="ED98">
        <v>0.980005925925926</v>
      </c>
      <c r="EE98">
        <v>0.0199940592592593</v>
      </c>
      <c r="EF98">
        <v>0</v>
      </c>
      <c r="EG98">
        <v>2.29423703703704</v>
      </c>
      <c r="EH98">
        <v>0</v>
      </c>
      <c r="EI98">
        <v>2438.04851851852</v>
      </c>
      <c r="EJ98">
        <v>17300.2703703704</v>
      </c>
      <c r="EK98">
        <v>38.2406666666667</v>
      </c>
      <c r="EL98">
        <v>39.125</v>
      </c>
      <c r="EM98">
        <v>38.187</v>
      </c>
      <c r="EN98">
        <v>37.562</v>
      </c>
      <c r="EO98">
        <v>37.125</v>
      </c>
      <c r="EP98">
        <v>1960.02222222222</v>
      </c>
      <c r="EQ98">
        <v>39.99</v>
      </c>
      <c r="ER98">
        <v>0</v>
      </c>
      <c r="ES98">
        <v>1679590582.1</v>
      </c>
      <c r="ET98">
        <v>0</v>
      </c>
      <c r="EU98">
        <v>2.27358461538462</v>
      </c>
      <c r="EV98">
        <v>0.669675205574515</v>
      </c>
      <c r="EW98">
        <v>-1.15521365763613</v>
      </c>
      <c r="EX98">
        <v>2438.04807692308</v>
      </c>
      <c r="EY98">
        <v>15</v>
      </c>
      <c r="EZ98">
        <v>0</v>
      </c>
      <c r="FA98" t="s">
        <v>409</v>
      </c>
      <c r="FB98">
        <v>1510787920.6</v>
      </c>
      <c r="FC98">
        <v>1510787921.6</v>
      </c>
      <c r="FD98">
        <v>0</v>
      </c>
      <c r="FE98">
        <v>-0.101</v>
      </c>
      <c r="FF98">
        <v>-0.012</v>
      </c>
      <c r="FG98">
        <v>6.901</v>
      </c>
      <c r="FH98">
        <v>0.516</v>
      </c>
      <c r="FI98">
        <v>420</v>
      </c>
      <c r="FJ98">
        <v>24</v>
      </c>
      <c r="FK98">
        <v>0.32</v>
      </c>
      <c r="FL98">
        <v>0.12</v>
      </c>
      <c r="FM98">
        <v>0.220215675</v>
      </c>
      <c r="FN98">
        <v>0.0273078461538455</v>
      </c>
      <c r="FO98">
        <v>0.00270140940425086</v>
      </c>
      <c r="FP98">
        <v>1</v>
      </c>
      <c r="FQ98">
        <v>1</v>
      </c>
      <c r="FR98">
        <v>1</v>
      </c>
      <c r="FS98" t="s">
        <v>410</v>
      </c>
      <c r="FT98">
        <v>2.97298</v>
      </c>
      <c r="FU98">
        <v>2.75383</v>
      </c>
      <c r="FV98">
        <v>0.197345</v>
      </c>
      <c r="FW98">
        <v>0.200508</v>
      </c>
      <c r="FX98">
        <v>0.054509</v>
      </c>
      <c r="FY98">
        <v>0.0541093</v>
      </c>
      <c r="FZ98">
        <v>31197.6</v>
      </c>
      <c r="GA98">
        <v>33881.2</v>
      </c>
      <c r="GB98">
        <v>35227.7</v>
      </c>
      <c r="GC98">
        <v>38439</v>
      </c>
      <c r="GD98">
        <v>47214.6</v>
      </c>
      <c r="GE98">
        <v>52504.3</v>
      </c>
      <c r="GF98">
        <v>55016.1</v>
      </c>
      <c r="GG98">
        <v>61633.9</v>
      </c>
      <c r="GH98">
        <v>1.98137</v>
      </c>
      <c r="GI98">
        <v>1.79897</v>
      </c>
      <c r="GJ98">
        <v>0.00761449</v>
      </c>
      <c r="GK98">
        <v>0</v>
      </c>
      <c r="GL98">
        <v>19.8739</v>
      </c>
      <c r="GM98">
        <v>999.9</v>
      </c>
      <c r="GN98">
        <v>53.638</v>
      </c>
      <c r="GO98">
        <v>29.003</v>
      </c>
      <c r="GP98">
        <v>23.9877</v>
      </c>
      <c r="GQ98">
        <v>56.2989</v>
      </c>
      <c r="GR98">
        <v>49.9038</v>
      </c>
      <c r="GS98">
        <v>1</v>
      </c>
      <c r="GT98">
        <v>0.0192581</v>
      </c>
      <c r="GU98">
        <v>6.20767</v>
      </c>
      <c r="GV98">
        <v>20.0135</v>
      </c>
      <c r="GW98">
        <v>5.19872</v>
      </c>
      <c r="GX98">
        <v>12.0071</v>
      </c>
      <c r="GY98">
        <v>4.9755</v>
      </c>
      <c r="GZ98">
        <v>3.29293</v>
      </c>
      <c r="HA98">
        <v>9999</v>
      </c>
      <c r="HB98">
        <v>9999</v>
      </c>
      <c r="HC98">
        <v>999.9</v>
      </c>
      <c r="HD98">
        <v>9999</v>
      </c>
      <c r="HE98">
        <v>1.8631</v>
      </c>
      <c r="HF98">
        <v>1.86812</v>
      </c>
      <c r="HG98">
        <v>1.86784</v>
      </c>
      <c r="HH98">
        <v>1.86897</v>
      </c>
      <c r="HI98">
        <v>1.86983</v>
      </c>
      <c r="HJ98">
        <v>1.86584</v>
      </c>
      <c r="HK98">
        <v>1.86697</v>
      </c>
      <c r="HL98">
        <v>1.86832</v>
      </c>
      <c r="HM98">
        <v>5</v>
      </c>
      <c r="HN98">
        <v>0</v>
      </c>
      <c r="HO98">
        <v>0</v>
      </c>
      <c r="HP98">
        <v>0</v>
      </c>
      <c r="HQ98" t="s">
        <v>411</v>
      </c>
      <c r="HR98" t="s">
        <v>412</v>
      </c>
      <c r="HS98" t="s">
        <v>413</v>
      </c>
      <c r="HT98" t="s">
        <v>413</v>
      </c>
      <c r="HU98" t="s">
        <v>413</v>
      </c>
      <c r="HV98" t="s">
        <v>413</v>
      </c>
      <c r="HW98">
        <v>0</v>
      </c>
      <c r="HX98">
        <v>100</v>
      </c>
      <c r="HY98">
        <v>100</v>
      </c>
      <c r="HZ98">
        <v>12.09</v>
      </c>
      <c r="IA98">
        <v>0.0009</v>
      </c>
      <c r="IB98">
        <v>4.09459096810632</v>
      </c>
      <c r="IC98">
        <v>0.00701673648668627</v>
      </c>
      <c r="ID98">
        <v>-7.00304995360485e-07</v>
      </c>
      <c r="IE98">
        <v>-1.86506737496121e-11</v>
      </c>
      <c r="IF98">
        <v>0.00125787624930914</v>
      </c>
      <c r="IG98">
        <v>-0.0224036906934607</v>
      </c>
      <c r="IH98">
        <v>0.00249664406764014</v>
      </c>
      <c r="II98">
        <v>-2.59163740235367e-05</v>
      </c>
      <c r="IJ98">
        <v>-2</v>
      </c>
      <c r="IK98">
        <v>2020</v>
      </c>
      <c r="IL98">
        <v>1</v>
      </c>
      <c r="IM98">
        <v>25</v>
      </c>
      <c r="IN98">
        <v>31.8</v>
      </c>
      <c r="IO98">
        <v>31.8</v>
      </c>
      <c r="IP98">
        <v>2.61963</v>
      </c>
      <c r="IQ98">
        <v>2.60498</v>
      </c>
      <c r="IR98">
        <v>1.54785</v>
      </c>
      <c r="IS98">
        <v>2.30713</v>
      </c>
      <c r="IT98">
        <v>1.34644</v>
      </c>
      <c r="IU98">
        <v>2.2876</v>
      </c>
      <c r="IV98">
        <v>33.2663</v>
      </c>
      <c r="IW98">
        <v>24.1751</v>
      </c>
      <c r="IX98">
        <v>18</v>
      </c>
      <c r="IY98">
        <v>501.329</v>
      </c>
      <c r="IZ98">
        <v>387.524</v>
      </c>
      <c r="JA98">
        <v>12.634</v>
      </c>
      <c r="JB98">
        <v>27.1111</v>
      </c>
      <c r="JC98">
        <v>30.0004</v>
      </c>
      <c r="JD98">
        <v>27.0006</v>
      </c>
      <c r="JE98">
        <v>26.9375</v>
      </c>
      <c r="JF98">
        <v>52.4743</v>
      </c>
      <c r="JG98">
        <v>57.4224</v>
      </c>
      <c r="JH98">
        <v>0</v>
      </c>
      <c r="JI98">
        <v>12.6424</v>
      </c>
      <c r="JJ98">
        <v>1374.65</v>
      </c>
      <c r="JK98">
        <v>9.83319</v>
      </c>
      <c r="JL98">
        <v>102.093</v>
      </c>
      <c r="JM98">
        <v>102.604</v>
      </c>
    </row>
    <row r="99" spans="1:273">
      <c r="A99">
        <v>83</v>
      </c>
      <c r="B99">
        <v>1510789834.6</v>
      </c>
      <c r="C99">
        <v>502.5</v>
      </c>
      <c r="D99" t="s">
        <v>576</v>
      </c>
      <c r="E99" t="s">
        <v>577</v>
      </c>
      <c r="F99">
        <v>5</v>
      </c>
      <c r="G99" t="s">
        <v>405</v>
      </c>
      <c r="H99" t="s">
        <v>406</v>
      </c>
      <c r="I99">
        <v>1510789826.81429</v>
      </c>
      <c r="J99">
        <f>(K99)/1000</f>
        <v>0</v>
      </c>
      <c r="K99">
        <f>IF(CZ99, AN99, AH99)</f>
        <v>0</v>
      </c>
      <c r="L99">
        <f>IF(CZ99, AI99, AG99)</f>
        <v>0</v>
      </c>
      <c r="M99">
        <f>DB99 - IF(AU99&gt;1, L99*CV99*100.0/(AW99*DP99), 0)</f>
        <v>0</v>
      </c>
      <c r="N99">
        <f>((T99-J99/2)*M99-L99)/(T99+J99/2)</f>
        <v>0</v>
      </c>
      <c r="O99">
        <f>N99*(DI99+DJ99)/1000.0</f>
        <v>0</v>
      </c>
      <c r="P99">
        <f>(DB99 - IF(AU99&gt;1, L99*CV99*100.0/(AW99*DP99), 0))*(DI99+DJ99)/1000.0</f>
        <v>0</v>
      </c>
      <c r="Q99">
        <f>2.0/((1/S99-1/R99)+SIGN(S99)*SQRT((1/S99-1/R99)*(1/S99-1/R99) + 4*CW99/((CW99+1)*(CW99+1))*(2*1/S99*1/R99-1/R99*1/R99)))</f>
        <v>0</v>
      </c>
      <c r="R99">
        <f>IF(LEFT(CX99,1)&lt;&gt;"0",IF(LEFT(CX99,1)="1",3.0,CY99),$D$5+$E$5*(DP99*DI99/($K$5*1000))+$F$5*(DP99*DI99/($K$5*1000))*MAX(MIN(CV99,$J$5),$I$5)*MAX(MIN(CV99,$J$5),$I$5)+$G$5*MAX(MIN(CV99,$J$5),$I$5)*(DP99*DI99/($K$5*1000))+$H$5*(DP99*DI99/($K$5*1000))*(DP99*DI99/($K$5*1000)))</f>
        <v>0</v>
      </c>
      <c r="S99">
        <f>J99*(1000-(1000*0.61365*exp(17.502*W99/(240.97+W99))/(DI99+DJ99)+DD99)/2)/(1000*0.61365*exp(17.502*W99/(240.97+W99))/(DI99+DJ99)-DD99)</f>
        <v>0</v>
      </c>
      <c r="T99">
        <f>1/((CW99+1)/(Q99/1.6)+1/(R99/1.37)) + CW99/((CW99+1)/(Q99/1.6) + CW99/(R99/1.37))</f>
        <v>0</v>
      </c>
      <c r="U99">
        <f>(CR99*CU99)</f>
        <v>0</v>
      </c>
      <c r="V99">
        <f>(DK99+(U99+2*0.95*5.67E-8*(((DK99+$B$7)+273)^4-(DK99+273)^4)-44100*J99)/(1.84*29.3*R99+8*0.95*5.67E-8*(DK99+273)^3))</f>
        <v>0</v>
      </c>
      <c r="W99">
        <f>($C$7*DL99+$D$7*DM99+$E$7*V99)</f>
        <v>0</v>
      </c>
      <c r="X99">
        <f>0.61365*exp(17.502*W99/(240.97+W99))</f>
        <v>0</v>
      </c>
      <c r="Y99">
        <f>(Z99/AA99*100)</f>
        <v>0</v>
      </c>
      <c r="Z99">
        <f>DD99*(DI99+DJ99)/1000</f>
        <v>0</v>
      </c>
      <c r="AA99">
        <f>0.61365*exp(17.502*DK99/(240.97+DK99))</f>
        <v>0</v>
      </c>
      <c r="AB99">
        <f>(X99-DD99*(DI99+DJ99)/1000)</f>
        <v>0</v>
      </c>
      <c r="AC99">
        <f>(-J99*44100)</f>
        <v>0</v>
      </c>
      <c r="AD99">
        <f>2*29.3*R99*0.92*(DK99-W99)</f>
        <v>0</v>
      </c>
      <c r="AE99">
        <f>2*0.95*5.67E-8*(((DK99+$B$7)+273)^4-(W99+273)^4)</f>
        <v>0</v>
      </c>
      <c r="AF99">
        <f>U99+AE99+AC99+AD99</f>
        <v>0</v>
      </c>
      <c r="AG99">
        <f>DH99*AU99*(DC99-DB99*(1000-AU99*DE99)/(1000-AU99*DD99))/(100*CV99)</f>
        <v>0</v>
      </c>
      <c r="AH99">
        <f>1000*DH99*AU99*(DD99-DE99)/(100*CV99*(1000-AU99*DD99))</f>
        <v>0</v>
      </c>
      <c r="AI99">
        <f>(AJ99 - AK99 - DI99*1E3/(8.314*(DK99+273.15)) * AM99/DH99 * AL99) * DH99/(100*CV99) * (1000 - DE99)/1000</f>
        <v>0</v>
      </c>
      <c r="AJ99">
        <v>1376.98797329813</v>
      </c>
      <c r="AK99">
        <v>1359.19018181818</v>
      </c>
      <c r="AL99">
        <v>3.27718458204319</v>
      </c>
      <c r="AM99">
        <v>64.351544685461</v>
      </c>
      <c r="AN99">
        <f>(AP99 - AO99 + DI99*1E3/(8.314*(DK99+273.15)) * AR99/DH99 * AQ99) * DH99/(100*CV99) * 1000/(1000 - AP99)</f>
        <v>0</v>
      </c>
      <c r="AO99">
        <v>9.78213191616947</v>
      </c>
      <c r="AP99">
        <v>10.0030804895105</v>
      </c>
      <c r="AQ99">
        <v>-2.23474977023486e-05</v>
      </c>
      <c r="AR99">
        <v>100.18039122701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MAX(0,($B$13+$C$13*DP99)/(1+$D$13*DP99)*DI99/(DK99+273)*$E$13)</f>
        <v>0</v>
      </c>
      <c r="AX99" t="s">
        <v>407</v>
      </c>
      <c r="AY99" t="s">
        <v>407</v>
      </c>
      <c r="AZ99">
        <v>0</v>
      </c>
      <c r="BA99">
        <v>0</v>
      </c>
      <c r="BB99">
        <f>1-AZ99/BA99</f>
        <v>0</v>
      </c>
      <c r="BC99">
        <v>0</v>
      </c>
      <c r="BD99" t="s">
        <v>407</v>
      </c>
      <c r="BE99" t="s">
        <v>407</v>
      </c>
      <c r="BF99">
        <v>0</v>
      </c>
      <c r="BG99">
        <v>0</v>
      </c>
      <c r="BH99">
        <f>1-BF99/BG99</f>
        <v>0</v>
      </c>
      <c r="BI99">
        <v>0.5</v>
      </c>
      <c r="BJ99">
        <f>CS99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407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f>$B$11*DQ99+$C$11*DR99+$F$11*EC99*(1-EF99)</f>
        <v>0</v>
      </c>
      <c r="CS99">
        <f>CR99*CT99</f>
        <v>0</v>
      </c>
      <c r="CT99">
        <f>($B$11*$D$9+$C$11*$D$9+$F$11*((EP99+EH99)/MAX(EP99+EH99+EQ99, 0.1)*$I$9+EQ99/MAX(EP99+EH99+EQ99, 0.1)*$J$9))/($B$11+$C$11+$F$11)</f>
        <v>0</v>
      </c>
      <c r="CU99">
        <f>($B$11*$K$9+$C$11*$K$9+$F$11*((EP99+EH99)/MAX(EP99+EH99+EQ99, 0.1)*$P$9+EQ99/MAX(EP99+EH99+EQ99, 0.1)*$Q$9))/($B$11+$C$11+$F$11)</f>
        <v>0</v>
      </c>
      <c r="CV99">
        <v>1.65</v>
      </c>
      <c r="CW99">
        <v>0.5</v>
      </c>
      <c r="CX99" t="s">
        <v>408</v>
      </c>
      <c r="CY99">
        <v>2</v>
      </c>
      <c r="CZ99" t="b">
        <v>1</v>
      </c>
      <c r="DA99">
        <v>1510789826.81429</v>
      </c>
      <c r="DB99">
        <v>1321.77642857143</v>
      </c>
      <c r="DC99">
        <v>1346.87214285714</v>
      </c>
      <c r="DD99">
        <v>9.99394607142857</v>
      </c>
      <c r="DE99">
        <v>9.78016785714286</v>
      </c>
      <c r="DF99">
        <v>1309.73464285714</v>
      </c>
      <c r="DG99">
        <v>9.99311357142857</v>
      </c>
      <c r="DH99">
        <v>500.065857142857</v>
      </c>
      <c r="DI99">
        <v>89.9452428571429</v>
      </c>
      <c r="DJ99">
        <v>0.1000414</v>
      </c>
      <c r="DK99">
        <v>19.1216678571429</v>
      </c>
      <c r="DL99">
        <v>19.992425</v>
      </c>
      <c r="DM99">
        <v>999.9</v>
      </c>
      <c r="DN99">
        <v>0</v>
      </c>
      <c r="DO99">
        <v>0</v>
      </c>
      <c r="DP99">
        <v>9998.56392857143</v>
      </c>
      <c r="DQ99">
        <v>0</v>
      </c>
      <c r="DR99">
        <v>9.9438125</v>
      </c>
      <c r="DS99">
        <v>-25.0949321428571</v>
      </c>
      <c r="DT99">
        <v>1335.11964285714</v>
      </c>
      <c r="DU99">
        <v>1360.175</v>
      </c>
      <c r="DV99">
        <v>0.213778821428571</v>
      </c>
      <c r="DW99">
        <v>1346.87214285714</v>
      </c>
      <c r="DX99">
        <v>9.78016785714286</v>
      </c>
      <c r="DY99">
        <v>0.898907857142857</v>
      </c>
      <c r="DZ99">
        <v>0.879679571428571</v>
      </c>
      <c r="EA99">
        <v>5.37326928571429</v>
      </c>
      <c r="EB99">
        <v>5.06250285714286</v>
      </c>
      <c r="EC99">
        <v>2000.03535714286</v>
      </c>
      <c r="ED99">
        <v>0.980006142857143</v>
      </c>
      <c r="EE99">
        <v>0.0199938857142857</v>
      </c>
      <c r="EF99">
        <v>0</v>
      </c>
      <c r="EG99">
        <v>2.31526071428571</v>
      </c>
      <c r="EH99">
        <v>0</v>
      </c>
      <c r="EI99">
        <v>2437.94571428571</v>
      </c>
      <c r="EJ99">
        <v>17300.4714285714</v>
      </c>
      <c r="EK99">
        <v>38.22075</v>
      </c>
      <c r="EL99">
        <v>39.1205</v>
      </c>
      <c r="EM99">
        <v>38.187</v>
      </c>
      <c r="EN99">
        <v>37.562</v>
      </c>
      <c r="EO99">
        <v>37.125</v>
      </c>
      <c r="EP99">
        <v>1960.04535714286</v>
      </c>
      <c r="EQ99">
        <v>39.99</v>
      </c>
      <c r="ER99">
        <v>0</v>
      </c>
      <c r="ES99">
        <v>1679590587.5</v>
      </c>
      <c r="ET99">
        <v>0</v>
      </c>
      <c r="EU99">
        <v>2.2926</v>
      </c>
      <c r="EV99">
        <v>0.392361540233886</v>
      </c>
      <c r="EW99">
        <v>-2.5407692128584</v>
      </c>
      <c r="EX99">
        <v>2437.948</v>
      </c>
      <c r="EY99">
        <v>15</v>
      </c>
      <c r="EZ99">
        <v>0</v>
      </c>
      <c r="FA99" t="s">
        <v>409</v>
      </c>
      <c r="FB99">
        <v>1510787920.6</v>
      </c>
      <c r="FC99">
        <v>1510787921.6</v>
      </c>
      <c r="FD99">
        <v>0</v>
      </c>
      <c r="FE99">
        <v>-0.101</v>
      </c>
      <c r="FF99">
        <v>-0.012</v>
      </c>
      <c r="FG99">
        <v>6.901</v>
      </c>
      <c r="FH99">
        <v>0.516</v>
      </c>
      <c r="FI99">
        <v>420</v>
      </c>
      <c r="FJ99">
        <v>24</v>
      </c>
      <c r="FK99">
        <v>0.32</v>
      </c>
      <c r="FL99">
        <v>0.12</v>
      </c>
      <c r="FM99">
        <v>0.21558735</v>
      </c>
      <c r="FN99">
        <v>-0.0817025290806762</v>
      </c>
      <c r="FO99">
        <v>0.0148624328064923</v>
      </c>
      <c r="FP99">
        <v>1</v>
      </c>
      <c r="FQ99">
        <v>1</v>
      </c>
      <c r="FR99">
        <v>1</v>
      </c>
      <c r="FS99" t="s">
        <v>410</v>
      </c>
      <c r="FT99">
        <v>2.97289</v>
      </c>
      <c r="FU99">
        <v>2.75376</v>
      </c>
      <c r="FV99">
        <v>0.19881</v>
      </c>
      <c r="FW99">
        <v>0.201987</v>
      </c>
      <c r="FX99">
        <v>0.0545565</v>
      </c>
      <c r="FY99">
        <v>0.0544403</v>
      </c>
      <c r="FZ99">
        <v>31140.1</v>
      </c>
      <c r="GA99">
        <v>33817.8</v>
      </c>
      <c r="GB99">
        <v>35227</v>
      </c>
      <c r="GC99">
        <v>38438.3</v>
      </c>
      <c r="GD99">
        <v>47211.4</v>
      </c>
      <c r="GE99">
        <v>52485.1</v>
      </c>
      <c r="GF99">
        <v>55015.2</v>
      </c>
      <c r="GG99">
        <v>61633</v>
      </c>
      <c r="GH99">
        <v>1.98102</v>
      </c>
      <c r="GI99">
        <v>1.79875</v>
      </c>
      <c r="GJ99">
        <v>0.00723451</v>
      </c>
      <c r="GK99">
        <v>0</v>
      </c>
      <c r="GL99">
        <v>19.8765</v>
      </c>
      <c r="GM99">
        <v>999.9</v>
      </c>
      <c r="GN99">
        <v>53.638</v>
      </c>
      <c r="GO99">
        <v>29.024</v>
      </c>
      <c r="GP99">
        <v>24.0169</v>
      </c>
      <c r="GQ99">
        <v>56.4589</v>
      </c>
      <c r="GR99">
        <v>50.2244</v>
      </c>
      <c r="GS99">
        <v>1</v>
      </c>
      <c r="GT99">
        <v>0.019685</v>
      </c>
      <c r="GU99">
        <v>6.19898</v>
      </c>
      <c r="GV99">
        <v>20.0138</v>
      </c>
      <c r="GW99">
        <v>5.19917</v>
      </c>
      <c r="GX99">
        <v>12.0077</v>
      </c>
      <c r="GY99">
        <v>4.97565</v>
      </c>
      <c r="GZ99">
        <v>3.293</v>
      </c>
      <c r="HA99">
        <v>9999</v>
      </c>
      <c r="HB99">
        <v>9999</v>
      </c>
      <c r="HC99">
        <v>999.9</v>
      </c>
      <c r="HD99">
        <v>9999</v>
      </c>
      <c r="HE99">
        <v>1.8631</v>
      </c>
      <c r="HF99">
        <v>1.86812</v>
      </c>
      <c r="HG99">
        <v>1.86785</v>
      </c>
      <c r="HH99">
        <v>1.86894</v>
      </c>
      <c r="HI99">
        <v>1.86983</v>
      </c>
      <c r="HJ99">
        <v>1.86586</v>
      </c>
      <c r="HK99">
        <v>1.86699</v>
      </c>
      <c r="HL99">
        <v>1.86831</v>
      </c>
      <c r="HM99">
        <v>5</v>
      </c>
      <c r="HN99">
        <v>0</v>
      </c>
      <c r="HO99">
        <v>0</v>
      </c>
      <c r="HP99">
        <v>0</v>
      </c>
      <c r="HQ99" t="s">
        <v>411</v>
      </c>
      <c r="HR99" t="s">
        <v>412</v>
      </c>
      <c r="HS99" t="s">
        <v>413</v>
      </c>
      <c r="HT99" t="s">
        <v>413</v>
      </c>
      <c r="HU99" t="s">
        <v>413</v>
      </c>
      <c r="HV99" t="s">
        <v>413</v>
      </c>
      <c r="HW99">
        <v>0</v>
      </c>
      <c r="HX99">
        <v>100</v>
      </c>
      <c r="HY99">
        <v>100</v>
      </c>
      <c r="HZ99">
        <v>12.17</v>
      </c>
      <c r="IA99">
        <v>0.0011</v>
      </c>
      <c r="IB99">
        <v>4.09459096810632</v>
      </c>
      <c r="IC99">
        <v>0.00701673648668627</v>
      </c>
      <c r="ID99">
        <v>-7.00304995360485e-07</v>
      </c>
      <c r="IE99">
        <v>-1.86506737496121e-11</v>
      </c>
      <c r="IF99">
        <v>0.00125787624930914</v>
      </c>
      <c r="IG99">
        <v>-0.0224036906934607</v>
      </c>
      <c r="IH99">
        <v>0.00249664406764014</v>
      </c>
      <c r="II99">
        <v>-2.59163740235367e-05</v>
      </c>
      <c r="IJ99">
        <v>-2</v>
      </c>
      <c r="IK99">
        <v>2020</v>
      </c>
      <c r="IL99">
        <v>1</v>
      </c>
      <c r="IM99">
        <v>25</v>
      </c>
      <c r="IN99">
        <v>31.9</v>
      </c>
      <c r="IO99">
        <v>31.9</v>
      </c>
      <c r="IP99">
        <v>2.64404</v>
      </c>
      <c r="IQ99">
        <v>2.60498</v>
      </c>
      <c r="IR99">
        <v>1.54785</v>
      </c>
      <c r="IS99">
        <v>2.30713</v>
      </c>
      <c r="IT99">
        <v>1.34644</v>
      </c>
      <c r="IU99">
        <v>2.28027</v>
      </c>
      <c r="IV99">
        <v>33.2663</v>
      </c>
      <c r="IW99">
        <v>24.1751</v>
      </c>
      <c r="IX99">
        <v>18</v>
      </c>
      <c r="IY99">
        <v>501.158</v>
      </c>
      <c r="IZ99">
        <v>387.444</v>
      </c>
      <c r="JA99">
        <v>12.641</v>
      </c>
      <c r="JB99">
        <v>27.1178</v>
      </c>
      <c r="JC99">
        <v>30.0005</v>
      </c>
      <c r="JD99">
        <v>27.0073</v>
      </c>
      <c r="JE99">
        <v>26.9437</v>
      </c>
      <c r="JF99">
        <v>52.9477</v>
      </c>
      <c r="JG99">
        <v>57.4224</v>
      </c>
      <c r="JH99">
        <v>0</v>
      </c>
      <c r="JI99">
        <v>12.6457</v>
      </c>
      <c r="JJ99">
        <v>1394.73</v>
      </c>
      <c r="JK99">
        <v>9.82962</v>
      </c>
      <c r="JL99">
        <v>102.091</v>
      </c>
      <c r="JM99">
        <v>102.602</v>
      </c>
    </row>
    <row r="100" spans="1:273">
      <c r="A100">
        <v>84</v>
      </c>
      <c r="B100">
        <v>1510789839.6</v>
      </c>
      <c r="C100">
        <v>507.5</v>
      </c>
      <c r="D100" t="s">
        <v>578</v>
      </c>
      <c r="E100" t="s">
        <v>579</v>
      </c>
      <c r="F100">
        <v>5</v>
      </c>
      <c r="G100" t="s">
        <v>405</v>
      </c>
      <c r="H100" t="s">
        <v>406</v>
      </c>
      <c r="I100">
        <v>1510789832.1</v>
      </c>
      <c r="J100">
        <f>(K100)/1000</f>
        <v>0</v>
      </c>
      <c r="K100">
        <f>IF(CZ100, AN100, AH100)</f>
        <v>0</v>
      </c>
      <c r="L100">
        <f>IF(CZ100, AI100, AG100)</f>
        <v>0</v>
      </c>
      <c r="M100">
        <f>DB100 - IF(AU100&gt;1, L100*CV100*100.0/(AW100*DP100), 0)</f>
        <v>0</v>
      </c>
      <c r="N100">
        <f>((T100-J100/2)*M100-L100)/(T100+J100/2)</f>
        <v>0</v>
      </c>
      <c r="O100">
        <f>N100*(DI100+DJ100)/1000.0</f>
        <v>0</v>
      </c>
      <c r="P100">
        <f>(DB100 - IF(AU100&gt;1, L100*CV100*100.0/(AW100*DP100), 0))*(DI100+DJ100)/1000.0</f>
        <v>0</v>
      </c>
      <c r="Q100">
        <f>2.0/((1/S100-1/R100)+SIGN(S100)*SQRT((1/S100-1/R100)*(1/S100-1/R100) + 4*CW100/((CW100+1)*(CW100+1))*(2*1/S100*1/R100-1/R100*1/R100)))</f>
        <v>0</v>
      </c>
      <c r="R100">
        <f>IF(LEFT(CX100,1)&lt;&gt;"0",IF(LEFT(CX100,1)="1",3.0,CY100),$D$5+$E$5*(DP100*DI100/($K$5*1000))+$F$5*(DP100*DI100/($K$5*1000))*MAX(MIN(CV100,$J$5),$I$5)*MAX(MIN(CV100,$J$5),$I$5)+$G$5*MAX(MIN(CV100,$J$5),$I$5)*(DP100*DI100/($K$5*1000))+$H$5*(DP100*DI100/($K$5*1000))*(DP100*DI100/($K$5*1000)))</f>
        <v>0</v>
      </c>
      <c r="S100">
        <f>J100*(1000-(1000*0.61365*exp(17.502*W100/(240.97+W100))/(DI100+DJ100)+DD100)/2)/(1000*0.61365*exp(17.502*W100/(240.97+W100))/(DI100+DJ100)-DD100)</f>
        <v>0</v>
      </c>
      <c r="T100">
        <f>1/((CW100+1)/(Q100/1.6)+1/(R100/1.37)) + CW100/((CW100+1)/(Q100/1.6) + CW100/(R100/1.37))</f>
        <v>0</v>
      </c>
      <c r="U100">
        <f>(CR100*CU100)</f>
        <v>0</v>
      </c>
      <c r="V100">
        <f>(DK100+(U100+2*0.95*5.67E-8*(((DK100+$B$7)+273)^4-(DK100+273)^4)-44100*J100)/(1.84*29.3*R100+8*0.95*5.67E-8*(DK100+273)^3))</f>
        <v>0</v>
      </c>
      <c r="W100">
        <f>($C$7*DL100+$D$7*DM100+$E$7*V100)</f>
        <v>0</v>
      </c>
      <c r="X100">
        <f>0.61365*exp(17.502*W100/(240.97+W100))</f>
        <v>0</v>
      </c>
      <c r="Y100">
        <f>(Z100/AA100*100)</f>
        <v>0</v>
      </c>
      <c r="Z100">
        <f>DD100*(DI100+DJ100)/1000</f>
        <v>0</v>
      </c>
      <c r="AA100">
        <f>0.61365*exp(17.502*DK100/(240.97+DK100))</f>
        <v>0</v>
      </c>
      <c r="AB100">
        <f>(X100-DD100*(DI100+DJ100)/1000)</f>
        <v>0</v>
      </c>
      <c r="AC100">
        <f>(-J100*44100)</f>
        <v>0</v>
      </c>
      <c r="AD100">
        <f>2*29.3*R100*0.92*(DK100-W100)</f>
        <v>0</v>
      </c>
      <c r="AE100">
        <f>2*0.95*5.67E-8*(((DK100+$B$7)+273)^4-(W100+273)^4)</f>
        <v>0</v>
      </c>
      <c r="AF100">
        <f>U100+AE100+AC100+AD100</f>
        <v>0</v>
      </c>
      <c r="AG100">
        <f>DH100*AU100*(DC100-DB100*(1000-AU100*DE100)/(1000-AU100*DD100))/(100*CV100)</f>
        <v>0</v>
      </c>
      <c r="AH100">
        <f>1000*DH100*AU100*(DD100-DE100)/(100*CV100*(1000-AU100*DD100))</f>
        <v>0</v>
      </c>
      <c r="AI100">
        <f>(AJ100 - AK100 - DI100*1E3/(8.314*(DK100+273.15)) * AM100/DH100 * AL100) * DH100/(100*CV100) * (1000 - DE100)/1000</f>
        <v>0</v>
      </c>
      <c r="AJ100">
        <v>1394.18779552255</v>
      </c>
      <c r="AK100">
        <v>1375.91703030303</v>
      </c>
      <c r="AL100">
        <v>3.3606643197177</v>
      </c>
      <c r="AM100">
        <v>64.351544685461</v>
      </c>
      <c r="AN100">
        <f>(AP100 - AO100 + DI100*1E3/(8.314*(DK100+273.15)) * AR100/DH100 * AQ100) * DH100/(100*CV100) * 1000/(1000 - AP100)</f>
        <v>0</v>
      </c>
      <c r="AO100">
        <v>9.86023777595864</v>
      </c>
      <c r="AP100">
        <v>10.0368622377622</v>
      </c>
      <c r="AQ100">
        <v>0.00733517622155448</v>
      </c>
      <c r="AR100">
        <v>100.18039122701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MAX(0,($B$13+$C$13*DP100)/(1+$D$13*DP100)*DI100/(DK100+273)*$E$13)</f>
        <v>0</v>
      </c>
      <c r="AX100" t="s">
        <v>407</v>
      </c>
      <c r="AY100" t="s">
        <v>407</v>
      </c>
      <c r="AZ100">
        <v>0</v>
      </c>
      <c r="BA100">
        <v>0</v>
      </c>
      <c r="BB100">
        <f>1-AZ100/BA100</f>
        <v>0</v>
      </c>
      <c r="BC100">
        <v>0</v>
      </c>
      <c r="BD100" t="s">
        <v>407</v>
      </c>
      <c r="BE100" t="s">
        <v>407</v>
      </c>
      <c r="BF100">
        <v>0</v>
      </c>
      <c r="BG100">
        <v>0</v>
      </c>
      <c r="BH100">
        <f>1-BF100/BG100</f>
        <v>0</v>
      </c>
      <c r="BI100">
        <v>0.5</v>
      </c>
      <c r="BJ100">
        <f>CS100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407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f>$B$11*DQ100+$C$11*DR100+$F$11*EC100*(1-EF100)</f>
        <v>0</v>
      </c>
      <c r="CS100">
        <f>CR100*CT100</f>
        <v>0</v>
      </c>
      <c r="CT100">
        <f>($B$11*$D$9+$C$11*$D$9+$F$11*((EP100+EH100)/MAX(EP100+EH100+EQ100, 0.1)*$I$9+EQ100/MAX(EP100+EH100+EQ100, 0.1)*$J$9))/($B$11+$C$11+$F$11)</f>
        <v>0</v>
      </c>
      <c r="CU100">
        <f>($B$11*$K$9+$C$11*$K$9+$F$11*((EP100+EH100)/MAX(EP100+EH100+EQ100, 0.1)*$P$9+EQ100/MAX(EP100+EH100+EQ100, 0.1)*$Q$9))/($B$11+$C$11+$F$11)</f>
        <v>0</v>
      </c>
      <c r="CV100">
        <v>1.65</v>
      </c>
      <c r="CW100">
        <v>0.5</v>
      </c>
      <c r="CX100" t="s">
        <v>408</v>
      </c>
      <c r="CY100">
        <v>2</v>
      </c>
      <c r="CZ100" t="b">
        <v>1</v>
      </c>
      <c r="DA100">
        <v>1510789832.1</v>
      </c>
      <c r="DB100">
        <v>1339.17</v>
      </c>
      <c r="DC100">
        <v>1364.1137037037</v>
      </c>
      <c r="DD100">
        <v>10.0051444444444</v>
      </c>
      <c r="DE100">
        <v>9.81189703703704</v>
      </c>
      <c r="DF100">
        <v>1327.04037037037</v>
      </c>
      <c r="DG100">
        <v>10.004092962963</v>
      </c>
      <c r="DH100">
        <v>500.059592592593</v>
      </c>
      <c r="DI100">
        <v>89.9464962962963</v>
      </c>
      <c r="DJ100">
        <v>0.0999708333333333</v>
      </c>
      <c r="DK100">
        <v>19.1231444444444</v>
      </c>
      <c r="DL100">
        <v>19.9928703703704</v>
      </c>
      <c r="DM100">
        <v>999.9</v>
      </c>
      <c r="DN100">
        <v>0</v>
      </c>
      <c r="DO100">
        <v>0</v>
      </c>
      <c r="DP100">
        <v>9997.2337037037</v>
      </c>
      <c r="DQ100">
        <v>0</v>
      </c>
      <c r="DR100">
        <v>9.94469888888889</v>
      </c>
      <c r="DS100">
        <v>-24.943462962963</v>
      </c>
      <c r="DT100">
        <v>1352.7037037037</v>
      </c>
      <c r="DU100">
        <v>1377.63074074074</v>
      </c>
      <c r="DV100">
        <v>0.193243740740741</v>
      </c>
      <c r="DW100">
        <v>1364.1137037037</v>
      </c>
      <c r="DX100">
        <v>9.81189703703704</v>
      </c>
      <c r="DY100">
        <v>0.899927407407407</v>
      </c>
      <c r="DZ100">
        <v>0.882545888888889</v>
      </c>
      <c r="EA100">
        <v>5.38956814814815</v>
      </c>
      <c r="EB100">
        <v>5.10912111111111</v>
      </c>
      <c r="EC100">
        <v>2000.00296296296</v>
      </c>
      <c r="ED100">
        <v>0.980006222222222</v>
      </c>
      <c r="EE100">
        <v>0.0199938222222222</v>
      </c>
      <c r="EF100">
        <v>0</v>
      </c>
      <c r="EG100">
        <v>2.3063037037037</v>
      </c>
      <c r="EH100">
        <v>0</v>
      </c>
      <c r="EI100">
        <v>2437.69185185185</v>
      </c>
      <c r="EJ100">
        <v>17300.2037037037</v>
      </c>
      <c r="EK100">
        <v>38.1986666666667</v>
      </c>
      <c r="EL100">
        <v>39.1203333333333</v>
      </c>
      <c r="EM100">
        <v>38.187</v>
      </c>
      <c r="EN100">
        <v>37.562</v>
      </c>
      <c r="EO100">
        <v>37.118</v>
      </c>
      <c r="EP100">
        <v>1960.01296296296</v>
      </c>
      <c r="EQ100">
        <v>39.99</v>
      </c>
      <c r="ER100">
        <v>0</v>
      </c>
      <c r="ES100">
        <v>1679590592.3</v>
      </c>
      <c r="ET100">
        <v>0</v>
      </c>
      <c r="EU100">
        <v>2.292108</v>
      </c>
      <c r="EV100">
        <v>-0.0786230750066298</v>
      </c>
      <c r="EW100">
        <v>-3.09692307036766</v>
      </c>
      <c r="EX100">
        <v>2437.69</v>
      </c>
      <c r="EY100">
        <v>15</v>
      </c>
      <c r="EZ100">
        <v>0</v>
      </c>
      <c r="FA100" t="s">
        <v>409</v>
      </c>
      <c r="FB100">
        <v>1510787920.6</v>
      </c>
      <c r="FC100">
        <v>1510787921.6</v>
      </c>
      <c r="FD100">
        <v>0</v>
      </c>
      <c r="FE100">
        <v>-0.101</v>
      </c>
      <c r="FF100">
        <v>-0.012</v>
      </c>
      <c r="FG100">
        <v>6.901</v>
      </c>
      <c r="FH100">
        <v>0.516</v>
      </c>
      <c r="FI100">
        <v>420</v>
      </c>
      <c r="FJ100">
        <v>24</v>
      </c>
      <c r="FK100">
        <v>0.32</v>
      </c>
      <c r="FL100">
        <v>0.12</v>
      </c>
      <c r="FM100">
        <v>0.2035917</v>
      </c>
      <c r="FN100">
        <v>-0.230516577861163</v>
      </c>
      <c r="FO100">
        <v>0.026876726515891</v>
      </c>
      <c r="FP100">
        <v>1</v>
      </c>
      <c r="FQ100">
        <v>1</v>
      </c>
      <c r="FR100">
        <v>1</v>
      </c>
      <c r="FS100" t="s">
        <v>410</v>
      </c>
      <c r="FT100">
        <v>2.97285</v>
      </c>
      <c r="FU100">
        <v>2.75368</v>
      </c>
      <c r="FV100">
        <v>0.200292</v>
      </c>
      <c r="FW100">
        <v>0.203494</v>
      </c>
      <c r="FX100">
        <v>0.0546914</v>
      </c>
      <c r="FY100">
        <v>0.0545159</v>
      </c>
      <c r="FZ100">
        <v>31082</v>
      </c>
      <c r="GA100">
        <v>33754</v>
      </c>
      <c r="GB100">
        <v>35226.5</v>
      </c>
      <c r="GC100">
        <v>38438.3</v>
      </c>
      <c r="GD100">
        <v>47204.2</v>
      </c>
      <c r="GE100">
        <v>52480.6</v>
      </c>
      <c r="GF100">
        <v>55014.6</v>
      </c>
      <c r="GG100">
        <v>61632.7</v>
      </c>
      <c r="GH100">
        <v>1.98102</v>
      </c>
      <c r="GI100">
        <v>1.79885</v>
      </c>
      <c r="GJ100">
        <v>0.00729039</v>
      </c>
      <c r="GK100">
        <v>0</v>
      </c>
      <c r="GL100">
        <v>19.8783</v>
      </c>
      <c r="GM100">
        <v>999.9</v>
      </c>
      <c r="GN100">
        <v>53.638</v>
      </c>
      <c r="GO100">
        <v>29.003</v>
      </c>
      <c r="GP100">
        <v>23.986</v>
      </c>
      <c r="GQ100">
        <v>56.2889</v>
      </c>
      <c r="GR100">
        <v>50.0561</v>
      </c>
      <c r="GS100">
        <v>1</v>
      </c>
      <c r="GT100">
        <v>0.0201042</v>
      </c>
      <c r="GU100">
        <v>6.20099</v>
      </c>
      <c r="GV100">
        <v>20.0138</v>
      </c>
      <c r="GW100">
        <v>5.19947</v>
      </c>
      <c r="GX100">
        <v>12.0089</v>
      </c>
      <c r="GY100">
        <v>4.97575</v>
      </c>
      <c r="GZ100">
        <v>3.29305</v>
      </c>
      <c r="HA100">
        <v>9999</v>
      </c>
      <c r="HB100">
        <v>9999</v>
      </c>
      <c r="HC100">
        <v>999.9</v>
      </c>
      <c r="HD100">
        <v>9999</v>
      </c>
      <c r="HE100">
        <v>1.8631</v>
      </c>
      <c r="HF100">
        <v>1.86812</v>
      </c>
      <c r="HG100">
        <v>1.86784</v>
      </c>
      <c r="HH100">
        <v>1.86894</v>
      </c>
      <c r="HI100">
        <v>1.86985</v>
      </c>
      <c r="HJ100">
        <v>1.86587</v>
      </c>
      <c r="HK100">
        <v>1.867</v>
      </c>
      <c r="HL100">
        <v>1.86831</v>
      </c>
      <c r="HM100">
        <v>5</v>
      </c>
      <c r="HN100">
        <v>0</v>
      </c>
      <c r="HO100">
        <v>0</v>
      </c>
      <c r="HP100">
        <v>0</v>
      </c>
      <c r="HQ100" t="s">
        <v>411</v>
      </c>
      <c r="HR100" t="s">
        <v>412</v>
      </c>
      <c r="HS100" t="s">
        <v>413</v>
      </c>
      <c r="HT100" t="s">
        <v>413</v>
      </c>
      <c r="HU100" t="s">
        <v>413</v>
      </c>
      <c r="HV100" t="s">
        <v>413</v>
      </c>
      <c r="HW100">
        <v>0</v>
      </c>
      <c r="HX100">
        <v>100</v>
      </c>
      <c r="HY100">
        <v>100</v>
      </c>
      <c r="HZ100">
        <v>12.26</v>
      </c>
      <c r="IA100">
        <v>0.0017</v>
      </c>
      <c r="IB100">
        <v>4.09459096810632</v>
      </c>
      <c r="IC100">
        <v>0.00701673648668627</v>
      </c>
      <c r="ID100">
        <v>-7.00304995360485e-07</v>
      </c>
      <c r="IE100">
        <v>-1.86506737496121e-11</v>
      </c>
      <c r="IF100">
        <v>0.00125787624930914</v>
      </c>
      <c r="IG100">
        <v>-0.0224036906934607</v>
      </c>
      <c r="IH100">
        <v>0.00249664406764014</v>
      </c>
      <c r="II100">
        <v>-2.59163740235367e-05</v>
      </c>
      <c r="IJ100">
        <v>-2</v>
      </c>
      <c r="IK100">
        <v>2020</v>
      </c>
      <c r="IL100">
        <v>1</v>
      </c>
      <c r="IM100">
        <v>25</v>
      </c>
      <c r="IN100">
        <v>32</v>
      </c>
      <c r="IO100">
        <v>32</v>
      </c>
      <c r="IP100">
        <v>2.6709</v>
      </c>
      <c r="IQ100">
        <v>2.60376</v>
      </c>
      <c r="IR100">
        <v>1.54785</v>
      </c>
      <c r="IS100">
        <v>2.30713</v>
      </c>
      <c r="IT100">
        <v>1.34644</v>
      </c>
      <c r="IU100">
        <v>2.28394</v>
      </c>
      <c r="IV100">
        <v>33.2663</v>
      </c>
      <c r="IW100">
        <v>24.1751</v>
      </c>
      <c r="IX100">
        <v>18</v>
      </c>
      <c r="IY100">
        <v>501.221</v>
      </c>
      <c r="IZ100">
        <v>387.545</v>
      </c>
      <c r="JA100">
        <v>12.6459</v>
      </c>
      <c r="JB100">
        <v>27.1237</v>
      </c>
      <c r="JC100">
        <v>30.0005</v>
      </c>
      <c r="JD100">
        <v>27.0143</v>
      </c>
      <c r="JE100">
        <v>26.9506</v>
      </c>
      <c r="JF100">
        <v>53.4854</v>
      </c>
      <c r="JG100">
        <v>57.4224</v>
      </c>
      <c r="JH100">
        <v>0</v>
      </c>
      <c r="JI100">
        <v>12.651</v>
      </c>
      <c r="JJ100">
        <v>1408.12</v>
      </c>
      <c r="JK100">
        <v>9.82962</v>
      </c>
      <c r="JL100">
        <v>102.09</v>
      </c>
      <c r="JM100">
        <v>102.602</v>
      </c>
    </row>
    <row r="101" spans="1:273">
      <c r="A101">
        <v>85</v>
      </c>
      <c r="B101">
        <v>1510789844.6</v>
      </c>
      <c r="C101">
        <v>512.5</v>
      </c>
      <c r="D101" t="s">
        <v>580</v>
      </c>
      <c r="E101" t="s">
        <v>581</v>
      </c>
      <c r="F101">
        <v>5</v>
      </c>
      <c r="G101" t="s">
        <v>405</v>
      </c>
      <c r="H101" t="s">
        <v>406</v>
      </c>
      <c r="I101">
        <v>1510789836.81429</v>
      </c>
      <c r="J101">
        <f>(K101)/1000</f>
        <v>0</v>
      </c>
      <c r="K101">
        <f>IF(CZ101, AN101, AH101)</f>
        <v>0</v>
      </c>
      <c r="L101">
        <f>IF(CZ101, AI101, AG101)</f>
        <v>0</v>
      </c>
      <c r="M101">
        <f>DB101 - IF(AU101&gt;1, L101*CV101*100.0/(AW101*DP101), 0)</f>
        <v>0</v>
      </c>
      <c r="N101">
        <f>((T101-J101/2)*M101-L101)/(T101+J101/2)</f>
        <v>0</v>
      </c>
      <c r="O101">
        <f>N101*(DI101+DJ101)/1000.0</f>
        <v>0</v>
      </c>
      <c r="P101">
        <f>(DB101 - IF(AU101&gt;1, L101*CV101*100.0/(AW101*DP101), 0))*(DI101+DJ101)/1000.0</f>
        <v>0</v>
      </c>
      <c r="Q101">
        <f>2.0/((1/S101-1/R101)+SIGN(S101)*SQRT((1/S101-1/R101)*(1/S101-1/R101) + 4*CW101/((CW101+1)*(CW101+1))*(2*1/S101*1/R101-1/R101*1/R101)))</f>
        <v>0</v>
      </c>
      <c r="R101">
        <f>IF(LEFT(CX101,1)&lt;&gt;"0",IF(LEFT(CX101,1)="1",3.0,CY101),$D$5+$E$5*(DP101*DI101/($K$5*1000))+$F$5*(DP101*DI101/($K$5*1000))*MAX(MIN(CV101,$J$5),$I$5)*MAX(MIN(CV101,$J$5),$I$5)+$G$5*MAX(MIN(CV101,$J$5),$I$5)*(DP101*DI101/($K$5*1000))+$H$5*(DP101*DI101/($K$5*1000))*(DP101*DI101/($K$5*1000)))</f>
        <v>0</v>
      </c>
      <c r="S101">
        <f>J101*(1000-(1000*0.61365*exp(17.502*W101/(240.97+W101))/(DI101+DJ101)+DD101)/2)/(1000*0.61365*exp(17.502*W101/(240.97+W101))/(DI101+DJ101)-DD101)</f>
        <v>0</v>
      </c>
      <c r="T101">
        <f>1/((CW101+1)/(Q101/1.6)+1/(R101/1.37)) + CW101/((CW101+1)/(Q101/1.6) + CW101/(R101/1.37))</f>
        <v>0</v>
      </c>
      <c r="U101">
        <f>(CR101*CU101)</f>
        <v>0</v>
      </c>
      <c r="V101">
        <f>(DK101+(U101+2*0.95*5.67E-8*(((DK101+$B$7)+273)^4-(DK101+273)^4)-44100*J101)/(1.84*29.3*R101+8*0.95*5.67E-8*(DK101+273)^3))</f>
        <v>0</v>
      </c>
      <c r="W101">
        <f>($C$7*DL101+$D$7*DM101+$E$7*V101)</f>
        <v>0</v>
      </c>
      <c r="X101">
        <f>0.61365*exp(17.502*W101/(240.97+W101))</f>
        <v>0</v>
      </c>
      <c r="Y101">
        <f>(Z101/AA101*100)</f>
        <v>0</v>
      </c>
      <c r="Z101">
        <f>DD101*(DI101+DJ101)/1000</f>
        <v>0</v>
      </c>
      <c r="AA101">
        <f>0.61365*exp(17.502*DK101/(240.97+DK101))</f>
        <v>0</v>
      </c>
      <c r="AB101">
        <f>(X101-DD101*(DI101+DJ101)/1000)</f>
        <v>0</v>
      </c>
      <c r="AC101">
        <f>(-J101*44100)</f>
        <v>0</v>
      </c>
      <c r="AD101">
        <f>2*29.3*R101*0.92*(DK101-W101)</f>
        <v>0</v>
      </c>
      <c r="AE101">
        <f>2*0.95*5.67E-8*(((DK101+$B$7)+273)^4-(W101+273)^4)</f>
        <v>0</v>
      </c>
      <c r="AF101">
        <f>U101+AE101+AC101+AD101</f>
        <v>0</v>
      </c>
      <c r="AG101">
        <f>DH101*AU101*(DC101-DB101*(1000-AU101*DE101)/(1000-AU101*DD101))/(100*CV101)</f>
        <v>0</v>
      </c>
      <c r="AH101">
        <f>1000*DH101*AU101*(DD101-DE101)/(100*CV101*(1000-AU101*DD101))</f>
        <v>0</v>
      </c>
      <c r="AI101">
        <f>(AJ101 - AK101 - DI101*1E3/(8.314*(DK101+273.15)) * AM101/DH101 * AL101) * DH101/(100*CV101) * (1000 - DE101)/1000</f>
        <v>0</v>
      </c>
      <c r="AJ101">
        <v>1411.04666081689</v>
      </c>
      <c r="AK101">
        <v>1392.76763636364</v>
      </c>
      <c r="AL101">
        <v>3.37324766203916</v>
      </c>
      <c r="AM101">
        <v>64.351544685461</v>
      </c>
      <c r="AN101">
        <f>(AP101 - AO101 + DI101*1E3/(8.314*(DK101+273.15)) * AR101/DH101 * AQ101) * DH101/(100*CV101) * 1000/(1000 - AP101)</f>
        <v>0</v>
      </c>
      <c r="AO101">
        <v>9.86897232901008</v>
      </c>
      <c r="AP101">
        <v>10.0583328671329</v>
      </c>
      <c r="AQ101">
        <v>0.00522653222914141</v>
      </c>
      <c r="AR101">
        <v>100.18039122701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MAX(0,($B$13+$C$13*DP101)/(1+$D$13*DP101)*DI101/(DK101+273)*$E$13)</f>
        <v>0</v>
      </c>
      <c r="AX101" t="s">
        <v>407</v>
      </c>
      <c r="AY101" t="s">
        <v>407</v>
      </c>
      <c r="AZ101">
        <v>0</v>
      </c>
      <c r="BA101">
        <v>0</v>
      </c>
      <c r="BB101">
        <f>1-AZ101/BA101</f>
        <v>0</v>
      </c>
      <c r="BC101">
        <v>0</v>
      </c>
      <c r="BD101" t="s">
        <v>407</v>
      </c>
      <c r="BE101" t="s">
        <v>407</v>
      </c>
      <c r="BF101">
        <v>0</v>
      </c>
      <c r="BG101">
        <v>0</v>
      </c>
      <c r="BH101">
        <f>1-BF101/BG101</f>
        <v>0</v>
      </c>
      <c r="BI101">
        <v>0.5</v>
      </c>
      <c r="BJ101">
        <f>CS101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407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f>$B$11*DQ101+$C$11*DR101+$F$11*EC101*(1-EF101)</f>
        <v>0</v>
      </c>
      <c r="CS101">
        <f>CR101*CT101</f>
        <v>0</v>
      </c>
      <c r="CT101">
        <f>($B$11*$D$9+$C$11*$D$9+$F$11*((EP101+EH101)/MAX(EP101+EH101+EQ101, 0.1)*$I$9+EQ101/MAX(EP101+EH101+EQ101, 0.1)*$J$9))/($B$11+$C$11+$F$11)</f>
        <v>0</v>
      </c>
      <c r="CU101">
        <f>($B$11*$K$9+$C$11*$K$9+$F$11*((EP101+EH101)/MAX(EP101+EH101+EQ101, 0.1)*$P$9+EQ101/MAX(EP101+EH101+EQ101, 0.1)*$Q$9))/($B$11+$C$11+$F$11)</f>
        <v>0</v>
      </c>
      <c r="CV101">
        <v>1.65</v>
      </c>
      <c r="CW101">
        <v>0.5</v>
      </c>
      <c r="CX101" t="s">
        <v>408</v>
      </c>
      <c r="CY101">
        <v>2</v>
      </c>
      <c r="CZ101" t="b">
        <v>1</v>
      </c>
      <c r="DA101">
        <v>1510789836.81429</v>
      </c>
      <c r="DB101">
        <v>1354.62178571429</v>
      </c>
      <c r="DC101">
        <v>1379.77071428571</v>
      </c>
      <c r="DD101">
        <v>10.0229567857143</v>
      </c>
      <c r="DE101">
        <v>9.84221321428572</v>
      </c>
      <c r="DF101">
        <v>1342.415</v>
      </c>
      <c r="DG101">
        <v>10.0215596428571</v>
      </c>
      <c r="DH101">
        <v>500.062928571429</v>
      </c>
      <c r="DI101">
        <v>89.9481071428571</v>
      </c>
      <c r="DJ101">
        <v>0.0999859321428571</v>
      </c>
      <c r="DK101">
        <v>19.1231285714286</v>
      </c>
      <c r="DL101">
        <v>19.9981714285714</v>
      </c>
      <c r="DM101">
        <v>999.9</v>
      </c>
      <c r="DN101">
        <v>0</v>
      </c>
      <c r="DO101">
        <v>0</v>
      </c>
      <c r="DP101">
        <v>9992.29</v>
      </c>
      <c r="DQ101">
        <v>0</v>
      </c>
      <c r="DR101">
        <v>9.94317214285714</v>
      </c>
      <c r="DS101">
        <v>-25.1491</v>
      </c>
      <c r="DT101">
        <v>1368.33714285714</v>
      </c>
      <c r="DU101">
        <v>1393.48642857143</v>
      </c>
      <c r="DV101">
        <v>0.18074025</v>
      </c>
      <c r="DW101">
        <v>1379.77071428571</v>
      </c>
      <c r="DX101">
        <v>9.84221321428572</v>
      </c>
      <c r="DY101">
        <v>0.901545892857143</v>
      </c>
      <c r="DZ101">
        <v>0.885288678571429</v>
      </c>
      <c r="EA101">
        <v>5.41540857142857</v>
      </c>
      <c r="EB101">
        <v>5.15370892857143</v>
      </c>
      <c r="EC101">
        <v>1999.98571428571</v>
      </c>
      <c r="ED101">
        <v>0.980006142857143</v>
      </c>
      <c r="EE101">
        <v>0.0199938857142857</v>
      </c>
      <c r="EF101">
        <v>0</v>
      </c>
      <c r="EG101">
        <v>2.28680714285714</v>
      </c>
      <c r="EH101">
        <v>0</v>
      </c>
      <c r="EI101">
        <v>2437.45785714286</v>
      </c>
      <c r="EJ101">
        <v>17300.0678571429</v>
      </c>
      <c r="EK101">
        <v>38.18925</v>
      </c>
      <c r="EL101">
        <v>39.10475</v>
      </c>
      <c r="EM101">
        <v>38.1759285714286</v>
      </c>
      <c r="EN101">
        <v>37.562</v>
      </c>
      <c r="EO101">
        <v>37.098</v>
      </c>
      <c r="EP101">
        <v>1959.99571428571</v>
      </c>
      <c r="EQ101">
        <v>39.99</v>
      </c>
      <c r="ER101">
        <v>0</v>
      </c>
      <c r="ES101">
        <v>1679590597.1</v>
      </c>
      <c r="ET101">
        <v>0</v>
      </c>
      <c r="EU101">
        <v>2.272592</v>
      </c>
      <c r="EV101">
        <v>-0.0944846102619311</v>
      </c>
      <c r="EW101">
        <v>-2.75384614832979</v>
      </c>
      <c r="EX101">
        <v>2437.5056</v>
      </c>
      <c r="EY101">
        <v>15</v>
      </c>
      <c r="EZ101">
        <v>0</v>
      </c>
      <c r="FA101" t="s">
        <v>409</v>
      </c>
      <c r="FB101">
        <v>1510787920.6</v>
      </c>
      <c r="FC101">
        <v>1510787921.6</v>
      </c>
      <c r="FD101">
        <v>0</v>
      </c>
      <c r="FE101">
        <v>-0.101</v>
      </c>
      <c r="FF101">
        <v>-0.012</v>
      </c>
      <c r="FG101">
        <v>6.901</v>
      </c>
      <c r="FH101">
        <v>0.516</v>
      </c>
      <c r="FI101">
        <v>420</v>
      </c>
      <c r="FJ101">
        <v>24</v>
      </c>
      <c r="FK101">
        <v>0.32</v>
      </c>
      <c r="FL101">
        <v>0.12</v>
      </c>
      <c r="FM101">
        <v>0.1923289</v>
      </c>
      <c r="FN101">
        <v>-0.219055452157599</v>
      </c>
      <c r="FO101">
        <v>0.026626637893095</v>
      </c>
      <c r="FP101">
        <v>1</v>
      </c>
      <c r="FQ101">
        <v>1</v>
      </c>
      <c r="FR101">
        <v>1</v>
      </c>
      <c r="FS101" t="s">
        <v>410</v>
      </c>
      <c r="FT101">
        <v>2.97295</v>
      </c>
      <c r="FU101">
        <v>2.7539</v>
      </c>
      <c r="FV101">
        <v>0.201777</v>
      </c>
      <c r="FW101">
        <v>0.204955</v>
      </c>
      <c r="FX101">
        <v>0.0547761</v>
      </c>
      <c r="FY101">
        <v>0.0545302</v>
      </c>
      <c r="FZ101">
        <v>31023.9</v>
      </c>
      <c r="GA101">
        <v>33691.6</v>
      </c>
      <c r="GB101">
        <v>35226.1</v>
      </c>
      <c r="GC101">
        <v>38437.7</v>
      </c>
      <c r="GD101">
        <v>47199.5</v>
      </c>
      <c r="GE101">
        <v>52479.3</v>
      </c>
      <c r="GF101">
        <v>55014.1</v>
      </c>
      <c r="GG101">
        <v>61632</v>
      </c>
      <c r="GH101">
        <v>1.98102</v>
      </c>
      <c r="GI101">
        <v>1.79877</v>
      </c>
      <c r="GJ101">
        <v>0.00824034</v>
      </c>
      <c r="GK101">
        <v>0</v>
      </c>
      <c r="GL101">
        <v>19.8788</v>
      </c>
      <c r="GM101">
        <v>999.9</v>
      </c>
      <c r="GN101">
        <v>53.638</v>
      </c>
      <c r="GO101">
        <v>29.024</v>
      </c>
      <c r="GP101">
        <v>24.0147</v>
      </c>
      <c r="GQ101">
        <v>56.4489</v>
      </c>
      <c r="GR101">
        <v>50.1322</v>
      </c>
      <c r="GS101">
        <v>1</v>
      </c>
      <c r="GT101">
        <v>0.0205818</v>
      </c>
      <c r="GU101">
        <v>6.20468</v>
      </c>
      <c r="GV101">
        <v>20.0137</v>
      </c>
      <c r="GW101">
        <v>5.19902</v>
      </c>
      <c r="GX101">
        <v>12.0094</v>
      </c>
      <c r="GY101">
        <v>4.97555</v>
      </c>
      <c r="GZ101">
        <v>3.29293</v>
      </c>
      <c r="HA101">
        <v>9999</v>
      </c>
      <c r="HB101">
        <v>9999</v>
      </c>
      <c r="HC101">
        <v>999.9</v>
      </c>
      <c r="HD101">
        <v>9999</v>
      </c>
      <c r="HE101">
        <v>1.8631</v>
      </c>
      <c r="HF101">
        <v>1.86812</v>
      </c>
      <c r="HG101">
        <v>1.86783</v>
      </c>
      <c r="HH101">
        <v>1.86894</v>
      </c>
      <c r="HI101">
        <v>1.86983</v>
      </c>
      <c r="HJ101">
        <v>1.86585</v>
      </c>
      <c r="HK101">
        <v>1.86701</v>
      </c>
      <c r="HL101">
        <v>1.86832</v>
      </c>
      <c r="HM101">
        <v>5</v>
      </c>
      <c r="HN101">
        <v>0</v>
      </c>
      <c r="HO101">
        <v>0</v>
      </c>
      <c r="HP101">
        <v>0</v>
      </c>
      <c r="HQ101" t="s">
        <v>411</v>
      </c>
      <c r="HR101" t="s">
        <v>412</v>
      </c>
      <c r="HS101" t="s">
        <v>413</v>
      </c>
      <c r="HT101" t="s">
        <v>413</v>
      </c>
      <c r="HU101" t="s">
        <v>413</v>
      </c>
      <c r="HV101" t="s">
        <v>413</v>
      </c>
      <c r="HW101">
        <v>0</v>
      </c>
      <c r="HX101">
        <v>100</v>
      </c>
      <c r="HY101">
        <v>100</v>
      </c>
      <c r="HZ101">
        <v>12.33</v>
      </c>
      <c r="IA101">
        <v>0.0021</v>
      </c>
      <c r="IB101">
        <v>4.09459096810632</v>
      </c>
      <c r="IC101">
        <v>0.00701673648668627</v>
      </c>
      <c r="ID101">
        <v>-7.00304995360485e-07</v>
      </c>
      <c r="IE101">
        <v>-1.86506737496121e-11</v>
      </c>
      <c r="IF101">
        <v>0.00125787624930914</v>
      </c>
      <c r="IG101">
        <v>-0.0224036906934607</v>
      </c>
      <c r="IH101">
        <v>0.00249664406764014</v>
      </c>
      <c r="II101">
        <v>-2.59163740235367e-05</v>
      </c>
      <c r="IJ101">
        <v>-2</v>
      </c>
      <c r="IK101">
        <v>2020</v>
      </c>
      <c r="IL101">
        <v>1</v>
      </c>
      <c r="IM101">
        <v>25</v>
      </c>
      <c r="IN101">
        <v>32.1</v>
      </c>
      <c r="IO101">
        <v>32</v>
      </c>
      <c r="IP101">
        <v>2.69409</v>
      </c>
      <c r="IQ101">
        <v>2.60132</v>
      </c>
      <c r="IR101">
        <v>1.54785</v>
      </c>
      <c r="IS101">
        <v>2.30713</v>
      </c>
      <c r="IT101">
        <v>1.34644</v>
      </c>
      <c r="IU101">
        <v>2.29614</v>
      </c>
      <c r="IV101">
        <v>33.2663</v>
      </c>
      <c r="IW101">
        <v>24.1751</v>
      </c>
      <c r="IX101">
        <v>18</v>
      </c>
      <c r="IY101">
        <v>501.277</v>
      </c>
      <c r="IZ101">
        <v>387.547</v>
      </c>
      <c r="JA101">
        <v>12.6507</v>
      </c>
      <c r="JB101">
        <v>27.1294</v>
      </c>
      <c r="JC101">
        <v>30.0005</v>
      </c>
      <c r="JD101">
        <v>27.0205</v>
      </c>
      <c r="JE101">
        <v>26.9568</v>
      </c>
      <c r="JF101">
        <v>53.9499</v>
      </c>
      <c r="JG101">
        <v>57.4224</v>
      </c>
      <c r="JH101">
        <v>0</v>
      </c>
      <c r="JI101">
        <v>12.6357</v>
      </c>
      <c r="JJ101">
        <v>1421.61</v>
      </c>
      <c r="JK101">
        <v>9.82783</v>
      </c>
      <c r="JL101">
        <v>102.089</v>
      </c>
      <c r="JM101">
        <v>102.601</v>
      </c>
    </row>
    <row r="102" spans="1:273">
      <c r="A102">
        <v>86</v>
      </c>
      <c r="B102">
        <v>1510789849.6</v>
      </c>
      <c r="C102">
        <v>517.5</v>
      </c>
      <c r="D102" t="s">
        <v>582</v>
      </c>
      <c r="E102" t="s">
        <v>583</v>
      </c>
      <c r="F102">
        <v>5</v>
      </c>
      <c r="G102" t="s">
        <v>405</v>
      </c>
      <c r="H102" t="s">
        <v>406</v>
      </c>
      <c r="I102">
        <v>1510789842.1</v>
      </c>
      <c r="J102">
        <f>(K102)/1000</f>
        <v>0</v>
      </c>
      <c r="K102">
        <f>IF(CZ102, AN102, AH102)</f>
        <v>0</v>
      </c>
      <c r="L102">
        <f>IF(CZ102, AI102, AG102)</f>
        <v>0</v>
      </c>
      <c r="M102">
        <f>DB102 - IF(AU102&gt;1, L102*CV102*100.0/(AW102*DP102), 0)</f>
        <v>0</v>
      </c>
      <c r="N102">
        <f>((T102-J102/2)*M102-L102)/(T102+J102/2)</f>
        <v>0</v>
      </c>
      <c r="O102">
        <f>N102*(DI102+DJ102)/1000.0</f>
        <v>0</v>
      </c>
      <c r="P102">
        <f>(DB102 - IF(AU102&gt;1, L102*CV102*100.0/(AW102*DP102), 0))*(DI102+DJ102)/1000.0</f>
        <v>0</v>
      </c>
      <c r="Q102">
        <f>2.0/((1/S102-1/R102)+SIGN(S102)*SQRT((1/S102-1/R102)*(1/S102-1/R102) + 4*CW102/((CW102+1)*(CW102+1))*(2*1/S102*1/R102-1/R102*1/R102)))</f>
        <v>0</v>
      </c>
      <c r="R102">
        <f>IF(LEFT(CX102,1)&lt;&gt;"0",IF(LEFT(CX102,1)="1",3.0,CY102),$D$5+$E$5*(DP102*DI102/($K$5*1000))+$F$5*(DP102*DI102/($K$5*1000))*MAX(MIN(CV102,$J$5),$I$5)*MAX(MIN(CV102,$J$5),$I$5)+$G$5*MAX(MIN(CV102,$J$5),$I$5)*(DP102*DI102/($K$5*1000))+$H$5*(DP102*DI102/($K$5*1000))*(DP102*DI102/($K$5*1000)))</f>
        <v>0</v>
      </c>
      <c r="S102">
        <f>J102*(1000-(1000*0.61365*exp(17.502*W102/(240.97+W102))/(DI102+DJ102)+DD102)/2)/(1000*0.61365*exp(17.502*W102/(240.97+W102))/(DI102+DJ102)-DD102)</f>
        <v>0</v>
      </c>
      <c r="T102">
        <f>1/((CW102+1)/(Q102/1.6)+1/(R102/1.37)) + CW102/((CW102+1)/(Q102/1.6) + CW102/(R102/1.37))</f>
        <v>0</v>
      </c>
      <c r="U102">
        <f>(CR102*CU102)</f>
        <v>0</v>
      </c>
      <c r="V102">
        <f>(DK102+(U102+2*0.95*5.67E-8*(((DK102+$B$7)+273)^4-(DK102+273)^4)-44100*J102)/(1.84*29.3*R102+8*0.95*5.67E-8*(DK102+273)^3))</f>
        <v>0</v>
      </c>
      <c r="W102">
        <f>($C$7*DL102+$D$7*DM102+$E$7*V102)</f>
        <v>0</v>
      </c>
      <c r="X102">
        <f>0.61365*exp(17.502*W102/(240.97+W102))</f>
        <v>0</v>
      </c>
      <c r="Y102">
        <f>(Z102/AA102*100)</f>
        <v>0</v>
      </c>
      <c r="Z102">
        <f>DD102*(DI102+DJ102)/1000</f>
        <v>0</v>
      </c>
      <c r="AA102">
        <f>0.61365*exp(17.502*DK102/(240.97+DK102))</f>
        <v>0</v>
      </c>
      <c r="AB102">
        <f>(X102-DD102*(DI102+DJ102)/1000)</f>
        <v>0</v>
      </c>
      <c r="AC102">
        <f>(-J102*44100)</f>
        <v>0</v>
      </c>
      <c r="AD102">
        <f>2*29.3*R102*0.92*(DK102-W102)</f>
        <v>0</v>
      </c>
      <c r="AE102">
        <f>2*0.95*5.67E-8*(((DK102+$B$7)+273)^4-(W102+273)^4)</f>
        <v>0</v>
      </c>
      <c r="AF102">
        <f>U102+AE102+AC102+AD102</f>
        <v>0</v>
      </c>
      <c r="AG102">
        <f>DH102*AU102*(DC102-DB102*(1000-AU102*DE102)/(1000-AU102*DD102))/(100*CV102)</f>
        <v>0</v>
      </c>
      <c r="AH102">
        <f>1000*DH102*AU102*(DD102-DE102)/(100*CV102*(1000-AU102*DD102))</f>
        <v>0</v>
      </c>
      <c r="AI102">
        <f>(AJ102 - AK102 - DI102*1E3/(8.314*(DK102+273.15)) * AM102/DH102 * AL102) * DH102/(100*CV102) * (1000 - DE102)/1000</f>
        <v>0</v>
      </c>
      <c r="AJ102">
        <v>1428.07796402445</v>
      </c>
      <c r="AK102">
        <v>1409.6876969697</v>
      </c>
      <c r="AL102">
        <v>3.39198987782521</v>
      </c>
      <c r="AM102">
        <v>64.351544685461</v>
      </c>
      <c r="AN102">
        <f>(AP102 - AO102 + DI102*1E3/(8.314*(DK102+273.15)) * AR102/DH102 * AQ102) * DH102/(100*CV102) * 1000/(1000 - AP102)</f>
        <v>0</v>
      </c>
      <c r="AO102">
        <v>9.8707589510232</v>
      </c>
      <c r="AP102">
        <v>10.0704853146853</v>
      </c>
      <c r="AQ102">
        <v>0.000753393101293513</v>
      </c>
      <c r="AR102">
        <v>100.18039122701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MAX(0,($B$13+$C$13*DP102)/(1+$D$13*DP102)*DI102/(DK102+273)*$E$13)</f>
        <v>0</v>
      </c>
      <c r="AX102" t="s">
        <v>407</v>
      </c>
      <c r="AY102" t="s">
        <v>407</v>
      </c>
      <c r="AZ102">
        <v>0</v>
      </c>
      <c r="BA102">
        <v>0</v>
      </c>
      <c r="BB102">
        <f>1-AZ102/BA102</f>
        <v>0</v>
      </c>
      <c r="BC102">
        <v>0</v>
      </c>
      <c r="BD102" t="s">
        <v>407</v>
      </c>
      <c r="BE102" t="s">
        <v>407</v>
      </c>
      <c r="BF102">
        <v>0</v>
      </c>
      <c r="BG102">
        <v>0</v>
      </c>
      <c r="BH102">
        <f>1-BF102/BG102</f>
        <v>0</v>
      </c>
      <c r="BI102">
        <v>0.5</v>
      </c>
      <c r="BJ102">
        <f>CS102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407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f>$B$11*DQ102+$C$11*DR102+$F$11*EC102*(1-EF102)</f>
        <v>0</v>
      </c>
      <c r="CS102">
        <f>CR102*CT102</f>
        <v>0</v>
      </c>
      <c r="CT102">
        <f>($B$11*$D$9+$C$11*$D$9+$F$11*((EP102+EH102)/MAX(EP102+EH102+EQ102, 0.1)*$I$9+EQ102/MAX(EP102+EH102+EQ102, 0.1)*$J$9))/($B$11+$C$11+$F$11)</f>
        <v>0</v>
      </c>
      <c r="CU102">
        <f>($B$11*$K$9+$C$11*$K$9+$F$11*((EP102+EH102)/MAX(EP102+EH102+EQ102, 0.1)*$P$9+EQ102/MAX(EP102+EH102+EQ102, 0.1)*$Q$9))/($B$11+$C$11+$F$11)</f>
        <v>0</v>
      </c>
      <c r="CV102">
        <v>1.65</v>
      </c>
      <c r="CW102">
        <v>0.5</v>
      </c>
      <c r="CX102" t="s">
        <v>408</v>
      </c>
      <c r="CY102">
        <v>2</v>
      </c>
      <c r="CZ102" t="b">
        <v>1</v>
      </c>
      <c r="DA102">
        <v>1510789842.1</v>
      </c>
      <c r="DB102">
        <v>1372.11148148148</v>
      </c>
      <c r="DC102">
        <v>1397.5537037037</v>
      </c>
      <c r="DD102">
        <v>10.0466111111111</v>
      </c>
      <c r="DE102">
        <v>9.86791148148148</v>
      </c>
      <c r="DF102">
        <v>1359.81814814815</v>
      </c>
      <c r="DG102">
        <v>10.0447518518519</v>
      </c>
      <c r="DH102">
        <v>500.065148148148</v>
      </c>
      <c r="DI102">
        <v>89.9490629629629</v>
      </c>
      <c r="DJ102">
        <v>0.0999827740740741</v>
      </c>
      <c r="DK102">
        <v>19.1222555555556</v>
      </c>
      <c r="DL102">
        <v>20.002437037037</v>
      </c>
      <c r="DM102">
        <v>999.9</v>
      </c>
      <c r="DN102">
        <v>0</v>
      </c>
      <c r="DO102">
        <v>0</v>
      </c>
      <c r="DP102">
        <v>9990.6237037037</v>
      </c>
      <c r="DQ102">
        <v>0</v>
      </c>
      <c r="DR102">
        <v>9.94423925925926</v>
      </c>
      <c r="DS102">
        <v>-25.4425148148148</v>
      </c>
      <c r="DT102">
        <v>1386.03777777778</v>
      </c>
      <c r="DU102">
        <v>1411.48222222222</v>
      </c>
      <c r="DV102">
        <v>0.178694296296296</v>
      </c>
      <c r="DW102">
        <v>1397.5537037037</v>
      </c>
      <c r="DX102">
        <v>9.86791148148148</v>
      </c>
      <c r="DY102">
        <v>0.903683074074074</v>
      </c>
      <c r="DZ102">
        <v>0.887609666666667</v>
      </c>
      <c r="EA102">
        <v>5.44950666666667</v>
      </c>
      <c r="EB102">
        <v>5.1914037037037</v>
      </c>
      <c r="EC102">
        <v>1999.99518518518</v>
      </c>
      <c r="ED102">
        <v>0.980006074074074</v>
      </c>
      <c r="EE102">
        <v>0.0199939407407407</v>
      </c>
      <c r="EF102">
        <v>0</v>
      </c>
      <c r="EG102">
        <v>2.26594074074074</v>
      </c>
      <c r="EH102">
        <v>0</v>
      </c>
      <c r="EI102">
        <v>2437.33296296296</v>
      </c>
      <c r="EJ102">
        <v>17300.1555555556</v>
      </c>
      <c r="EK102">
        <v>38.187</v>
      </c>
      <c r="EL102">
        <v>39.0923333333333</v>
      </c>
      <c r="EM102">
        <v>38.1548518518519</v>
      </c>
      <c r="EN102">
        <v>37.562</v>
      </c>
      <c r="EO102">
        <v>37.076</v>
      </c>
      <c r="EP102">
        <v>1960.00518518519</v>
      </c>
      <c r="EQ102">
        <v>39.99</v>
      </c>
      <c r="ER102">
        <v>0</v>
      </c>
      <c r="ES102">
        <v>1679590602.5</v>
      </c>
      <c r="ET102">
        <v>0</v>
      </c>
      <c r="EU102">
        <v>2.26543076923077</v>
      </c>
      <c r="EV102">
        <v>0.0732786325110333</v>
      </c>
      <c r="EW102">
        <v>-1.34632477244336</v>
      </c>
      <c r="EX102">
        <v>2437.32538461538</v>
      </c>
      <c r="EY102">
        <v>15</v>
      </c>
      <c r="EZ102">
        <v>0</v>
      </c>
      <c r="FA102" t="s">
        <v>409</v>
      </c>
      <c r="FB102">
        <v>1510787920.6</v>
      </c>
      <c r="FC102">
        <v>1510787921.6</v>
      </c>
      <c r="FD102">
        <v>0</v>
      </c>
      <c r="FE102">
        <v>-0.101</v>
      </c>
      <c r="FF102">
        <v>-0.012</v>
      </c>
      <c r="FG102">
        <v>6.901</v>
      </c>
      <c r="FH102">
        <v>0.516</v>
      </c>
      <c r="FI102">
        <v>420</v>
      </c>
      <c r="FJ102">
        <v>24</v>
      </c>
      <c r="FK102">
        <v>0.32</v>
      </c>
      <c r="FL102">
        <v>0.12</v>
      </c>
      <c r="FM102">
        <v>0.184396925</v>
      </c>
      <c r="FN102">
        <v>-0.0482008367729834</v>
      </c>
      <c r="FO102">
        <v>0.0203237987288148</v>
      </c>
      <c r="FP102">
        <v>1</v>
      </c>
      <c r="FQ102">
        <v>1</v>
      </c>
      <c r="FR102">
        <v>1</v>
      </c>
      <c r="FS102" t="s">
        <v>410</v>
      </c>
      <c r="FT102">
        <v>2.97282</v>
      </c>
      <c r="FU102">
        <v>2.75378</v>
      </c>
      <c r="FV102">
        <v>0.203251</v>
      </c>
      <c r="FW102">
        <v>0.206422</v>
      </c>
      <c r="FX102">
        <v>0.0548225</v>
      </c>
      <c r="FY102">
        <v>0.0545376</v>
      </c>
      <c r="FZ102">
        <v>30966.3</v>
      </c>
      <c r="GA102">
        <v>33628.8</v>
      </c>
      <c r="GB102">
        <v>35225.7</v>
      </c>
      <c r="GC102">
        <v>38437.1</v>
      </c>
      <c r="GD102">
        <v>47196.9</v>
      </c>
      <c r="GE102">
        <v>52478.4</v>
      </c>
      <c r="GF102">
        <v>55013.7</v>
      </c>
      <c r="GG102">
        <v>61631.4</v>
      </c>
      <c r="GH102">
        <v>1.98107</v>
      </c>
      <c r="GI102">
        <v>1.79875</v>
      </c>
      <c r="GJ102">
        <v>0.0080578</v>
      </c>
      <c r="GK102">
        <v>0</v>
      </c>
      <c r="GL102">
        <v>19.8788</v>
      </c>
      <c r="GM102">
        <v>999.9</v>
      </c>
      <c r="GN102">
        <v>53.638</v>
      </c>
      <c r="GO102">
        <v>29.024</v>
      </c>
      <c r="GP102">
        <v>24.0142</v>
      </c>
      <c r="GQ102">
        <v>56.4289</v>
      </c>
      <c r="GR102">
        <v>50.3125</v>
      </c>
      <c r="GS102">
        <v>1</v>
      </c>
      <c r="GT102">
        <v>0.0214126</v>
      </c>
      <c r="GU102">
        <v>6.28013</v>
      </c>
      <c r="GV102">
        <v>20.0108</v>
      </c>
      <c r="GW102">
        <v>5.20022</v>
      </c>
      <c r="GX102">
        <v>12.0085</v>
      </c>
      <c r="GY102">
        <v>4.97565</v>
      </c>
      <c r="GZ102">
        <v>3.29298</v>
      </c>
      <c r="HA102">
        <v>9999</v>
      </c>
      <c r="HB102">
        <v>9999</v>
      </c>
      <c r="HC102">
        <v>999.9</v>
      </c>
      <c r="HD102">
        <v>9999</v>
      </c>
      <c r="HE102">
        <v>1.8631</v>
      </c>
      <c r="HF102">
        <v>1.86812</v>
      </c>
      <c r="HG102">
        <v>1.86783</v>
      </c>
      <c r="HH102">
        <v>1.86894</v>
      </c>
      <c r="HI102">
        <v>1.86986</v>
      </c>
      <c r="HJ102">
        <v>1.86586</v>
      </c>
      <c r="HK102">
        <v>1.86701</v>
      </c>
      <c r="HL102">
        <v>1.86833</v>
      </c>
      <c r="HM102">
        <v>5</v>
      </c>
      <c r="HN102">
        <v>0</v>
      </c>
      <c r="HO102">
        <v>0</v>
      </c>
      <c r="HP102">
        <v>0</v>
      </c>
      <c r="HQ102" t="s">
        <v>411</v>
      </c>
      <c r="HR102" t="s">
        <v>412</v>
      </c>
      <c r="HS102" t="s">
        <v>413</v>
      </c>
      <c r="HT102" t="s">
        <v>413</v>
      </c>
      <c r="HU102" t="s">
        <v>413</v>
      </c>
      <c r="HV102" t="s">
        <v>413</v>
      </c>
      <c r="HW102">
        <v>0</v>
      </c>
      <c r="HX102">
        <v>100</v>
      </c>
      <c r="HY102">
        <v>100</v>
      </c>
      <c r="HZ102">
        <v>12.42</v>
      </c>
      <c r="IA102">
        <v>0.0023</v>
      </c>
      <c r="IB102">
        <v>4.09459096810632</v>
      </c>
      <c r="IC102">
        <v>0.00701673648668627</v>
      </c>
      <c r="ID102">
        <v>-7.00304995360485e-07</v>
      </c>
      <c r="IE102">
        <v>-1.86506737496121e-11</v>
      </c>
      <c r="IF102">
        <v>0.00125787624930914</v>
      </c>
      <c r="IG102">
        <v>-0.0224036906934607</v>
      </c>
      <c r="IH102">
        <v>0.00249664406764014</v>
      </c>
      <c r="II102">
        <v>-2.59163740235367e-05</v>
      </c>
      <c r="IJ102">
        <v>-2</v>
      </c>
      <c r="IK102">
        <v>2020</v>
      </c>
      <c r="IL102">
        <v>1</v>
      </c>
      <c r="IM102">
        <v>25</v>
      </c>
      <c r="IN102">
        <v>32.1</v>
      </c>
      <c r="IO102">
        <v>32.1</v>
      </c>
      <c r="IP102">
        <v>2.72095</v>
      </c>
      <c r="IQ102">
        <v>2.59766</v>
      </c>
      <c r="IR102">
        <v>1.54785</v>
      </c>
      <c r="IS102">
        <v>2.30713</v>
      </c>
      <c r="IT102">
        <v>1.34644</v>
      </c>
      <c r="IU102">
        <v>2.33032</v>
      </c>
      <c r="IV102">
        <v>33.2663</v>
      </c>
      <c r="IW102">
        <v>24.1751</v>
      </c>
      <c r="IX102">
        <v>18</v>
      </c>
      <c r="IY102">
        <v>501.367</v>
      </c>
      <c r="IZ102">
        <v>387.578</v>
      </c>
      <c r="JA102">
        <v>12.6437</v>
      </c>
      <c r="JB102">
        <v>27.1352</v>
      </c>
      <c r="JC102">
        <v>30.0008</v>
      </c>
      <c r="JD102">
        <v>27.0269</v>
      </c>
      <c r="JE102">
        <v>26.9634</v>
      </c>
      <c r="JF102">
        <v>54.4883</v>
      </c>
      <c r="JG102">
        <v>57.4224</v>
      </c>
      <c r="JH102">
        <v>0</v>
      </c>
      <c r="JI102">
        <v>12.6274</v>
      </c>
      <c r="JJ102">
        <v>1441.74</v>
      </c>
      <c r="JK102">
        <v>9.81823</v>
      </c>
      <c r="JL102">
        <v>102.088</v>
      </c>
      <c r="JM102">
        <v>102.599</v>
      </c>
    </row>
    <row r="103" spans="1:273">
      <c r="A103">
        <v>87</v>
      </c>
      <c r="B103">
        <v>1510789854.6</v>
      </c>
      <c r="C103">
        <v>522.5</v>
      </c>
      <c r="D103" t="s">
        <v>584</v>
      </c>
      <c r="E103" t="s">
        <v>585</v>
      </c>
      <c r="F103">
        <v>5</v>
      </c>
      <c r="G103" t="s">
        <v>405</v>
      </c>
      <c r="H103" t="s">
        <v>406</v>
      </c>
      <c r="I103">
        <v>1510789846.81429</v>
      </c>
      <c r="J103">
        <f>(K103)/1000</f>
        <v>0</v>
      </c>
      <c r="K103">
        <f>IF(CZ103, AN103, AH103)</f>
        <v>0</v>
      </c>
      <c r="L103">
        <f>IF(CZ103, AI103, AG103)</f>
        <v>0</v>
      </c>
      <c r="M103">
        <f>DB103 - IF(AU103&gt;1, L103*CV103*100.0/(AW103*DP103), 0)</f>
        <v>0</v>
      </c>
      <c r="N103">
        <f>((T103-J103/2)*M103-L103)/(T103+J103/2)</f>
        <v>0</v>
      </c>
      <c r="O103">
        <f>N103*(DI103+DJ103)/1000.0</f>
        <v>0</v>
      </c>
      <c r="P103">
        <f>(DB103 - IF(AU103&gt;1, L103*CV103*100.0/(AW103*DP103), 0))*(DI103+DJ103)/1000.0</f>
        <v>0</v>
      </c>
      <c r="Q103">
        <f>2.0/((1/S103-1/R103)+SIGN(S103)*SQRT((1/S103-1/R103)*(1/S103-1/R103) + 4*CW103/((CW103+1)*(CW103+1))*(2*1/S103*1/R103-1/R103*1/R103)))</f>
        <v>0</v>
      </c>
      <c r="R103">
        <f>IF(LEFT(CX103,1)&lt;&gt;"0",IF(LEFT(CX103,1)="1",3.0,CY103),$D$5+$E$5*(DP103*DI103/($K$5*1000))+$F$5*(DP103*DI103/($K$5*1000))*MAX(MIN(CV103,$J$5),$I$5)*MAX(MIN(CV103,$J$5),$I$5)+$G$5*MAX(MIN(CV103,$J$5),$I$5)*(DP103*DI103/($K$5*1000))+$H$5*(DP103*DI103/($K$5*1000))*(DP103*DI103/($K$5*1000)))</f>
        <v>0</v>
      </c>
      <c r="S103">
        <f>J103*(1000-(1000*0.61365*exp(17.502*W103/(240.97+W103))/(DI103+DJ103)+DD103)/2)/(1000*0.61365*exp(17.502*W103/(240.97+W103))/(DI103+DJ103)-DD103)</f>
        <v>0</v>
      </c>
      <c r="T103">
        <f>1/((CW103+1)/(Q103/1.6)+1/(R103/1.37)) + CW103/((CW103+1)/(Q103/1.6) + CW103/(R103/1.37))</f>
        <v>0</v>
      </c>
      <c r="U103">
        <f>(CR103*CU103)</f>
        <v>0</v>
      </c>
      <c r="V103">
        <f>(DK103+(U103+2*0.95*5.67E-8*(((DK103+$B$7)+273)^4-(DK103+273)^4)-44100*J103)/(1.84*29.3*R103+8*0.95*5.67E-8*(DK103+273)^3))</f>
        <v>0</v>
      </c>
      <c r="W103">
        <f>($C$7*DL103+$D$7*DM103+$E$7*V103)</f>
        <v>0</v>
      </c>
      <c r="X103">
        <f>0.61365*exp(17.502*W103/(240.97+W103))</f>
        <v>0</v>
      </c>
      <c r="Y103">
        <f>(Z103/AA103*100)</f>
        <v>0</v>
      </c>
      <c r="Z103">
        <f>DD103*(DI103+DJ103)/1000</f>
        <v>0</v>
      </c>
      <c r="AA103">
        <f>0.61365*exp(17.502*DK103/(240.97+DK103))</f>
        <v>0</v>
      </c>
      <c r="AB103">
        <f>(X103-DD103*(DI103+DJ103)/1000)</f>
        <v>0</v>
      </c>
      <c r="AC103">
        <f>(-J103*44100)</f>
        <v>0</v>
      </c>
      <c r="AD103">
        <f>2*29.3*R103*0.92*(DK103-W103)</f>
        <v>0</v>
      </c>
      <c r="AE103">
        <f>2*0.95*5.67E-8*(((DK103+$B$7)+273)^4-(W103+273)^4)</f>
        <v>0</v>
      </c>
      <c r="AF103">
        <f>U103+AE103+AC103+AD103</f>
        <v>0</v>
      </c>
      <c r="AG103">
        <f>DH103*AU103*(DC103-DB103*(1000-AU103*DE103)/(1000-AU103*DD103))/(100*CV103)</f>
        <v>0</v>
      </c>
      <c r="AH103">
        <f>1000*DH103*AU103*(DD103-DE103)/(100*CV103*(1000-AU103*DD103))</f>
        <v>0</v>
      </c>
      <c r="AI103">
        <f>(AJ103 - AK103 - DI103*1E3/(8.314*(DK103+273.15)) * AM103/DH103 * AL103) * DH103/(100*CV103) * (1000 - DE103)/1000</f>
        <v>0</v>
      </c>
      <c r="AJ103">
        <v>1445.04661566292</v>
      </c>
      <c r="AK103">
        <v>1426.63175757576</v>
      </c>
      <c r="AL103">
        <v>3.38425701388193</v>
      </c>
      <c r="AM103">
        <v>64.351544685461</v>
      </c>
      <c r="AN103">
        <f>(AP103 - AO103 + DI103*1E3/(8.314*(DK103+273.15)) * AR103/DH103 * AQ103) * DH103/(100*CV103) * 1000/(1000 - AP103)</f>
        <v>0</v>
      </c>
      <c r="AO103">
        <v>9.87302367329525</v>
      </c>
      <c r="AP103">
        <v>10.0780769230769</v>
      </c>
      <c r="AQ103">
        <v>0.000293289168532964</v>
      </c>
      <c r="AR103">
        <v>100.18039122701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MAX(0,($B$13+$C$13*DP103)/(1+$D$13*DP103)*DI103/(DK103+273)*$E$13)</f>
        <v>0</v>
      </c>
      <c r="AX103" t="s">
        <v>407</v>
      </c>
      <c r="AY103" t="s">
        <v>407</v>
      </c>
      <c r="AZ103">
        <v>0</v>
      </c>
      <c r="BA103">
        <v>0</v>
      </c>
      <c r="BB103">
        <f>1-AZ103/BA103</f>
        <v>0</v>
      </c>
      <c r="BC103">
        <v>0</v>
      </c>
      <c r="BD103" t="s">
        <v>407</v>
      </c>
      <c r="BE103" t="s">
        <v>407</v>
      </c>
      <c r="BF103">
        <v>0</v>
      </c>
      <c r="BG103">
        <v>0</v>
      </c>
      <c r="BH103">
        <f>1-BF103/BG103</f>
        <v>0</v>
      </c>
      <c r="BI103">
        <v>0.5</v>
      </c>
      <c r="BJ103">
        <f>CS103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407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f>$B$11*DQ103+$C$11*DR103+$F$11*EC103*(1-EF103)</f>
        <v>0</v>
      </c>
      <c r="CS103">
        <f>CR103*CT103</f>
        <v>0</v>
      </c>
      <c r="CT103">
        <f>($B$11*$D$9+$C$11*$D$9+$F$11*((EP103+EH103)/MAX(EP103+EH103+EQ103, 0.1)*$I$9+EQ103/MAX(EP103+EH103+EQ103, 0.1)*$J$9))/($B$11+$C$11+$F$11)</f>
        <v>0</v>
      </c>
      <c r="CU103">
        <f>($B$11*$K$9+$C$11*$K$9+$F$11*((EP103+EH103)/MAX(EP103+EH103+EQ103, 0.1)*$P$9+EQ103/MAX(EP103+EH103+EQ103, 0.1)*$Q$9))/($B$11+$C$11+$F$11)</f>
        <v>0</v>
      </c>
      <c r="CV103">
        <v>1.65</v>
      </c>
      <c r="CW103">
        <v>0.5</v>
      </c>
      <c r="CX103" t="s">
        <v>408</v>
      </c>
      <c r="CY103">
        <v>2</v>
      </c>
      <c r="CZ103" t="b">
        <v>1</v>
      </c>
      <c r="DA103">
        <v>1510789846.81429</v>
      </c>
      <c r="DB103">
        <v>1387.85714285714</v>
      </c>
      <c r="DC103">
        <v>1413.35785714286</v>
      </c>
      <c r="DD103">
        <v>10.0626821428571</v>
      </c>
      <c r="DE103">
        <v>9.87137392857143</v>
      </c>
      <c r="DF103">
        <v>1375.485</v>
      </c>
      <c r="DG103">
        <v>10.0605107142857</v>
      </c>
      <c r="DH103">
        <v>500.067464285714</v>
      </c>
      <c r="DI103">
        <v>89.9494714285714</v>
      </c>
      <c r="DJ103">
        <v>0.099967175</v>
      </c>
      <c r="DK103">
        <v>19.1214571428571</v>
      </c>
      <c r="DL103">
        <v>20.0044464285714</v>
      </c>
      <c r="DM103">
        <v>999.9</v>
      </c>
      <c r="DN103">
        <v>0</v>
      </c>
      <c r="DO103">
        <v>0</v>
      </c>
      <c r="DP103">
        <v>9995.31071428572</v>
      </c>
      <c r="DQ103">
        <v>0</v>
      </c>
      <c r="DR103">
        <v>9.94460035714286</v>
      </c>
      <c r="DS103">
        <v>-25.5015321428571</v>
      </c>
      <c r="DT103">
        <v>1401.96535714286</v>
      </c>
      <c r="DU103">
        <v>1427.44928571429</v>
      </c>
      <c r="DV103">
        <v>0.191306892857143</v>
      </c>
      <c r="DW103">
        <v>1413.35785714286</v>
      </c>
      <c r="DX103">
        <v>9.87137392857143</v>
      </c>
      <c r="DY103">
        <v>0.905132892857143</v>
      </c>
      <c r="DZ103">
        <v>0.887925</v>
      </c>
      <c r="EA103">
        <v>5.47260285714286</v>
      </c>
      <c r="EB103">
        <v>5.1965075</v>
      </c>
      <c r="EC103">
        <v>2000.01642857143</v>
      </c>
      <c r="ED103">
        <v>0.980006142857143</v>
      </c>
      <c r="EE103">
        <v>0.0199938857142857</v>
      </c>
      <c r="EF103">
        <v>0</v>
      </c>
      <c r="EG103">
        <v>2.27180714285714</v>
      </c>
      <c r="EH103">
        <v>0</v>
      </c>
      <c r="EI103">
        <v>2437.19821428571</v>
      </c>
      <c r="EJ103">
        <v>17300.3392857143</v>
      </c>
      <c r="EK103">
        <v>38.187</v>
      </c>
      <c r="EL103">
        <v>39.07325</v>
      </c>
      <c r="EM103">
        <v>38.1405</v>
      </c>
      <c r="EN103">
        <v>37.562</v>
      </c>
      <c r="EO103">
        <v>37.062</v>
      </c>
      <c r="EP103">
        <v>1960.02642857143</v>
      </c>
      <c r="EQ103">
        <v>39.99</v>
      </c>
      <c r="ER103">
        <v>0</v>
      </c>
      <c r="ES103">
        <v>1679590607.3</v>
      </c>
      <c r="ET103">
        <v>0</v>
      </c>
      <c r="EU103">
        <v>2.29184615384615</v>
      </c>
      <c r="EV103">
        <v>0.195384619273716</v>
      </c>
      <c r="EW103">
        <v>-2.62256409075372</v>
      </c>
      <c r="EX103">
        <v>2437.14115384615</v>
      </c>
      <c r="EY103">
        <v>15</v>
      </c>
      <c r="EZ103">
        <v>0</v>
      </c>
      <c r="FA103" t="s">
        <v>409</v>
      </c>
      <c r="FB103">
        <v>1510787920.6</v>
      </c>
      <c r="FC103">
        <v>1510787921.6</v>
      </c>
      <c r="FD103">
        <v>0</v>
      </c>
      <c r="FE103">
        <v>-0.101</v>
      </c>
      <c r="FF103">
        <v>-0.012</v>
      </c>
      <c r="FG103">
        <v>6.901</v>
      </c>
      <c r="FH103">
        <v>0.516</v>
      </c>
      <c r="FI103">
        <v>420</v>
      </c>
      <c r="FJ103">
        <v>24</v>
      </c>
      <c r="FK103">
        <v>0.32</v>
      </c>
      <c r="FL103">
        <v>0.12</v>
      </c>
      <c r="FM103">
        <v>0.181965725</v>
      </c>
      <c r="FN103">
        <v>0.157585272045028</v>
      </c>
      <c r="FO103">
        <v>0.0156386318854744</v>
      </c>
      <c r="FP103">
        <v>1</v>
      </c>
      <c r="FQ103">
        <v>1</v>
      </c>
      <c r="FR103">
        <v>1</v>
      </c>
      <c r="FS103" t="s">
        <v>410</v>
      </c>
      <c r="FT103">
        <v>2.97272</v>
      </c>
      <c r="FU103">
        <v>2.75388</v>
      </c>
      <c r="FV103">
        <v>0.204722</v>
      </c>
      <c r="FW103">
        <v>0.207853</v>
      </c>
      <c r="FX103">
        <v>0.0548533</v>
      </c>
      <c r="FY103">
        <v>0.0545497</v>
      </c>
      <c r="FZ103">
        <v>30908.5</v>
      </c>
      <c r="GA103">
        <v>33567.8</v>
      </c>
      <c r="GB103">
        <v>35225.1</v>
      </c>
      <c r="GC103">
        <v>38436.6</v>
      </c>
      <c r="GD103">
        <v>47194.7</v>
      </c>
      <c r="GE103">
        <v>52477.2</v>
      </c>
      <c r="GF103">
        <v>55013</v>
      </c>
      <c r="GG103">
        <v>61630.8</v>
      </c>
      <c r="GH103">
        <v>1.98092</v>
      </c>
      <c r="GI103">
        <v>1.79878</v>
      </c>
      <c r="GJ103">
        <v>0.00637025</v>
      </c>
      <c r="GK103">
        <v>0</v>
      </c>
      <c r="GL103">
        <v>19.8795</v>
      </c>
      <c r="GM103">
        <v>999.9</v>
      </c>
      <c r="GN103">
        <v>53.638</v>
      </c>
      <c r="GO103">
        <v>29.024</v>
      </c>
      <c r="GP103">
        <v>24.0147</v>
      </c>
      <c r="GQ103">
        <v>56.3489</v>
      </c>
      <c r="GR103">
        <v>50.3646</v>
      </c>
      <c r="GS103">
        <v>1</v>
      </c>
      <c r="GT103">
        <v>0.0217912</v>
      </c>
      <c r="GU103">
        <v>6.29598</v>
      </c>
      <c r="GV103">
        <v>20.0105</v>
      </c>
      <c r="GW103">
        <v>5.20022</v>
      </c>
      <c r="GX103">
        <v>12.0083</v>
      </c>
      <c r="GY103">
        <v>4.97565</v>
      </c>
      <c r="GZ103">
        <v>3.29295</v>
      </c>
      <c r="HA103">
        <v>9999</v>
      </c>
      <c r="HB103">
        <v>9999</v>
      </c>
      <c r="HC103">
        <v>999.9</v>
      </c>
      <c r="HD103">
        <v>9999</v>
      </c>
      <c r="HE103">
        <v>1.8631</v>
      </c>
      <c r="HF103">
        <v>1.86813</v>
      </c>
      <c r="HG103">
        <v>1.86784</v>
      </c>
      <c r="HH103">
        <v>1.86894</v>
      </c>
      <c r="HI103">
        <v>1.86984</v>
      </c>
      <c r="HJ103">
        <v>1.86586</v>
      </c>
      <c r="HK103">
        <v>1.86702</v>
      </c>
      <c r="HL103">
        <v>1.86832</v>
      </c>
      <c r="HM103">
        <v>5</v>
      </c>
      <c r="HN103">
        <v>0</v>
      </c>
      <c r="HO103">
        <v>0</v>
      </c>
      <c r="HP103">
        <v>0</v>
      </c>
      <c r="HQ103" t="s">
        <v>411</v>
      </c>
      <c r="HR103" t="s">
        <v>412</v>
      </c>
      <c r="HS103" t="s">
        <v>413</v>
      </c>
      <c r="HT103" t="s">
        <v>413</v>
      </c>
      <c r="HU103" t="s">
        <v>413</v>
      </c>
      <c r="HV103" t="s">
        <v>413</v>
      </c>
      <c r="HW103">
        <v>0</v>
      </c>
      <c r="HX103">
        <v>100</v>
      </c>
      <c r="HY103">
        <v>100</v>
      </c>
      <c r="HZ103">
        <v>12.5</v>
      </c>
      <c r="IA103">
        <v>0.0024</v>
      </c>
      <c r="IB103">
        <v>4.09459096810632</v>
      </c>
      <c r="IC103">
        <v>0.00701673648668627</v>
      </c>
      <c r="ID103">
        <v>-7.00304995360485e-07</v>
      </c>
      <c r="IE103">
        <v>-1.86506737496121e-11</v>
      </c>
      <c r="IF103">
        <v>0.00125787624930914</v>
      </c>
      <c r="IG103">
        <v>-0.0224036906934607</v>
      </c>
      <c r="IH103">
        <v>0.00249664406764014</v>
      </c>
      <c r="II103">
        <v>-2.59163740235367e-05</v>
      </c>
      <c r="IJ103">
        <v>-2</v>
      </c>
      <c r="IK103">
        <v>2020</v>
      </c>
      <c r="IL103">
        <v>1</v>
      </c>
      <c r="IM103">
        <v>25</v>
      </c>
      <c r="IN103">
        <v>32.2</v>
      </c>
      <c r="IO103">
        <v>32.2</v>
      </c>
      <c r="IP103">
        <v>2.74536</v>
      </c>
      <c r="IQ103">
        <v>2.60254</v>
      </c>
      <c r="IR103">
        <v>1.54785</v>
      </c>
      <c r="IS103">
        <v>2.30591</v>
      </c>
      <c r="IT103">
        <v>1.34644</v>
      </c>
      <c r="IU103">
        <v>2.33521</v>
      </c>
      <c r="IV103">
        <v>33.2887</v>
      </c>
      <c r="IW103">
        <v>24.1751</v>
      </c>
      <c r="IX103">
        <v>18</v>
      </c>
      <c r="IY103">
        <v>501.33</v>
      </c>
      <c r="IZ103">
        <v>387.634</v>
      </c>
      <c r="JA103">
        <v>12.6319</v>
      </c>
      <c r="JB103">
        <v>27.1409</v>
      </c>
      <c r="JC103">
        <v>30.0006</v>
      </c>
      <c r="JD103">
        <v>27.0337</v>
      </c>
      <c r="JE103">
        <v>26.9697</v>
      </c>
      <c r="JF103">
        <v>54.9717</v>
      </c>
      <c r="JG103">
        <v>57.4224</v>
      </c>
      <c r="JH103">
        <v>0</v>
      </c>
      <c r="JI103">
        <v>12.627</v>
      </c>
      <c r="JJ103">
        <v>1455.33</v>
      </c>
      <c r="JK103">
        <v>9.80671</v>
      </c>
      <c r="JL103">
        <v>102.087</v>
      </c>
      <c r="JM103">
        <v>102.598</v>
      </c>
    </row>
    <row r="104" spans="1:273">
      <c r="A104">
        <v>88</v>
      </c>
      <c r="B104">
        <v>1510789859.6</v>
      </c>
      <c r="C104">
        <v>527.5</v>
      </c>
      <c r="D104" t="s">
        <v>586</v>
      </c>
      <c r="E104" t="s">
        <v>587</v>
      </c>
      <c r="F104">
        <v>5</v>
      </c>
      <c r="G104" t="s">
        <v>405</v>
      </c>
      <c r="H104" t="s">
        <v>406</v>
      </c>
      <c r="I104">
        <v>1510789852.1</v>
      </c>
      <c r="J104">
        <f>(K104)/1000</f>
        <v>0</v>
      </c>
      <c r="K104">
        <f>IF(CZ104, AN104, AH104)</f>
        <v>0</v>
      </c>
      <c r="L104">
        <f>IF(CZ104, AI104, AG104)</f>
        <v>0</v>
      </c>
      <c r="M104">
        <f>DB104 - IF(AU104&gt;1, L104*CV104*100.0/(AW104*DP104), 0)</f>
        <v>0</v>
      </c>
      <c r="N104">
        <f>((T104-J104/2)*M104-L104)/(T104+J104/2)</f>
        <v>0</v>
      </c>
      <c r="O104">
        <f>N104*(DI104+DJ104)/1000.0</f>
        <v>0</v>
      </c>
      <c r="P104">
        <f>(DB104 - IF(AU104&gt;1, L104*CV104*100.0/(AW104*DP104), 0))*(DI104+DJ104)/1000.0</f>
        <v>0</v>
      </c>
      <c r="Q104">
        <f>2.0/((1/S104-1/R104)+SIGN(S104)*SQRT((1/S104-1/R104)*(1/S104-1/R104) + 4*CW104/((CW104+1)*(CW104+1))*(2*1/S104*1/R104-1/R104*1/R104)))</f>
        <v>0</v>
      </c>
      <c r="R104">
        <f>IF(LEFT(CX104,1)&lt;&gt;"0",IF(LEFT(CX104,1)="1",3.0,CY104),$D$5+$E$5*(DP104*DI104/($K$5*1000))+$F$5*(DP104*DI104/($K$5*1000))*MAX(MIN(CV104,$J$5),$I$5)*MAX(MIN(CV104,$J$5),$I$5)+$G$5*MAX(MIN(CV104,$J$5),$I$5)*(DP104*DI104/($K$5*1000))+$H$5*(DP104*DI104/($K$5*1000))*(DP104*DI104/($K$5*1000)))</f>
        <v>0</v>
      </c>
      <c r="S104">
        <f>J104*(1000-(1000*0.61365*exp(17.502*W104/(240.97+W104))/(DI104+DJ104)+DD104)/2)/(1000*0.61365*exp(17.502*W104/(240.97+W104))/(DI104+DJ104)-DD104)</f>
        <v>0</v>
      </c>
      <c r="T104">
        <f>1/((CW104+1)/(Q104/1.6)+1/(R104/1.37)) + CW104/((CW104+1)/(Q104/1.6) + CW104/(R104/1.37))</f>
        <v>0</v>
      </c>
      <c r="U104">
        <f>(CR104*CU104)</f>
        <v>0</v>
      </c>
      <c r="V104">
        <f>(DK104+(U104+2*0.95*5.67E-8*(((DK104+$B$7)+273)^4-(DK104+273)^4)-44100*J104)/(1.84*29.3*R104+8*0.95*5.67E-8*(DK104+273)^3))</f>
        <v>0</v>
      </c>
      <c r="W104">
        <f>($C$7*DL104+$D$7*DM104+$E$7*V104)</f>
        <v>0</v>
      </c>
      <c r="X104">
        <f>0.61365*exp(17.502*W104/(240.97+W104))</f>
        <v>0</v>
      </c>
      <c r="Y104">
        <f>(Z104/AA104*100)</f>
        <v>0</v>
      </c>
      <c r="Z104">
        <f>DD104*(DI104+DJ104)/1000</f>
        <v>0</v>
      </c>
      <c r="AA104">
        <f>0.61365*exp(17.502*DK104/(240.97+DK104))</f>
        <v>0</v>
      </c>
      <c r="AB104">
        <f>(X104-DD104*(DI104+DJ104)/1000)</f>
        <v>0</v>
      </c>
      <c r="AC104">
        <f>(-J104*44100)</f>
        <v>0</v>
      </c>
      <c r="AD104">
        <f>2*29.3*R104*0.92*(DK104-W104)</f>
        <v>0</v>
      </c>
      <c r="AE104">
        <f>2*0.95*5.67E-8*(((DK104+$B$7)+273)^4-(W104+273)^4)</f>
        <v>0</v>
      </c>
      <c r="AF104">
        <f>U104+AE104+AC104+AD104</f>
        <v>0</v>
      </c>
      <c r="AG104">
        <f>DH104*AU104*(DC104-DB104*(1000-AU104*DE104)/(1000-AU104*DD104))/(100*CV104)</f>
        <v>0</v>
      </c>
      <c r="AH104">
        <f>1000*DH104*AU104*(DD104-DE104)/(100*CV104*(1000-AU104*DD104))</f>
        <v>0</v>
      </c>
      <c r="AI104">
        <f>(AJ104 - AK104 - DI104*1E3/(8.314*(DK104+273.15)) * AM104/DH104 * AL104) * DH104/(100*CV104) * (1000 - DE104)/1000</f>
        <v>0</v>
      </c>
      <c r="AJ104">
        <v>1462.1937735631</v>
      </c>
      <c r="AK104">
        <v>1443.73545454545</v>
      </c>
      <c r="AL104">
        <v>3.44468184992845</v>
      </c>
      <c r="AM104">
        <v>64.351544685461</v>
      </c>
      <c r="AN104">
        <f>(AP104 - AO104 + DI104*1E3/(8.314*(DK104+273.15)) * AR104/DH104 * AQ104) * DH104/(100*CV104) * 1000/(1000 - AP104)</f>
        <v>0</v>
      </c>
      <c r="AO104">
        <v>9.87666166898174</v>
      </c>
      <c r="AP104">
        <v>10.0831531468531</v>
      </c>
      <c r="AQ104">
        <v>8.2951936477474e-05</v>
      </c>
      <c r="AR104">
        <v>100.18039122701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MAX(0,($B$13+$C$13*DP104)/(1+$D$13*DP104)*DI104/(DK104+273)*$E$13)</f>
        <v>0</v>
      </c>
      <c r="AX104" t="s">
        <v>407</v>
      </c>
      <c r="AY104" t="s">
        <v>407</v>
      </c>
      <c r="AZ104">
        <v>0</v>
      </c>
      <c r="BA104">
        <v>0</v>
      </c>
      <c r="BB104">
        <f>1-AZ104/BA104</f>
        <v>0</v>
      </c>
      <c r="BC104">
        <v>0</v>
      </c>
      <c r="BD104" t="s">
        <v>407</v>
      </c>
      <c r="BE104" t="s">
        <v>407</v>
      </c>
      <c r="BF104">
        <v>0</v>
      </c>
      <c r="BG104">
        <v>0</v>
      </c>
      <c r="BH104">
        <f>1-BF104/BG104</f>
        <v>0</v>
      </c>
      <c r="BI104">
        <v>0.5</v>
      </c>
      <c r="BJ104">
        <f>CS104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407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f>$B$11*DQ104+$C$11*DR104+$F$11*EC104*(1-EF104)</f>
        <v>0</v>
      </c>
      <c r="CS104">
        <f>CR104*CT104</f>
        <v>0</v>
      </c>
      <c r="CT104">
        <f>($B$11*$D$9+$C$11*$D$9+$F$11*((EP104+EH104)/MAX(EP104+EH104+EQ104, 0.1)*$I$9+EQ104/MAX(EP104+EH104+EQ104, 0.1)*$J$9))/($B$11+$C$11+$F$11)</f>
        <v>0</v>
      </c>
      <c r="CU104">
        <f>($B$11*$K$9+$C$11*$K$9+$F$11*((EP104+EH104)/MAX(EP104+EH104+EQ104, 0.1)*$P$9+EQ104/MAX(EP104+EH104+EQ104, 0.1)*$Q$9))/($B$11+$C$11+$F$11)</f>
        <v>0</v>
      </c>
      <c r="CV104">
        <v>1.65</v>
      </c>
      <c r="CW104">
        <v>0.5</v>
      </c>
      <c r="CX104" t="s">
        <v>408</v>
      </c>
      <c r="CY104">
        <v>2</v>
      </c>
      <c r="CZ104" t="b">
        <v>1</v>
      </c>
      <c r="DA104">
        <v>1510789852.1</v>
      </c>
      <c r="DB104">
        <v>1405.56814814815</v>
      </c>
      <c r="DC104">
        <v>1431.10518518519</v>
      </c>
      <c r="DD104">
        <v>10.0736592592593</v>
      </c>
      <c r="DE104">
        <v>9.87394814814815</v>
      </c>
      <c r="DF104">
        <v>1393.10814814815</v>
      </c>
      <c r="DG104">
        <v>10.0712740740741</v>
      </c>
      <c r="DH104">
        <v>500.076074074074</v>
      </c>
      <c r="DI104">
        <v>89.9495111111111</v>
      </c>
      <c r="DJ104">
        <v>0.0999762962962963</v>
      </c>
      <c r="DK104">
        <v>19.1222703703704</v>
      </c>
      <c r="DL104">
        <v>19.9992666666667</v>
      </c>
      <c r="DM104">
        <v>999.9</v>
      </c>
      <c r="DN104">
        <v>0</v>
      </c>
      <c r="DO104">
        <v>0</v>
      </c>
      <c r="DP104">
        <v>9995.39296296296</v>
      </c>
      <c r="DQ104">
        <v>0</v>
      </c>
      <c r="DR104">
        <v>9.94904037037037</v>
      </c>
      <c r="DS104">
        <v>-25.5375296296296</v>
      </c>
      <c r="DT104">
        <v>1419.87185185185</v>
      </c>
      <c r="DU104">
        <v>1445.37703703704</v>
      </c>
      <c r="DV104">
        <v>0.199707444444444</v>
      </c>
      <c r="DW104">
        <v>1431.10518518519</v>
      </c>
      <c r="DX104">
        <v>9.87394814814815</v>
      </c>
      <c r="DY104">
        <v>0.906120296296296</v>
      </c>
      <c r="DZ104">
        <v>0.888156814814815</v>
      </c>
      <c r="EA104">
        <v>5.48831111111111</v>
      </c>
      <c r="EB104">
        <v>5.20025740740741</v>
      </c>
      <c r="EC104">
        <v>2000.02185185185</v>
      </c>
      <c r="ED104">
        <v>0.980006074074074</v>
      </c>
      <c r="EE104">
        <v>0.0199939407407407</v>
      </c>
      <c r="EF104">
        <v>0</v>
      </c>
      <c r="EG104">
        <v>2.29727777777778</v>
      </c>
      <c r="EH104">
        <v>0</v>
      </c>
      <c r="EI104">
        <v>2436.93407407407</v>
      </c>
      <c r="EJ104">
        <v>17300.3777777778</v>
      </c>
      <c r="EK104">
        <v>38.187</v>
      </c>
      <c r="EL104">
        <v>39.0666666666667</v>
      </c>
      <c r="EM104">
        <v>38.1295925925926</v>
      </c>
      <c r="EN104">
        <v>37.5528148148148</v>
      </c>
      <c r="EO104">
        <v>37.062</v>
      </c>
      <c r="EP104">
        <v>1960.03185185185</v>
      </c>
      <c r="EQ104">
        <v>39.99</v>
      </c>
      <c r="ER104">
        <v>0</v>
      </c>
      <c r="ES104">
        <v>1679590612.1</v>
      </c>
      <c r="ET104">
        <v>0</v>
      </c>
      <c r="EU104">
        <v>2.31888846153846</v>
      </c>
      <c r="EV104">
        <v>0.590977784684318</v>
      </c>
      <c r="EW104">
        <v>-4.37606836855048</v>
      </c>
      <c r="EX104">
        <v>2436.88230769231</v>
      </c>
      <c r="EY104">
        <v>15</v>
      </c>
      <c r="EZ104">
        <v>0</v>
      </c>
      <c r="FA104" t="s">
        <v>409</v>
      </c>
      <c r="FB104">
        <v>1510787920.6</v>
      </c>
      <c r="FC104">
        <v>1510787921.6</v>
      </c>
      <c r="FD104">
        <v>0</v>
      </c>
      <c r="FE104">
        <v>-0.101</v>
      </c>
      <c r="FF104">
        <v>-0.012</v>
      </c>
      <c r="FG104">
        <v>6.901</v>
      </c>
      <c r="FH104">
        <v>0.516</v>
      </c>
      <c r="FI104">
        <v>420</v>
      </c>
      <c r="FJ104">
        <v>24</v>
      </c>
      <c r="FK104">
        <v>0.32</v>
      </c>
      <c r="FL104">
        <v>0.12</v>
      </c>
      <c r="FM104">
        <v>0.1945491</v>
      </c>
      <c r="FN104">
        <v>0.0955547617260781</v>
      </c>
      <c r="FO104">
        <v>0.00972234169271992</v>
      </c>
      <c r="FP104">
        <v>1</v>
      </c>
      <c r="FQ104">
        <v>1</v>
      </c>
      <c r="FR104">
        <v>1</v>
      </c>
      <c r="FS104" t="s">
        <v>410</v>
      </c>
      <c r="FT104">
        <v>2.97273</v>
      </c>
      <c r="FU104">
        <v>2.75374</v>
      </c>
      <c r="FV104">
        <v>0.206186</v>
      </c>
      <c r="FW104">
        <v>0.209239</v>
      </c>
      <c r="FX104">
        <v>0.0548718</v>
      </c>
      <c r="FY104">
        <v>0.0545497</v>
      </c>
      <c r="FZ104">
        <v>30851.7</v>
      </c>
      <c r="GA104">
        <v>33508.7</v>
      </c>
      <c r="GB104">
        <v>35225.1</v>
      </c>
      <c r="GC104">
        <v>38436.3</v>
      </c>
      <c r="GD104">
        <v>47193.9</v>
      </c>
      <c r="GE104">
        <v>52476.7</v>
      </c>
      <c r="GF104">
        <v>55013.1</v>
      </c>
      <c r="GG104">
        <v>61630.1</v>
      </c>
      <c r="GH104">
        <v>1.98075</v>
      </c>
      <c r="GI104">
        <v>1.79895</v>
      </c>
      <c r="GJ104">
        <v>0.00745431</v>
      </c>
      <c r="GK104">
        <v>0</v>
      </c>
      <c r="GL104">
        <v>19.8808</v>
      </c>
      <c r="GM104">
        <v>999.9</v>
      </c>
      <c r="GN104">
        <v>53.638</v>
      </c>
      <c r="GO104">
        <v>29.024</v>
      </c>
      <c r="GP104">
        <v>24.0155</v>
      </c>
      <c r="GQ104">
        <v>56.3589</v>
      </c>
      <c r="GR104">
        <v>50.3966</v>
      </c>
      <c r="GS104">
        <v>1</v>
      </c>
      <c r="GT104">
        <v>0.0222104</v>
      </c>
      <c r="GU104">
        <v>6.27358</v>
      </c>
      <c r="GV104">
        <v>20.0111</v>
      </c>
      <c r="GW104">
        <v>5.19992</v>
      </c>
      <c r="GX104">
        <v>12.0089</v>
      </c>
      <c r="GY104">
        <v>4.9756</v>
      </c>
      <c r="GZ104">
        <v>3.29295</v>
      </c>
      <c r="HA104">
        <v>9999</v>
      </c>
      <c r="HB104">
        <v>9999</v>
      </c>
      <c r="HC104">
        <v>999.9</v>
      </c>
      <c r="HD104">
        <v>9999</v>
      </c>
      <c r="HE104">
        <v>1.8631</v>
      </c>
      <c r="HF104">
        <v>1.86812</v>
      </c>
      <c r="HG104">
        <v>1.86783</v>
      </c>
      <c r="HH104">
        <v>1.86894</v>
      </c>
      <c r="HI104">
        <v>1.86984</v>
      </c>
      <c r="HJ104">
        <v>1.86585</v>
      </c>
      <c r="HK104">
        <v>1.86704</v>
      </c>
      <c r="HL104">
        <v>1.86832</v>
      </c>
      <c r="HM104">
        <v>5</v>
      </c>
      <c r="HN104">
        <v>0</v>
      </c>
      <c r="HO104">
        <v>0</v>
      </c>
      <c r="HP104">
        <v>0</v>
      </c>
      <c r="HQ104" t="s">
        <v>411</v>
      </c>
      <c r="HR104" t="s">
        <v>412</v>
      </c>
      <c r="HS104" t="s">
        <v>413</v>
      </c>
      <c r="HT104" t="s">
        <v>413</v>
      </c>
      <c r="HU104" t="s">
        <v>413</v>
      </c>
      <c r="HV104" t="s">
        <v>413</v>
      </c>
      <c r="HW104">
        <v>0</v>
      </c>
      <c r="HX104">
        <v>100</v>
      </c>
      <c r="HY104">
        <v>100</v>
      </c>
      <c r="HZ104">
        <v>12.58</v>
      </c>
      <c r="IA104">
        <v>0.0026</v>
      </c>
      <c r="IB104">
        <v>4.09459096810632</v>
      </c>
      <c r="IC104">
        <v>0.00701673648668627</v>
      </c>
      <c r="ID104">
        <v>-7.00304995360485e-07</v>
      </c>
      <c r="IE104">
        <v>-1.86506737496121e-11</v>
      </c>
      <c r="IF104">
        <v>0.00125787624930914</v>
      </c>
      <c r="IG104">
        <v>-0.0224036906934607</v>
      </c>
      <c r="IH104">
        <v>0.00249664406764014</v>
      </c>
      <c r="II104">
        <v>-2.59163740235367e-05</v>
      </c>
      <c r="IJ104">
        <v>-2</v>
      </c>
      <c r="IK104">
        <v>2020</v>
      </c>
      <c r="IL104">
        <v>1</v>
      </c>
      <c r="IM104">
        <v>25</v>
      </c>
      <c r="IN104">
        <v>32.3</v>
      </c>
      <c r="IO104">
        <v>32.3</v>
      </c>
      <c r="IP104">
        <v>2.771</v>
      </c>
      <c r="IQ104">
        <v>2.59399</v>
      </c>
      <c r="IR104">
        <v>1.54785</v>
      </c>
      <c r="IS104">
        <v>2.30713</v>
      </c>
      <c r="IT104">
        <v>1.34644</v>
      </c>
      <c r="IU104">
        <v>2.33032</v>
      </c>
      <c r="IV104">
        <v>33.2887</v>
      </c>
      <c r="IW104">
        <v>24.1751</v>
      </c>
      <c r="IX104">
        <v>18</v>
      </c>
      <c r="IY104">
        <v>501.266</v>
      </c>
      <c r="IZ104">
        <v>387.773</v>
      </c>
      <c r="JA104">
        <v>12.626</v>
      </c>
      <c r="JB104">
        <v>27.1467</v>
      </c>
      <c r="JC104">
        <v>30.0005</v>
      </c>
      <c r="JD104">
        <v>27.0394</v>
      </c>
      <c r="JE104">
        <v>26.9761</v>
      </c>
      <c r="JF104">
        <v>55.5038</v>
      </c>
      <c r="JG104">
        <v>57.4224</v>
      </c>
      <c r="JH104">
        <v>0</v>
      </c>
      <c r="JI104">
        <v>12.631</v>
      </c>
      <c r="JJ104">
        <v>1475.54</v>
      </c>
      <c r="JK104">
        <v>9.79567</v>
      </c>
      <c r="JL104">
        <v>102.087</v>
      </c>
      <c r="JM104">
        <v>102.597</v>
      </c>
    </row>
    <row r="105" spans="1:273">
      <c r="A105">
        <v>89</v>
      </c>
      <c r="B105">
        <v>1510789864.6</v>
      </c>
      <c r="C105">
        <v>532.5</v>
      </c>
      <c r="D105" t="s">
        <v>588</v>
      </c>
      <c r="E105" t="s">
        <v>589</v>
      </c>
      <c r="F105">
        <v>5</v>
      </c>
      <c r="G105" t="s">
        <v>405</v>
      </c>
      <c r="H105" t="s">
        <v>406</v>
      </c>
      <c r="I105">
        <v>1510789856.81429</v>
      </c>
      <c r="J105">
        <f>(K105)/1000</f>
        <v>0</v>
      </c>
      <c r="K105">
        <f>IF(CZ105, AN105, AH105)</f>
        <v>0</v>
      </c>
      <c r="L105">
        <f>IF(CZ105, AI105, AG105)</f>
        <v>0</v>
      </c>
      <c r="M105">
        <f>DB105 - IF(AU105&gt;1, L105*CV105*100.0/(AW105*DP105), 0)</f>
        <v>0</v>
      </c>
      <c r="N105">
        <f>((T105-J105/2)*M105-L105)/(T105+J105/2)</f>
        <v>0</v>
      </c>
      <c r="O105">
        <f>N105*(DI105+DJ105)/1000.0</f>
        <v>0</v>
      </c>
      <c r="P105">
        <f>(DB105 - IF(AU105&gt;1, L105*CV105*100.0/(AW105*DP105), 0))*(DI105+DJ105)/1000.0</f>
        <v>0</v>
      </c>
      <c r="Q105">
        <f>2.0/((1/S105-1/R105)+SIGN(S105)*SQRT((1/S105-1/R105)*(1/S105-1/R105) + 4*CW105/((CW105+1)*(CW105+1))*(2*1/S105*1/R105-1/R105*1/R105)))</f>
        <v>0</v>
      </c>
      <c r="R105">
        <f>IF(LEFT(CX105,1)&lt;&gt;"0",IF(LEFT(CX105,1)="1",3.0,CY105),$D$5+$E$5*(DP105*DI105/($K$5*1000))+$F$5*(DP105*DI105/($K$5*1000))*MAX(MIN(CV105,$J$5),$I$5)*MAX(MIN(CV105,$J$5),$I$5)+$G$5*MAX(MIN(CV105,$J$5),$I$5)*(DP105*DI105/($K$5*1000))+$H$5*(DP105*DI105/($K$5*1000))*(DP105*DI105/($K$5*1000)))</f>
        <v>0</v>
      </c>
      <c r="S105">
        <f>J105*(1000-(1000*0.61365*exp(17.502*W105/(240.97+W105))/(DI105+DJ105)+DD105)/2)/(1000*0.61365*exp(17.502*W105/(240.97+W105))/(DI105+DJ105)-DD105)</f>
        <v>0</v>
      </c>
      <c r="T105">
        <f>1/((CW105+1)/(Q105/1.6)+1/(R105/1.37)) + CW105/((CW105+1)/(Q105/1.6) + CW105/(R105/1.37))</f>
        <v>0</v>
      </c>
      <c r="U105">
        <f>(CR105*CU105)</f>
        <v>0</v>
      </c>
      <c r="V105">
        <f>(DK105+(U105+2*0.95*5.67E-8*(((DK105+$B$7)+273)^4-(DK105+273)^4)-44100*J105)/(1.84*29.3*R105+8*0.95*5.67E-8*(DK105+273)^3))</f>
        <v>0</v>
      </c>
      <c r="W105">
        <f>($C$7*DL105+$D$7*DM105+$E$7*V105)</f>
        <v>0</v>
      </c>
      <c r="X105">
        <f>0.61365*exp(17.502*W105/(240.97+W105))</f>
        <v>0</v>
      </c>
      <c r="Y105">
        <f>(Z105/AA105*100)</f>
        <v>0</v>
      </c>
      <c r="Z105">
        <f>DD105*(DI105+DJ105)/1000</f>
        <v>0</v>
      </c>
      <c r="AA105">
        <f>0.61365*exp(17.502*DK105/(240.97+DK105))</f>
        <v>0</v>
      </c>
      <c r="AB105">
        <f>(X105-DD105*(DI105+DJ105)/1000)</f>
        <v>0</v>
      </c>
      <c r="AC105">
        <f>(-J105*44100)</f>
        <v>0</v>
      </c>
      <c r="AD105">
        <f>2*29.3*R105*0.92*(DK105-W105)</f>
        <v>0</v>
      </c>
      <c r="AE105">
        <f>2*0.95*5.67E-8*(((DK105+$B$7)+273)^4-(W105+273)^4)</f>
        <v>0</v>
      </c>
      <c r="AF105">
        <f>U105+AE105+AC105+AD105</f>
        <v>0</v>
      </c>
      <c r="AG105">
        <f>DH105*AU105*(DC105-DB105*(1000-AU105*DE105)/(1000-AU105*DD105))/(100*CV105)</f>
        <v>0</v>
      </c>
      <c r="AH105">
        <f>1000*DH105*AU105*(DD105-DE105)/(100*CV105*(1000-AU105*DD105))</f>
        <v>0</v>
      </c>
      <c r="AI105">
        <f>(AJ105 - AK105 - DI105*1E3/(8.314*(DK105+273.15)) * AM105/DH105 * AL105) * DH105/(100*CV105) * (1000 - DE105)/1000</f>
        <v>0</v>
      </c>
      <c r="AJ105">
        <v>1477.95412924929</v>
      </c>
      <c r="AK105">
        <v>1460.14181818182</v>
      </c>
      <c r="AL105">
        <v>3.27535005725907</v>
      </c>
      <c r="AM105">
        <v>64.351544685461</v>
      </c>
      <c r="AN105">
        <f>(AP105 - AO105 + DI105*1E3/(8.314*(DK105+273.15)) * AR105/DH105 * AQ105) * DH105/(100*CV105) * 1000/(1000 - AP105)</f>
        <v>0</v>
      </c>
      <c r="AO105">
        <v>9.87669333347605</v>
      </c>
      <c r="AP105">
        <v>10.086155944056</v>
      </c>
      <c r="AQ105">
        <v>3.5289426613686e-05</v>
      </c>
      <c r="AR105">
        <v>100.18039122701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MAX(0,($B$13+$C$13*DP105)/(1+$D$13*DP105)*DI105/(DK105+273)*$E$13)</f>
        <v>0</v>
      </c>
      <c r="AX105" t="s">
        <v>407</v>
      </c>
      <c r="AY105" t="s">
        <v>407</v>
      </c>
      <c r="AZ105">
        <v>0</v>
      </c>
      <c r="BA105">
        <v>0</v>
      </c>
      <c r="BB105">
        <f>1-AZ105/BA105</f>
        <v>0</v>
      </c>
      <c r="BC105">
        <v>0</v>
      </c>
      <c r="BD105" t="s">
        <v>407</v>
      </c>
      <c r="BE105" t="s">
        <v>407</v>
      </c>
      <c r="BF105">
        <v>0</v>
      </c>
      <c r="BG105">
        <v>0</v>
      </c>
      <c r="BH105">
        <f>1-BF105/BG105</f>
        <v>0</v>
      </c>
      <c r="BI105">
        <v>0.5</v>
      </c>
      <c r="BJ105">
        <f>CS105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407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f>$B$11*DQ105+$C$11*DR105+$F$11*EC105*(1-EF105)</f>
        <v>0</v>
      </c>
      <c r="CS105">
        <f>CR105*CT105</f>
        <v>0</v>
      </c>
      <c r="CT105">
        <f>($B$11*$D$9+$C$11*$D$9+$F$11*((EP105+EH105)/MAX(EP105+EH105+EQ105, 0.1)*$I$9+EQ105/MAX(EP105+EH105+EQ105, 0.1)*$J$9))/($B$11+$C$11+$F$11)</f>
        <v>0</v>
      </c>
      <c r="CU105">
        <f>($B$11*$K$9+$C$11*$K$9+$F$11*((EP105+EH105)/MAX(EP105+EH105+EQ105, 0.1)*$P$9+EQ105/MAX(EP105+EH105+EQ105, 0.1)*$Q$9))/($B$11+$C$11+$F$11)</f>
        <v>0</v>
      </c>
      <c r="CV105">
        <v>1.65</v>
      </c>
      <c r="CW105">
        <v>0.5</v>
      </c>
      <c r="CX105" t="s">
        <v>408</v>
      </c>
      <c r="CY105">
        <v>2</v>
      </c>
      <c r="CZ105" t="b">
        <v>1</v>
      </c>
      <c r="DA105">
        <v>1510789856.81429</v>
      </c>
      <c r="DB105">
        <v>1421.32392857143</v>
      </c>
      <c r="DC105">
        <v>1446.69035714286</v>
      </c>
      <c r="DD105">
        <v>10.0798142857143</v>
      </c>
      <c r="DE105">
        <v>9.87562107142857</v>
      </c>
      <c r="DF105">
        <v>1408.78571428571</v>
      </c>
      <c r="DG105">
        <v>10.0773107142857</v>
      </c>
      <c r="DH105">
        <v>500.070214285714</v>
      </c>
      <c r="DI105">
        <v>89.9493535714286</v>
      </c>
      <c r="DJ105">
        <v>0.0999490178571429</v>
      </c>
      <c r="DK105">
        <v>19.1241464285714</v>
      </c>
      <c r="DL105">
        <v>20.0033464285714</v>
      </c>
      <c r="DM105">
        <v>999.9</v>
      </c>
      <c r="DN105">
        <v>0</v>
      </c>
      <c r="DO105">
        <v>0</v>
      </c>
      <c r="DP105">
        <v>9998.85535714286</v>
      </c>
      <c r="DQ105">
        <v>0</v>
      </c>
      <c r="DR105">
        <v>9.95770107142857</v>
      </c>
      <c r="DS105">
        <v>-25.3673857142857</v>
      </c>
      <c r="DT105">
        <v>1435.79535714286</v>
      </c>
      <c r="DU105">
        <v>1461.12</v>
      </c>
      <c r="DV105">
        <v>0.204191642857143</v>
      </c>
      <c r="DW105">
        <v>1446.69035714286</v>
      </c>
      <c r="DX105">
        <v>9.87562107142857</v>
      </c>
      <c r="DY105">
        <v>0.906672428571429</v>
      </c>
      <c r="DZ105">
        <v>0.888305607142857</v>
      </c>
      <c r="EA105">
        <v>5.49708714285714</v>
      </c>
      <c r="EB105">
        <v>5.20266642857143</v>
      </c>
      <c r="EC105">
        <v>2000.00142857143</v>
      </c>
      <c r="ED105">
        <v>0.980005714285714</v>
      </c>
      <c r="EE105">
        <v>0.0199942285714286</v>
      </c>
      <c r="EF105">
        <v>0</v>
      </c>
      <c r="EG105">
        <v>2.30438214285714</v>
      </c>
      <c r="EH105">
        <v>0</v>
      </c>
      <c r="EI105">
        <v>2436.64964285714</v>
      </c>
      <c r="EJ105">
        <v>17300.1928571429</v>
      </c>
      <c r="EK105">
        <v>38.187</v>
      </c>
      <c r="EL105">
        <v>39.062</v>
      </c>
      <c r="EM105">
        <v>38.1294285714286</v>
      </c>
      <c r="EN105">
        <v>37.5398571428571</v>
      </c>
      <c r="EO105">
        <v>37.062</v>
      </c>
      <c r="EP105">
        <v>1960.01107142857</v>
      </c>
      <c r="EQ105">
        <v>39.99</v>
      </c>
      <c r="ER105">
        <v>0</v>
      </c>
      <c r="ES105">
        <v>1679590617.5</v>
      </c>
      <c r="ET105">
        <v>0</v>
      </c>
      <c r="EU105">
        <v>2.32716</v>
      </c>
      <c r="EV105">
        <v>0.0223923128953445</v>
      </c>
      <c r="EW105">
        <v>-2.21307690843499</v>
      </c>
      <c r="EX105">
        <v>2436.584</v>
      </c>
      <c r="EY105">
        <v>15</v>
      </c>
      <c r="EZ105">
        <v>0</v>
      </c>
      <c r="FA105" t="s">
        <v>409</v>
      </c>
      <c r="FB105">
        <v>1510787920.6</v>
      </c>
      <c r="FC105">
        <v>1510787921.6</v>
      </c>
      <c r="FD105">
        <v>0</v>
      </c>
      <c r="FE105">
        <v>-0.101</v>
      </c>
      <c r="FF105">
        <v>-0.012</v>
      </c>
      <c r="FG105">
        <v>6.901</v>
      </c>
      <c r="FH105">
        <v>0.516</v>
      </c>
      <c r="FI105">
        <v>420</v>
      </c>
      <c r="FJ105">
        <v>24</v>
      </c>
      <c r="FK105">
        <v>0.32</v>
      </c>
      <c r="FL105">
        <v>0.12</v>
      </c>
      <c r="FM105">
        <v>0.2004119</v>
      </c>
      <c r="FN105">
        <v>0.0615768405253278</v>
      </c>
      <c r="FO105">
        <v>0.00616253635607937</v>
      </c>
      <c r="FP105">
        <v>1</v>
      </c>
      <c r="FQ105">
        <v>1</v>
      </c>
      <c r="FR105">
        <v>1</v>
      </c>
      <c r="FS105" t="s">
        <v>410</v>
      </c>
      <c r="FT105">
        <v>2.97279</v>
      </c>
      <c r="FU105">
        <v>2.7539</v>
      </c>
      <c r="FV105">
        <v>0.207599</v>
      </c>
      <c r="FW105">
        <v>0.210763</v>
      </c>
      <c r="FX105">
        <v>0.0548839</v>
      </c>
      <c r="FY105">
        <v>0.0545477</v>
      </c>
      <c r="FZ105">
        <v>30796.4</v>
      </c>
      <c r="GA105">
        <v>33443.6</v>
      </c>
      <c r="GB105">
        <v>35224.8</v>
      </c>
      <c r="GC105">
        <v>38435.7</v>
      </c>
      <c r="GD105">
        <v>47193</v>
      </c>
      <c r="GE105">
        <v>52476.2</v>
      </c>
      <c r="GF105">
        <v>55012.7</v>
      </c>
      <c r="GG105">
        <v>61629.4</v>
      </c>
      <c r="GH105">
        <v>1.98065</v>
      </c>
      <c r="GI105">
        <v>1.79875</v>
      </c>
      <c r="GJ105">
        <v>0.00816211</v>
      </c>
      <c r="GK105">
        <v>0</v>
      </c>
      <c r="GL105">
        <v>19.8822</v>
      </c>
      <c r="GM105">
        <v>999.9</v>
      </c>
      <c r="GN105">
        <v>53.638</v>
      </c>
      <c r="GO105">
        <v>29.034</v>
      </c>
      <c r="GP105">
        <v>24.0269</v>
      </c>
      <c r="GQ105">
        <v>56.4889</v>
      </c>
      <c r="GR105">
        <v>50.3926</v>
      </c>
      <c r="GS105">
        <v>1</v>
      </c>
      <c r="GT105">
        <v>0.0224162</v>
      </c>
      <c r="GU105">
        <v>6.24478</v>
      </c>
      <c r="GV105">
        <v>20.0123</v>
      </c>
      <c r="GW105">
        <v>5.20052</v>
      </c>
      <c r="GX105">
        <v>12.0086</v>
      </c>
      <c r="GY105">
        <v>4.9756</v>
      </c>
      <c r="GZ105">
        <v>3.29305</v>
      </c>
      <c r="HA105">
        <v>9999</v>
      </c>
      <c r="HB105">
        <v>9999</v>
      </c>
      <c r="HC105">
        <v>999.9</v>
      </c>
      <c r="HD105">
        <v>9999</v>
      </c>
      <c r="HE105">
        <v>1.8631</v>
      </c>
      <c r="HF105">
        <v>1.86811</v>
      </c>
      <c r="HG105">
        <v>1.86784</v>
      </c>
      <c r="HH105">
        <v>1.86895</v>
      </c>
      <c r="HI105">
        <v>1.86984</v>
      </c>
      <c r="HJ105">
        <v>1.86586</v>
      </c>
      <c r="HK105">
        <v>1.86702</v>
      </c>
      <c r="HL105">
        <v>1.86832</v>
      </c>
      <c r="HM105">
        <v>5</v>
      </c>
      <c r="HN105">
        <v>0</v>
      </c>
      <c r="HO105">
        <v>0</v>
      </c>
      <c r="HP105">
        <v>0</v>
      </c>
      <c r="HQ105" t="s">
        <v>411</v>
      </c>
      <c r="HR105" t="s">
        <v>412</v>
      </c>
      <c r="HS105" t="s">
        <v>413</v>
      </c>
      <c r="HT105" t="s">
        <v>413</v>
      </c>
      <c r="HU105" t="s">
        <v>413</v>
      </c>
      <c r="HV105" t="s">
        <v>413</v>
      </c>
      <c r="HW105">
        <v>0</v>
      </c>
      <c r="HX105">
        <v>100</v>
      </c>
      <c r="HY105">
        <v>100</v>
      </c>
      <c r="HZ105">
        <v>12.66</v>
      </c>
      <c r="IA105">
        <v>0.0027</v>
      </c>
      <c r="IB105">
        <v>4.09459096810632</v>
      </c>
      <c r="IC105">
        <v>0.00701673648668627</v>
      </c>
      <c r="ID105">
        <v>-7.00304995360485e-07</v>
      </c>
      <c r="IE105">
        <v>-1.86506737496121e-11</v>
      </c>
      <c r="IF105">
        <v>0.00125787624930914</v>
      </c>
      <c r="IG105">
        <v>-0.0224036906934607</v>
      </c>
      <c r="IH105">
        <v>0.00249664406764014</v>
      </c>
      <c r="II105">
        <v>-2.59163740235367e-05</v>
      </c>
      <c r="IJ105">
        <v>-2</v>
      </c>
      <c r="IK105">
        <v>2020</v>
      </c>
      <c r="IL105">
        <v>1</v>
      </c>
      <c r="IM105">
        <v>25</v>
      </c>
      <c r="IN105">
        <v>32.4</v>
      </c>
      <c r="IO105">
        <v>32.4</v>
      </c>
      <c r="IP105">
        <v>2.79541</v>
      </c>
      <c r="IQ105">
        <v>2.59033</v>
      </c>
      <c r="IR105">
        <v>1.54785</v>
      </c>
      <c r="IS105">
        <v>2.30713</v>
      </c>
      <c r="IT105">
        <v>1.34644</v>
      </c>
      <c r="IU105">
        <v>2.39014</v>
      </c>
      <c r="IV105">
        <v>33.2887</v>
      </c>
      <c r="IW105">
        <v>24.1838</v>
      </c>
      <c r="IX105">
        <v>18</v>
      </c>
      <c r="IY105">
        <v>501.26</v>
      </c>
      <c r="IZ105">
        <v>387.707</v>
      </c>
      <c r="JA105">
        <v>12.627</v>
      </c>
      <c r="JB105">
        <v>27.1524</v>
      </c>
      <c r="JC105">
        <v>30.0004</v>
      </c>
      <c r="JD105">
        <v>27.0462</v>
      </c>
      <c r="JE105">
        <v>26.9823</v>
      </c>
      <c r="JF105">
        <v>55.9681</v>
      </c>
      <c r="JG105">
        <v>57.7033</v>
      </c>
      <c r="JH105">
        <v>0</v>
      </c>
      <c r="JI105">
        <v>12.6288</v>
      </c>
      <c r="JJ105">
        <v>1488.94</v>
      </c>
      <c r="JK105">
        <v>9.78509</v>
      </c>
      <c r="JL105">
        <v>102.086</v>
      </c>
      <c r="JM105">
        <v>102.596</v>
      </c>
    </row>
    <row r="106" spans="1:273">
      <c r="A106">
        <v>90</v>
      </c>
      <c r="B106">
        <v>1510789869.6</v>
      </c>
      <c r="C106">
        <v>537.5</v>
      </c>
      <c r="D106" t="s">
        <v>590</v>
      </c>
      <c r="E106" t="s">
        <v>591</v>
      </c>
      <c r="F106">
        <v>5</v>
      </c>
      <c r="G106" t="s">
        <v>405</v>
      </c>
      <c r="H106" t="s">
        <v>406</v>
      </c>
      <c r="I106">
        <v>1510789862.1</v>
      </c>
      <c r="J106">
        <f>(K106)/1000</f>
        <v>0</v>
      </c>
      <c r="K106">
        <f>IF(CZ106, AN106, AH106)</f>
        <v>0</v>
      </c>
      <c r="L106">
        <f>IF(CZ106, AI106, AG106)</f>
        <v>0</v>
      </c>
      <c r="M106">
        <f>DB106 - IF(AU106&gt;1, L106*CV106*100.0/(AW106*DP106), 0)</f>
        <v>0</v>
      </c>
      <c r="N106">
        <f>((T106-J106/2)*M106-L106)/(T106+J106/2)</f>
        <v>0</v>
      </c>
      <c r="O106">
        <f>N106*(DI106+DJ106)/1000.0</f>
        <v>0</v>
      </c>
      <c r="P106">
        <f>(DB106 - IF(AU106&gt;1, L106*CV106*100.0/(AW106*DP106), 0))*(DI106+DJ106)/1000.0</f>
        <v>0</v>
      </c>
      <c r="Q106">
        <f>2.0/((1/S106-1/R106)+SIGN(S106)*SQRT((1/S106-1/R106)*(1/S106-1/R106) + 4*CW106/((CW106+1)*(CW106+1))*(2*1/S106*1/R106-1/R106*1/R106)))</f>
        <v>0</v>
      </c>
      <c r="R106">
        <f>IF(LEFT(CX106,1)&lt;&gt;"0",IF(LEFT(CX106,1)="1",3.0,CY106),$D$5+$E$5*(DP106*DI106/($K$5*1000))+$F$5*(DP106*DI106/($K$5*1000))*MAX(MIN(CV106,$J$5),$I$5)*MAX(MIN(CV106,$J$5),$I$5)+$G$5*MAX(MIN(CV106,$J$5),$I$5)*(DP106*DI106/($K$5*1000))+$H$5*(DP106*DI106/($K$5*1000))*(DP106*DI106/($K$5*1000)))</f>
        <v>0</v>
      </c>
      <c r="S106">
        <f>J106*(1000-(1000*0.61365*exp(17.502*W106/(240.97+W106))/(DI106+DJ106)+DD106)/2)/(1000*0.61365*exp(17.502*W106/(240.97+W106))/(DI106+DJ106)-DD106)</f>
        <v>0</v>
      </c>
      <c r="T106">
        <f>1/((CW106+1)/(Q106/1.6)+1/(R106/1.37)) + CW106/((CW106+1)/(Q106/1.6) + CW106/(R106/1.37))</f>
        <v>0</v>
      </c>
      <c r="U106">
        <f>(CR106*CU106)</f>
        <v>0</v>
      </c>
      <c r="V106">
        <f>(DK106+(U106+2*0.95*5.67E-8*(((DK106+$B$7)+273)^4-(DK106+273)^4)-44100*J106)/(1.84*29.3*R106+8*0.95*5.67E-8*(DK106+273)^3))</f>
        <v>0</v>
      </c>
      <c r="W106">
        <f>($C$7*DL106+$D$7*DM106+$E$7*V106)</f>
        <v>0</v>
      </c>
      <c r="X106">
        <f>0.61365*exp(17.502*W106/(240.97+W106))</f>
        <v>0</v>
      </c>
      <c r="Y106">
        <f>(Z106/AA106*100)</f>
        <v>0</v>
      </c>
      <c r="Z106">
        <f>DD106*(DI106+DJ106)/1000</f>
        <v>0</v>
      </c>
      <c r="AA106">
        <f>0.61365*exp(17.502*DK106/(240.97+DK106))</f>
        <v>0</v>
      </c>
      <c r="AB106">
        <f>(X106-DD106*(DI106+DJ106)/1000)</f>
        <v>0</v>
      </c>
      <c r="AC106">
        <f>(-J106*44100)</f>
        <v>0</v>
      </c>
      <c r="AD106">
        <f>2*29.3*R106*0.92*(DK106-W106)</f>
        <v>0</v>
      </c>
      <c r="AE106">
        <f>2*0.95*5.67E-8*(((DK106+$B$7)+273)^4-(W106+273)^4)</f>
        <v>0</v>
      </c>
      <c r="AF106">
        <f>U106+AE106+AC106+AD106</f>
        <v>0</v>
      </c>
      <c r="AG106">
        <f>DH106*AU106*(DC106-DB106*(1000-AU106*DE106)/(1000-AU106*DD106))/(100*CV106)</f>
        <v>0</v>
      </c>
      <c r="AH106">
        <f>1000*DH106*AU106*(DD106-DE106)/(100*CV106*(1000-AU106*DD106))</f>
        <v>0</v>
      </c>
      <c r="AI106">
        <f>(AJ106 - AK106 - DI106*1E3/(8.314*(DK106+273.15)) * AM106/DH106 * AL106) * DH106/(100*CV106) * (1000 - DE106)/1000</f>
        <v>0</v>
      </c>
      <c r="AJ106">
        <v>1496.0436907971</v>
      </c>
      <c r="AK106">
        <v>1477.4443030303</v>
      </c>
      <c r="AL106">
        <v>3.44976286327761</v>
      </c>
      <c r="AM106">
        <v>64.351544685461</v>
      </c>
      <c r="AN106">
        <f>(AP106 - AO106 + DI106*1E3/(8.314*(DK106+273.15)) * AR106/DH106 * AQ106) * DH106/(100*CV106) * 1000/(1000 - AP106)</f>
        <v>0</v>
      </c>
      <c r="AO106">
        <v>9.87480557898921</v>
      </c>
      <c r="AP106">
        <v>10.0877300699301</v>
      </c>
      <c r="AQ106">
        <v>3.8764355936932e-05</v>
      </c>
      <c r="AR106">
        <v>100.18039122701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MAX(0,($B$13+$C$13*DP106)/(1+$D$13*DP106)*DI106/(DK106+273)*$E$13)</f>
        <v>0</v>
      </c>
      <c r="AX106" t="s">
        <v>407</v>
      </c>
      <c r="AY106" t="s">
        <v>407</v>
      </c>
      <c r="AZ106">
        <v>0</v>
      </c>
      <c r="BA106">
        <v>0</v>
      </c>
      <c r="BB106">
        <f>1-AZ106/BA106</f>
        <v>0</v>
      </c>
      <c r="BC106">
        <v>0</v>
      </c>
      <c r="BD106" t="s">
        <v>407</v>
      </c>
      <c r="BE106" t="s">
        <v>407</v>
      </c>
      <c r="BF106">
        <v>0</v>
      </c>
      <c r="BG106">
        <v>0</v>
      </c>
      <c r="BH106">
        <f>1-BF106/BG106</f>
        <v>0</v>
      </c>
      <c r="BI106">
        <v>0.5</v>
      </c>
      <c r="BJ106">
        <f>CS106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407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f>$B$11*DQ106+$C$11*DR106+$F$11*EC106*(1-EF106)</f>
        <v>0</v>
      </c>
      <c r="CS106">
        <f>CR106*CT106</f>
        <v>0</v>
      </c>
      <c r="CT106">
        <f>($B$11*$D$9+$C$11*$D$9+$F$11*((EP106+EH106)/MAX(EP106+EH106+EQ106, 0.1)*$I$9+EQ106/MAX(EP106+EH106+EQ106, 0.1)*$J$9))/($B$11+$C$11+$F$11)</f>
        <v>0</v>
      </c>
      <c r="CU106">
        <f>($B$11*$K$9+$C$11*$K$9+$F$11*((EP106+EH106)/MAX(EP106+EH106+EQ106, 0.1)*$P$9+EQ106/MAX(EP106+EH106+EQ106, 0.1)*$Q$9))/($B$11+$C$11+$F$11)</f>
        <v>0</v>
      </c>
      <c r="CV106">
        <v>1.65</v>
      </c>
      <c r="CW106">
        <v>0.5</v>
      </c>
      <c r="CX106" t="s">
        <v>408</v>
      </c>
      <c r="CY106">
        <v>2</v>
      </c>
      <c r="CZ106" t="b">
        <v>1</v>
      </c>
      <c r="DA106">
        <v>1510789862.1</v>
      </c>
      <c r="DB106">
        <v>1438.99888888889</v>
      </c>
      <c r="DC106">
        <v>1464.45148148148</v>
      </c>
      <c r="DD106">
        <v>10.0842814814815</v>
      </c>
      <c r="DE106">
        <v>9.87569925925926</v>
      </c>
      <c r="DF106">
        <v>1426.37481481482</v>
      </c>
      <c r="DG106">
        <v>10.0816888888889</v>
      </c>
      <c r="DH106">
        <v>500.076148148148</v>
      </c>
      <c r="DI106">
        <v>89.949262962963</v>
      </c>
      <c r="DJ106">
        <v>0.1000178</v>
      </c>
      <c r="DK106">
        <v>19.1243074074074</v>
      </c>
      <c r="DL106">
        <v>20.0047888888889</v>
      </c>
      <c r="DM106">
        <v>999.9</v>
      </c>
      <c r="DN106">
        <v>0</v>
      </c>
      <c r="DO106">
        <v>0</v>
      </c>
      <c r="DP106">
        <v>9995.71259259259</v>
      </c>
      <c r="DQ106">
        <v>0</v>
      </c>
      <c r="DR106">
        <v>9.95317740740741</v>
      </c>
      <c r="DS106">
        <v>-25.452162962963</v>
      </c>
      <c r="DT106">
        <v>1453.65777777778</v>
      </c>
      <c r="DU106">
        <v>1479.05814814815</v>
      </c>
      <c r="DV106">
        <v>0.208583777777778</v>
      </c>
      <c r="DW106">
        <v>1464.45148148148</v>
      </c>
      <c r="DX106">
        <v>9.87569925925926</v>
      </c>
      <c r="DY106">
        <v>0.907073777777778</v>
      </c>
      <c r="DZ106">
        <v>0.888311925925926</v>
      </c>
      <c r="EA106">
        <v>5.50346185185185</v>
      </c>
      <c r="EB106">
        <v>5.20276777777778</v>
      </c>
      <c r="EC106">
        <v>1999.98</v>
      </c>
      <c r="ED106">
        <v>0.980005333333334</v>
      </c>
      <c r="EE106">
        <v>0.0199945333333333</v>
      </c>
      <c r="EF106">
        <v>0</v>
      </c>
      <c r="EG106">
        <v>2.32181111111111</v>
      </c>
      <c r="EH106">
        <v>0</v>
      </c>
      <c r="EI106">
        <v>2436.37777777778</v>
      </c>
      <c r="EJ106">
        <v>17300.0074074074</v>
      </c>
      <c r="EK106">
        <v>38.1801111111111</v>
      </c>
      <c r="EL106">
        <v>39.062</v>
      </c>
      <c r="EM106">
        <v>38.125</v>
      </c>
      <c r="EN106">
        <v>37.5252592592593</v>
      </c>
      <c r="EO106">
        <v>37.062</v>
      </c>
      <c r="EP106">
        <v>1959.98925925926</v>
      </c>
      <c r="EQ106">
        <v>39.99</v>
      </c>
      <c r="ER106">
        <v>0</v>
      </c>
      <c r="ES106">
        <v>1679590622.3</v>
      </c>
      <c r="ET106">
        <v>0</v>
      </c>
      <c r="EU106">
        <v>2.332032</v>
      </c>
      <c r="EV106">
        <v>-0.209676925860545</v>
      </c>
      <c r="EW106">
        <v>0.0707692439419132</v>
      </c>
      <c r="EX106">
        <v>2436.4088</v>
      </c>
      <c r="EY106">
        <v>15</v>
      </c>
      <c r="EZ106">
        <v>0</v>
      </c>
      <c r="FA106" t="s">
        <v>409</v>
      </c>
      <c r="FB106">
        <v>1510787920.6</v>
      </c>
      <c r="FC106">
        <v>1510787921.6</v>
      </c>
      <c r="FD106">
        <v>0</v>
      </c>
      <c r="FE106">
        <v>-0.101</v>
      </c>
      <c r="FF106">
        <v>-0.012</v>
      </c>
      <c r="FG106">
        <v>6.901</v>
      </c>
      <c r="FH106">
        <v>0.516</v>
      </c>
      <c r="FI106">
        <v>420</v>
      </c>
      <c r="FJ106">
        <v>24</v>
      </c>
      <c r="FK106">
        <v>0.32</v>
      </c>
      <c r="FL106">
        <v>0.12</v>
      </c>
      <c r="FM106">
        <v>0.206567725</v>
      </c>
      <c r="FN106">
        <v>0.0505236810506557</v>
      </c>
      <c r="FO106">
        <v>0.00495676110473109</v>
      </c>
      <c r="FP106">
        <v>1</v>
      </c>
      <c r="FQ106">
        <v>1</v>
      </c>
      <c r="FR106">
        <v>1</v>
      </c>
      <c r="FS106" t="s">
        <v>410</v>
      </c>
      <c r="FT106">
        <v>2.97282</v>
      </c>
      <c r="FU106">
        <v>2.75393</v>
      </c>
      <c r="FV106">
        <v>0.209062</v>
      </c>
      <c r="FW106">
        <v>0.212104</v>
      </c>
      <c r="FX106">
        <v>0.0548866</v>
      </c>
      <c r="FY106">
        <v>0.0545259</v>
      </c>
      <c r="FZ106">
        <v>30739.2</v>
      </c>
      <c r="GA106">
        <v>33386.6</v>
      </c>
      <c r="GB106">
        <v>35224.4</v>
      </c>
      <c r="GC106">
        <v>38435.5</v>
      </c>
      <c r="GD106">
        <v>47192.1</v>
      </c>
      <c r="GE106">
        <v>52477.2</v>
      </c>
      <c r="GF106">
        <v>55011.9</v>
      </c>
      <c r="GG106">
        <v>61629.1</v>
      </c>
      <c r="GH106">
        <v>1.98067</v>
      </c>
      <c r="GI106">
        <v>1.79888</v>
      </c>
      <c r="GJ106">
        <v>0.0071004</v>
      </c>
      <c r="GK106">
        <v>0</v>
      </c>
      <c r="GL106">
        <v>19.8838</v>
      </c>
      <c r="GM106">
        <v>999.9</v>
      </c>
      <c r="GN106">
        <v>53.638</v>
      </c>
      <c r="GO106">
        <v>29.034</v>
      </c>
      <c r="GP106">
        <v>24.0294</v>
      </c>
      <c r="GQ106">
        <v>56.4389</v>
      </c>
      <c r="GR106">
        <v>50.3085</v>
      </c>
      <c r="GS106">
        <v>1</v>
      </c>
      <c r="GT106">
        <v>0.022876</v>
      </c>
      <c r="GU106">
        <v>6.25264</v>
      </c>
      <c r="GV106">
        <v>20.0118</v>
      </c>
      <c r="GW106">
        <v>5.19947</v>
      </c>
      <c r="GX106">
        <v>12.0089</v>
      </c>
      <c r="GY106">
        <v>4.97545</v>
      </c>
      <c r="GZ106">
        <v>3.29298</v>
      </c>
      <c r="HA106">
        <v>9999</v>
      </c>
      <c r="HB106">
        <v>9999</v>
      </c>
      <c r="HC106">
        <v>999.9</v>
      </c>
      <c r="HD106">
        <v>9999</v>
      </c>
      <c r="HE106">
        <v>1.8631</v>
      </c>
      <c r="HF106">
        <v>1.86813</v>
      </c>
      <c r="HG106">
        <v>1.86783</v>
      </c>
      <c r="HH106">
        <v>1.86892</v>
      </c>
      <c r="HI106">
        <v>1.86983</v>
      </c>
      <c r="HJ106">
        <v>1.86584</v>
      </c>
      <c r="HK106">
        <v>1.86704</v>
      </c>
      <c r="HL106">
        <v>1.86832</v>
      </c>
      <c r="HM106">
        <v>5</v>
      </c>
      <c r="HN106">
        <v>0</v>
      </c>
      <c r="HO106">
        <v>0</v>
      </c>
      <c r="HP106">
        <v>0</v>
      </c>
      <c r="HQ106" t="s">
        <v>411</v>
      </c>
      <c r="HR106" t="s">
        <v>412</v>
      </c>
      <c r="HS106" t="s">
        <v>413</v>
      </c>
      <c r="HT106" t="s">
        <v>413</v>
      </c>
      <c r="HU106" t="s">
        <v>413</v>
      </c>
      <c r="HV106" t="s">
        <v>413</v>
      </c>
      <c r="HW106">
        <v>0</v>
      </c>
      <c r="HX106">
        <v>100</v>
      </c>
      <c r="HY106">
        <v>100</v>
      </c>
      <c r="HZ106">
        <v>12.75</v>
      </c>
      <c r="IA106">
        <v>0.0026</v>
      </c>
      <c r="IB106">
        <v>4.09459096810632</v>
      </c>
      <c r="IC106">
        <v>0.00701673648668627</v>
      </c>
      <c r="ID106">
        <v>-7.00304995360485e-07</v>
      </c>
      <c r="IE106">
        <v>-1.86506737496121e-11</v>
      </c>
      <c r="IF106">
        <v>0.00125787624930914</v>
      </c>
      <c r="IG106">
        <v>-0.0224036906934607</v>
      </c>
      <c r="IH106">
        <v>0.00249664406764014</v>
      </c>
      <c r="II106">
        <v>-2.59163740235367e-05</v>
      </c>
      <c r="IJ106">
        <v>-2</v>
      </c>
      <c r="IK106">
        <v>2020</v>
      </c>
      <c r="IL106">
        <v>1</v>
      </c>
      <c r="IM106">
        <v>25</v>
      </c>
      <c r="IN106">
        <v>32.5</v>
      </c>
      <c r="IO106">
        <v>32.5</v>
      </c>
      <c r="IP106">
        <v>2.82104</v>
      </c>
      <c r="IQ106">
        <v>2.58911</v>
      </c>
      <c r="IR106">
        <v>1.54785</v>
      </c>
      <c r="IS106">
        <v>2.30713</v>
      </c>
      <c r="IT106">
        <v>1.34644</v>
      </c>
      <c r="IU106">
        <v>2.39258</v>
      </c>
      <c r="IV106">
        <v>33.2887</v>
      </c>
      <c r="IW106">
        <v>24.1838</v>
      </c>
      <c r="IX106">
        <v>18</v>
      </c>
      <c r="IY106">
        <v>501.33</v>
      </c>
      <c r="IZ106">
        <v>387.817</v>
      </c>
      <c r="JA106">
        <v>12.6279</v>
      </c>
      <c r="JB106">
        <v>27.1582</v>
      </c>
      <c r="JC106">
        <v>30.0004</v>
      </c>
      <c r="JD106">
        <v>27.0519</v>
      </c>
      <c r="JE106">
        <v>26.9885</v>
      </c>
      <c r="JF106">
        <v>56.5016</v>
      </c>
      <c r="JG106">
        <v>57.9826</v>
      </c>
      <c r="JH106">
        <v>0</v>
      </c>
      <c r="JI106">
        <v>12.6237</v>
      </c>
      <c r="JJ106">
        <v>1509.05</v>
      </c>
      <c r="JK106">
        <v>9.77606</v>
      </c>
      <c r="JL106">
        <v>102.085</v>
      </c>
      <c r="JM106">
        <v>102.595</v>
      </c>
    </row>
    <row r="107" spans="1:273">
      <c r="A107">
        <v>91</v>
      </c>
      <c r="B107">
        <v>1510789874.6</v>
      </c>
      <c r="C107">
        <v>542.5</v>
      </c>
      <c r="D107" t="s">
        <v>592</v>
      </c>
      <c r="E107" t="s">
        <v>593</v>
      </c>
      <c r="F107">
        <v>5</v>
      </c>
      <c r="G107" t="s">
        <v>405</v>
      </c>
      <c r="H107" t="s">
        <v>406</v>
      </c>
      <c r="I107">
        <v>1510789866.81429</v>
      </c>
      <c r="J107">
        <f>(K107)/1000</f>
        <v>0</v>
      </c>
      <c r="K107">
        <f>IF(CZ107, AN107, AH107)</f>
        <v>0</v>
      </c>
      <c r="L107">
        <f>IF(CZ107, AI107, AG107)</f>
        <v>0</v>
      </c>
      <c r="M107">
        <f>DB107 - IF(AU107&gt;1, L107*CV107*100.0/(AW107*DP107), 0)</f>
        <v>0</v>
      </c>
      <c r="N107">
        <f>((T107-J107/2)*M107-L107)/(T107+J107/2)</f>
        <v>0</v>
      </c>
      <c r="O107">
        <f>N107*(DI107+DJ107)/1000.0</f>
        <v>0</v>
      </c>
      <c r="P107">
        <f>(DB107 - IF(AU107&gt;1, L107*CV107*100.0/(AW107*DP107), 0))*(DI107+DJ107)/1000.0</f>
        <v>0</v>
      </c>
      <c r="Q107">
        <f>2.0/((1/S107-1/R107)+SIGN(S107)*SQRT((1/S107-1/R107)*(1/S107-1/R107) + 4*CW107/((CW107+1)*(CW107+1))*(2*1/S107*1/R107-1/R107*1/R107)))</f>
        <v>0</v>
      </c>
      <c r="R107">
        <f>IF(LEFT(CX107,1)&lt;&gt;"0",IF(LEFT(CX107,1)="1",3.0,CY107),$D$5+$E$5*(DP107*DI107/($K$5*1000))+$F$5*(DP107*DI107/($K$5*1000))*MAX(MIN(CV107,$J$5),$I$5)*MAX(MIN(CV107,$J$5),$I$5)+$G$5*MAX(MIN(CV107,$J$5),$I$5)*(DP107*DI107/($K$5*1000))+$H$5*(DP107*DI107/($K$5*1000))*(DP107*DI107/($K$5*1000)))</f>
        <v>0</v>
      </c>
      <c r="S107">
        <f>J107*(1000-(1000*0.61365*exp(17.502*W107/(240.97+W107))/(DI107+DJ107)+DD107)/2)/(1000*0.61365*exp(17.502*W107/(240.97+W107))/(DI107+DJ107)-DD107)</f>
        <v>0</v>
      </c>
      <c r="T107">
        <f>1/((CW107+1)/(Q107/1.6)+1/(R107/1.37)) + CW107/((CW107+1)/(Q107/1.6) + CW107/(R107/1.37))</f>
        <v>0</v>
      </c>
      <c r="U107">
        <f>(CR107*CU107)</f>
        <v>0</v>
      </c>
      <c r="V107">
        <f>(DK107+(U107+2*0.95*5.67E-8*(((DK107+$B$7)+273)^4-(DK107+273)^4)-44100*J107)/(1.84*29.3*R107+8*0.95*5.67E-8*(DK107+273)^3))</f>
        <v>0</v>
      </c>
      <c r="W107">
        <f>($C$7*DL107+$D$7*DM107+$E$7*V107)</f>
        <v>0</v>
      </c>
      <c r="X107">
        <f>0.61365*exp(17.502*W107/(240.97+W107))</f>
        <v>0</v>
      </c>
      <c r="Y107">
        <f>(Z107/AA107*100)</f>
        <v>0</v>
      </c>
      <c r="Z107">
        <f>DD107*(DI107+DJ107)/1000</f>
        <v>0</v>
      </c>
      <c r="AA107">
        <f>0.61365*exp(17.502*DK107/(240.97+DK107))</f>
        <v>0</v>
      </c>
      <c r="AB107">
        <f>(X107-DD107*(DI107+DJ107)/1000)</f>
        <v>0</v>
      </c>
      <c r="AC107">
        <f>(-J107*44100)</f>
        <v>0</v>
      </c>
      <c r="AD107">
        <f>2*29.3*R107*0.92*(DK107-W107)</f>
        <v>0</v>
      </c>
      <c r="AE107">
        <f>2*0.95*5.67E-8*(((DK107+$B$7)+273)^4-(W107+273)^4)</f>
        <v>0</v>
      </c>
      <c r="AF107">
        <f>U107+AE107+AC107+AD107</f>
        <v>0</v>
      </c>
      <c r="AG107">
        <f>DH107*AU107*(DC107-DB107*(1000-AU107*DE107)/(1000-AU107*DD107))/(100*CV107)</f>
        <v>0</v>
      </c>
      <c r="AH107">
        <f>1000*DH107*AU107*(DD107-DE107)/(100*CV107*(1000-AU107*DD107))</f>
        <v>0</v>
      </c>
      <c r="AI107">
        <f>(AJ107 - AK107 - DI107*1E3/(8.314*(DK107+273.15)) * AM107/DH107 * AL107) * DH107/(100*CV107) * (1000 - DE107)/1000</f>
        <v>0</v>
      </c>
      <c r="AJ107">
        <v>1511.82003272982</v>
      </c>
      <c r="AK107">
        <v>1493.98187878788</v>
      </c>
      <c r="AL107">
        <v>3.30513822597311</v>
      </c>
      <c r="AM107">
        <v>64.351544685461</v>
      </c>
      <c r="AN107">
        <f>(AP107 - AO107 + DI107*1E3/(8.314*(DK107+273.15)) * AR107/DH107 * AQ107) * DH107/(100*CV107) * 1000/(1000 - AP107)</f>
        <v>0</v>
      </c>
      <c r="AO107">
        <v>9.87145162759754</v>
      </c>
      <c r="AP107">
        <v>10.0851</v>
      </c>
      <c r="AQ107">
        <v>8.38160609809197e-06</v>
      </c>
      <c r="AR107">
        <v>100.18039122701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MAX(0,($B$13+$C$13*DP107)/(1+$D$13*DP107)*DI107/(DK107+273)*$E$13)</f>
        <v>0</v>
      </c>
      <c r="AX107" t="s">
        <v>407</v>
      </c>
      <c r="AY107" t="s">
        <v>407</v>
      </c>
      <c r="AZ107">
        <v>0</v>
      </c>
      <c r="BA107">
        <v>0</v>
      </c>
      <c r="BB107">
        <f>1-AZ107/BA107</f>
        <v>0</v>
      </c>
      <c r="BC107">
        <v>0</v>
      </c>
      <c r="BD107" t="s">
        <v>407</v>
      </c>
      <c r="BE107" t="s">
        <v>407</v>
      </c>
      <c r="BF107">
        <v>0</v>
      </c>
      <c r="BG107">
        <v>0</v>
      </c>
      <c r="BH107">
        <f>1-BF107/BG107</f>
        <v>0</v>
      </c>
      <c r="BI107">
        <v>0.5</v>
      </c>
      <c r="BJ107">
        <f>CS107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407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f>$B$11*DQ107+$C$11*DR107+$F$11*EC107*(1-EF107)</f>
        <v>0</v>
      </c>
      <c r="CS107">
        <f>CR107*CT107</f>
        <v>0</v>
      </c>
      <c r="CT107">
        <f>($B$11*$D$9+$C$11*$D$9+$F$11*((EP107+EH107)/MAX(EP107+EH107+EQ107, 0.1)*$I$9+EQ107/MAX(EP107+EH107+EQ107, 0.1)*$J$9))/($B$11+$C$11+$F$11)</f>
        <v>0</v>
      </c>
      <c r="CU107">
        <f>($B$11*$K$9+$C$11*$K$9+$F$11*((EP107+EH107)/MAX(EP107+EH107+EQ107, 0.1)*$P$9+EQ107/MAX(EP107+EH107+EQ107, 0.1)*$Q$9))/($B$11+$C$11+$F$11)</f>
        <v>0</v>
      </c>
      <c r="CV107">
        <v>1.65</v>
      </c>
      <c r="CW107">
        <v>0.5</v>
      </c>
      <c r="CX107" t="s">
        <v>408</v>
      </c>
      <c r="CY107">
        <v>2</v>
      </c>
      <c r="CZ107" t="b">
        <v>1</v>
      </c>
      <c r="DA107">
        <v>1510789866.81429</v>
      </c>
      <c r="DB107">
        <v>1454.71892857143</v>
      </c>
      <c r="DC107">
        <v>1480.04821428571</v>
      </c>
      <c r="DD107">
        <v>10.0862035714286</v>
      </c>
      <c r="DE107">
        <v>9.86878785714286</v>
      </c>
      <c r="DF107">
        <v>1442.01857142857</v>
      </c>
      <c r="DG107">
        <v>10.0835678571429</v>
      </c>
      <c r="DH107">
        <v>500.070428571429</v>
      </c>
      <c r="DI107">
        <v>89.9490464285714</v>
      </c>
      <c r="DJ107">
        <v>0.0999917035714285</v>
      </c>
      <c r="DK107">
        <v>19.1233107142857</v>
      </c>
      <c r="DL107">
        <v>20.0052535714286</v>
      </c>
      <c r="DM107">
        <v>999.9</v>
      </c>
      <c r="DN107">
        <v>0</v>
      </c>
      <c r="DO107">
        <v>0</v>
      </c>
      <c r="DP107">
        <v>9994.59357142857</v>
      </c>
      <c r="DQ107">
        <v>0</v>
      </c>
      <c r="DR107">
        <v>9.96188714285714</v>
      </c>
      <c r="DS107">
        <v>-25.3280321428572</v>
      </c>
      <c r="DT107">
        <v>1469.54107142857</v>
      </c>
      <c r="DU107">
        <v>1494.79857142857</v>
      </c>
      <c r="DV107">
        <v>0.217420678571429</v>
      </c>
      <c r="DW107">
        <v>1480.04821428571</v>
      </c>
      <c r="DX107">
        <v>9.86878785714286</v>
      </c>
      <c r="DY107">
        <v>0.907244785714286</v>
      </c>
      <c r="DZ107">
        <v>0.887688035714286</v>
      </c>
      <c r="EA107">
        <v>5.50617678571428</v>
      </c>
      <c r="EB107">
        <v>5.19266071428572</v>
      </c>
      <c r="EC107">
        <v>1999.97857142857</v>
      </c>
      <c r="ED107">
        <v>0.980005142857143</v>
      </c>
      <c r="EE107">
        <v>0.0199946857142857</v>
      </c>
      <c r="EF107">
        <v>0</v>
      </c>
      <c r="EG107">
        <v>2.31708571428571</v>
      </c>
      <c r="EH107">
        <v>0</v>
      </c>
      <c r="EI107">
        <v>2436.23142857143</v>
      </c>
      <c r="EJ107">
        <v>17299.9964285714</v>
      </c>
      <c r="EK107">
        <v>38.1692857142857</v>
      </c>
      <c r="EL107">
        <v>39.062</v>
      </c>
      <c r="EM107">
        <v>38.125</v>
      </c>
      <c r="EN107">
        <v>37.5155</v>
      </c>
      <c r="EO107">
        <v>37.062</v>
      </c>
      <c r="EP107">
        <v>1959.9875</v>
      </c>
      <c r="EQ107">
        <v>39.99</v>
      </c>
      <c r="ER107">
        <v>0</v>
      </c>
      <c r="ES107">
        <v>1679590627.1</v>
      </c>
      <c r="ET107">
        <v>0</v>
      </c>
      <c r="EU107">
        <v>2.30132</v>
      </c>
      <c r="EV107">
        <v>-0.150184628643084</v>
      </c>
      <c r="EW107">
        <v>-0.710769233735825</v>
      </c>
      <c r="EX107">
        <v>2436.3068</v>
      </c>
      <c r="EY107">
        <v>15</v>
      </c>
      <c r="EZ107">
        <v>0</v>
      </c>
      <c r="FA107" t="s">
        <v>409</v>
      </c>
      <c r="FB107">
        <v>1510787920.6</v>
      </c>
      <c r="FC107">
        <v>1510787921.6</v>
      </c>
      <c r="FD107">
        <v>0</v>
      </c>
      <c r="FE107">
        <v>-0.101</v>
      </c>
      <c r="FF107">
        <v>-0.012</v>
      </c>
      <c r="FG107">
        <v>6.901</v>
      </c>
      <c r="FH107">
        <v>0.516</v>
      </c>
      <c r="FI107">
        <v>420</v>
      </c>
      <c r="FJ107">
        <v>24</v>
      </c>
      <c r="FK107">
        <v>0.32</v>
      </c>
      <c r="FL107">
        <v>0.12</v>
      </c>
      <c r="FM107">
        <v>0.211000425</v>
      </c>
      <c r="FN107">
        <v>0.074250855534709</v>
      </c>
      <c r="FO107">
        <v>0.00825481248692997</v>
      </c>
      <c r="FP107">
        <v>1</v>
      </c>
      <c r="FQ107">
        <v>1</v>
      </c>
      <c r="FR107">
        <v>1</v>
      </c>
      <c r="FS107" t="s">
        <v>410</v>
      </c>
      <c r="FT107">
        <v>2.97283</v>
      </c>
      <c r="FU107">
        <v>2.75369</v>
      </c>
      <c r="FV107">
        <v>0.210466</v>
      </c>
      <c r="FW107">
        <v>0.213603</v>
      </c>
      <c r="FX107">
        <v>0.0548658</v>
      </c>
      <c r="FY107">
        <v>0.0542542</v>
      </c>
      <c r="FZ107">
        <v>30684.2</v>
      </c>
      <c r="GA107">
        <v>33322.5</v>
      </c>
      <c r="GB107">
        <v>35224</v>
      </c>
      <c r="GC107">
        <v>38434.9</v>
      </c>
      <c r="GD107">
        <v>47192.7</v>
      </c>
      <c r="GE107">
        <v>52491.9</v>
      </c>
      <c r="GF107">
        <v>55011.3</v>
      </c>
      <c r="GG107">
        <v>61628.5</v>
      </c>
      <c r="GH107">
        <v>1.98048</v>
      </c>
      <c r="GI107">
        <v>1.79858</v>
      </c>
      <c r="GJ107">
        <v>0.00666082</v>
      </c>
      <c r="GK107">
        <v>0</v>
      </c>
      <c r="GL107">
        <v>19.8839</v>
      </c>
      <c r="GM107">
        <v>999.9</v>
      </c>
      <c r="GN107">
        <v>53.614</v>
      </c>
      <c r="GO107">
        <v>29.034</v>
      </c>
      <c r="GP107">
        <v>24.0189</v>
      </c>
      <c r="GQ107">
        <v>56.5089</v>
      </c>
      <c r="GR107">
        <v>50.2484</v>
      </c>
      <c r="GS107">
        <v>1</v>
      </c>
      <c r="GT107">
        <v>0.0234045</v>
      </c>
      <c r="GU107">
        <v>6.26825</v>
      </c>
      <c r="GV107">
        <v>20.0114</v>
      </c>
      <c r="GW107">
        <v>5.20067</v>
      </c>
      <c r="GX107">
        <v>12.0094</v>
      </c>
      <c r="GY107">
        <v>4.9757</v>
      </c>
      <c r="GZ107">
        <v>3.293</v>
      </c>
      <c r="HA107">
        <v>9999</v>
      </c>
      <c r="HB107">
        <v>9999</v>
      </c>
      <c r="HC107">
        <v>999.9</v>
      </c>
      <c r="HD107">
        <v>9999</v>
      </c>
      <c r="HE107">
        <v>1.8631</v>
      </c>
      <c r="HF107">
        <v>1.86813</v>
      </c>
      <c r="HG107">
        <v>1.86783</v>
      </c>
      <c r="HH107">
        <v>1.86894</v>
      </c>
      <c r="HI107">
        <v>1.86985</v>
      </c>
      <c r="HJ107">
        <v>1.86586</v>
      </c>
      <c r="HK107">
        <v>1.86702</v>
      </c>
      <c r="HL107">
        <v>1.86829</v>
      </c>
      <c r="HM107">
        <v>5</v>
      </c>
      <c r="HN107">
        <v>0</v>
      </c>
      <c r="HO107">
        <v>0</v>
      </c>
      <c r="HP107">
        <v>0</v>
      </c>
      <c r="HQ107" t="s">
        <v>411</v>
      </c>
      <c r="HR107" t="s">
        <v>412</v>
      </c>
      <c r="HS107" t="s">
        <v>413</v>
      </c>
      <c r="HT107" t="s">
        <v>413</v>
      </c>
      <c r="HU107" t="s">
        <v>413</v>
      </c>
      <c r="HV107" t="s">
        <v>413</v>
      </c>
      <c r="HW107">
        <v>0</v>
      </c>
      <c r="HX107">
        <v>100</v>
      </c>
      <c r="HY107">
        <v>100</v>
      </c>
      <c r="HZ107">
        <v>12.82</v>
      </c>
      <c r="IA107">
        <v>0.0025</v>
      </c>
      <c r="IB107">
        <v>4.09459096810632</v>
      </c>
      <c r="IC107">
        <v>0.00701673648668627</v>
      </c>
      <c r="ID107">
        <v>-7.00304995360485e-07</v>
      </c>
      <c r="IE107">
        <v>-1.86506737496121e-11</v>
      </c>
      <c r="IF107">
        <v>0.00125787624930914</v>
      </c>
      <c r="IG107">
        <v>-0.0224036906934607</v>
      </c>
      <c r="IH107">
        <v>0.00249664406764014</v>
      </c>
      <c r="II107">
        <v>-2.59163740235367e-05</v>
      </c>
      <c r="IJ107">
        <v>-2</v>
      </c>
      <c r="IK107">
        <v>2020</v>
      </c>
      <c r="IL107">
        <v>1</v>
      </c>
      <c r="IM107">
        <v>25</v>
      </c>
      <c r="IN107">
        <v>32.6</v>
      </c>
      <c r="IO107">
        <v>32.5</v>
      </c>
      <c r="IP107">
        <v>2.84424</v>
      </c>
      <c r="IQ107">
        <v>2.59033</v>
      </c>
      <c r="IR107">
        <v>1.54785</v>
      </c>
      <c r="IS107">
        <v>2.30713</v>
      </c>
      <c r="IT107">
        <v>1.34644</v>
      </c>
      <c r="IU107">
        <v>2.41577</v>
      </c>
      <c r="IV107">
        <v>33.2887</v>
      </c>
      <c r="IW107">
        <v>24.1838</v>
      </c>
      <c r="IX107">
        <v>18</v>
      </c>
      <c r="IY107">
        <v>501.259</v>
      </c>
      <c r="IZ107">
        <v>387.694</v>
      </c>
      <c r="JA107">
        <v>12.6253</v>
      </c>
      <c r="JB107">
        <v>27.1639</v>
      </c>
      <c r="JC107">
        <v>30.0005</v>
      </c>
      <c r="JD107">
        <v>27.0588</v>
      </c>
      <c r="JE107">
        <v>26.9942</v>
      </c>
      <c r="JF107">
        <v>56.9548</v>
      </c>
      <c r="JG107">
        <v>57.9826</v>
      </c>
      <c r="JH107">
        <v>0</v>
      </c>
      <c r="JI107">
        <v>12.6273</v>
      </c>
      <c r="JJ107">
        <v>1522.45</v>
      </c>
      <c r="JK107">
        <v>9.77934</v>
      </c>
      <c r="JL107">
        <v>102.083</v>
      </c>
      <c r="JM107">
        <v>102.594</v>
      </c>
    </row>
    <row r="108" spans="1:273">
      <c r="A108">
        <v>92</v>
      </c>
      <c r="B108">
        <v>1510789879.6</v>
      </c>
      <c r="C108">
        <v>547.5</v>
      </c>
      <c r="D108" t="s">
        <v>594</v>
      </c>
      <c r="E108" t="s">
        <v>595</v>
      </c>
      <c r="F108">
        <v>5</v>
      </c>
      <c r="G108" t="s">
        <v>405</v>
      </c>
      <c r="H108" t="s">
        <v>406</v>
      </c>
      <c r="I108">
        <v>1510789872.1</v>
      </c>
      <c r="J108">
        <f>(K108)/1000</f>
        <v>0</v>
      </c>
      <c r="K108">
        <f>IF(CZ108, AN108, AH108)</f>
        <v>0</v>
      </c>
      <c r="L108">
        <f>IF(CZ108, AI108, AG108)</f>
        <v>0</v>
      </c>
      <c r="M108">
        <f>DB108 - IF(AU108&gt;1, L108*CV108*100.0/(AW108*DP108), 0)</f>
        <v>0</v>
      </c>
      <c r="N108">
        <f>((T108-J108/2)*M108-L108)/(T108+J108/2)</f>
        <v>0</v>
      </c>
      <c r="O108">
        <f>N108*(DI108+DJ108)/1000.0</f>
        <v>0</v>
      </c>
      <c r="P108">
        <f>(DB108 - IF(AU108&gt;1, L108*CV108*100.0/(AW108*DP108), 0))*(DI108+DJ108)/1000.0</f>
        <v>0</v>
      </c>
      <c r="Q108">
        <f>2.0/((1/S108-1/R108)+SIGN(S108)*SQRT((1/S108-1/R108)*(1/S108-1/R108) + 4*CW108/((CW108+1)*(CW108+1))*(2*1/S108*1/R108-1/R108*1/R108)))</f>
        <v>0</v>
      </c>
      <c r="R108">
        <f>IF(LEFT(CX108,1)&lt;&gt;"0",IF(LEFT(CX108,1)="1",3.0,CY108),$D$5+$E$5*(DP108*DI108/($K$5*1000))+$F$5*(DP108*DI108/($K$5*1000))*MAX(MIN(CV108,$J$5),$I$5)*MAX(MIN(CV108,$J$5),$I$5)+$G$5*MAX(MIN(CV108,$J$5),$I$5)*(DP108*DI108/($K$5*1000))+$H$5*(DP108*DI108/($K$5*1000))*(DP108*DI108/($K$5*1000)))</f>
        <v>0</v>
      </c>
      <c r="S108">
        <f>J108*(1000-(1000*0.61365*exp(17.502*W108/(240.97+W108))/(DI108+DJ108)+DD108)/2)/(1000*0.61365*exp(17.502*W108/(240.97+W108))/(DI108+DJ108)-DD108)</f>
        <v>0</v>
      </c>
      <c r="T108">
        <f>1/((CW108+1)/(Q108/1.6)+1/(R108/1.37)) + CW108/((CW108+1)/(Q108/1.6) + CW108/(R108/1.37))</f>
        <v>0</v>
      </c>
      <c r="U108">
        <f>(CR108*CU108)</f>
        <v>0</v>
      </c>
      <c r="V108">
        <f>(DK108+(U108+2*0.95*5.67E-8*(((DK108+$B$7)+273)^4-(DK108+273)^4)-44100*J108)/(1.84*29.3*R108+8*0.95*5.67E-8*(DK108+273)^3))</f>
        <v>0</v>
      </c>
      <c r="W108">
        <f>($C$7*DL108+$D$7*DM108+$E$7*V108)</f>
        <v>0</v>
      </c>
      <c r="X108">
        <f>0.61365*exp(17.502*W108/(240.97+W108))</f>
        <v>0</v>
      </c>
      <c r="Y108">
        <f>(Z108/AA108*100)</f>
        <v>0</v>
      </c>
      <c r="Z108">
        <f>DD108*(DI108+DJ108)/1000</f>
        <v>0</v>
      </c>
      <c r="AA108">
        <f>0.61365*exp(17.502*DK108/(240.97+DK108))</f>
        <v>0</v>
      </c>
      <c r="AB108">
        <f>(X108-DD108*(DI108+DJ108)/1000)</f>
        <v>0</v>
      </c>
      <c r="AC108">
        <f>(-J108*44100)</f>
        <v>0</v>
      </c>
      <c r="AD108">
        <f>2*29.3*R108*0.92*(DK108-W108)</f>
        <v>0</v>
      </c>
      <c r="AE108">
        <f>2*0.95*5.67E-8*(((DK108+$B$7)+273)^4-(W108+273)^4)</f>
        <v>0</v>
      </c>
      <c r="AF108">
        <f>U108+AE108+AC108+AD108</f>
        <v>0</v>
      </c>
      <c r="AG108">
        <f>DH108*AU108*(DC108-DB108*(1000-AU108*DE108)/(1000-AU108*DD108))/(100*CV108)</f>
        <v>0</v>
      </c>
      <c r="AH108">
        <f>1000*DH108*AU108*(DD108-DE108)/(100*CV108*(1000-AU108*DD108))</f>
        <v>0</v>
      </c>
      <c r="AI108">
        <f>(AJ108 - AK108 - DI108*1E3/(8.314*(DK108+273.15)) * AM108/DH108 * AL108) * DH108/(100*CV108) * (1000 - DE108)/1000</f>
        <v>0</v>
      </c>
      <c r="AJ108">
        <v>1530.06952716363</v>
      </c>
      <c r="AK108">
        <v>1511.35012121212</v>
      </c>
      <c r="AL108">
        <v>3.46395562368872</v>
      </c>
      <c r="AM108">
        <v>64.351544685461</v>
      </c>
      <c r="AN108">
        <f>(AP108 - AO108 + DI108*1E3/(8.314*(DK108+273.15)) * AR108/DH108 * AQ108) * DH108/(100*CV108) * 1000/(1000 - AP108)</f>
        <v>0</v>
      </c>
      <c r="AO108">
        <v>9.77906541628508</v>
      </c>
      <c r="AP108">
        <v>10.0481412587413</v>
      </c>
      <c r="AQ108">
        <v>-0.00640845559563211</v>
      </c>
      <c r="AR108">
        <v>100.18039122701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MAX(0,($B$13+$C$13*DP108)/(1+$D$13*DP108)*DI108/(DK108+273)*$E$13)</f>
        <v>0</v>
      </c>
      <c r="AX108" t="s">
        <v>407</v>
      </c>
      <c r="AY108" t="s">
        <v>407</v>
      </c>
      <c r="AZ108">
        <v>0</v>
      </c>
      <c r="BA108">
        <v>0</v>
      </c>
      <c r="BB108">
        <f>1-AZ108/BA108</f>
        <v>0</v>
      </c>
      <c r="BC108">
        <v>0</v>
      </c>
      <c r="BD108" t="s">
        <v>407</v>
      </c>
      <c r="BE108" t="s">
        <v>407</v>
      </c>
      <c r="BF108">
        <v>0</v>
      </c>
      <c r="BG108">
        <v>0</v>
      </c>
      <c r="BH108">
        <f>1-BF108/BG108</f>
        <v>0</v>
      </c>
      <c r="BI108">
        <v>0.5</v>
      </c>
      <c r="BJ108">
        <f>CS108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407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f>$B$11*DQ108+$C$11*DR108+$F$11*EC108*(1-EF108)</f>
        <v>0</v>
      </c>
      <c r="CS108">
        <f>CR108*CT108</f>
        <v>0</v>
      </c>
      <c r="CT108">
        <f>($B$11*$D$9+$C$11*$D$9+$F$11*((EP108+EH108)/MAX(EP108+EH108+EQ108, 0.1)*$I$9+EQ108/MAX(EP108+EH108+EQ108, 0.1)*$J$9))/($B$11+$C$11+$F$11)</f>
        <v>0</v>
      </c>
      <c r="CU108">
        <f>($B$11*$K$9+$C$11*$K$9+$F$11*((EP108+EH108)/MAX(EP108+EH108+EQ108, 0.1)*$P$9+EQ108/MAX(EP108+EH108+EQ108, 0.1)*$Q$9))/($B$11+$C$11+$F$11)</f>
        <v>0</v>
      </c>
      <c r="CV108">
        <v>1.65</v>
      </c>
      <c r="CW108">
        <v>0.5</v>
      </c>
      <c r="CX108" t="s">
        <v>408</v>
      </c>
      <c r="CY108">
        <v>2</v>
      </c>
      <c r="CZ108" t="b">
        <v>1</v>
      </c>
      <c r="DA108">
        <v>1510789872.1</v>
      </c>
      <c r="DB108">
        <v>1472.45666666667</v>
      </c>
      <c r="DC108">
        <v>1498.10444444444</v>
      </c>
      <c r="DD108">
        <v>10.0795481481481</v>
      </c>
      <c r="DE108">
        <v>9.83412481481481</v>
      </c>
      <c r="DF108">
        <v>1459.67111111111</v>
      </c>
      <c r="DG108">
        <v>10.0770518518519</v>
      </c>
      <c r="DH108">
        <v>500.069925925926</v>
      </c>
      <c r="DI108">
        <v>89.9495888888889</v>
      </c>
      <c r="DJ108">
        <v>0.100002537037037</v>
      </c>
      <c r="DK108">
        <v>19.1203703703704</v>
      </c>
      <c r="DL108">
        <v>19.9949333333333</v>
      </c>
      <c r="DM108">
        <v>999.9</v>
      </c>
      <c r="DN108">
        <v>0</v>
      </c>
      <c r="DO108">
        <v>0</v>
      </c>
      <c r="DP108">
        <v>9993.68296296296</v>
      </c>
      <c r="DQ108">
        <v>0</v>
      </c>
      <c r="DR108">
        <v>9.96553703703704</v>
      </c>
      <c r="DS108">
        <v>-25.6463703703704</v>
      </c>
      <c r="DT108">
        <v>1487.45</v>
      </c>
      <c r="DU108">
        <v>1512.98148148148</v>
      </c>
      <c r="DV108">
        <v>0.245433777777778</v>
      </c>
      <c r="DW108">
        <v>1498.10444444444</v>
      </c>
      <c r="DX108">
        <v>9.83412481481481</v>
      </c>
      <c r="DY108">
        <v>0.906652259259259</v>
      </c>
      <c r="DZ108">
        <v>0.88457562962963</v>
      </c>
      <c r="EA108">
        <v>5.49675666666667</v>
      </c>
      <c r="EB108">
        <v>5.14208481481482</v>
      </c>
      <c r="EC108">
        <v>1999.98148148148</v>
      </c>
      <c r="ED108">
        <v>0.980005333333334</v>
      </c>
      <c r="EE108">
        <v>0.0199945333333333</v>
      </c>
      <c r="EF108">
        <v>0</v>
      </c>
      <c r="EG108">
        <v>2.3326</v>
      </c>
      <c r="EH108">
        <v>0</v>
      </c>
      <c r="EI108">
        <v>2436.17555555556</v>
      </c>
      <c r="EJ108">
        <v>17300.0222222222</v>
      </c>
      <c r="EK108">
        <v>38.147962962963</v>
      </c>
      <c r="EL108">
        <v>39.062</v>
      </c>
      <c r="EM108">
        <v>38.125</v>
      </c>
      <c r="EN108">
        <v>37.5068888888889</v>
      </c>
      <c r="EO108">
        <v>37.062</v>
      </c>
      <c r="EP108">
        <v>1959.99037037037</v>
      </c>
      <c r="EQ108">
        <v>39.99</v>
      </c>
      <c r="ER108">
        <v>0</v>
      </c>
      <c r="ES108">
        <v>1679590632.5</v>
      </c>
      <c r="ET108">
        <v>0</v>
      </c>
      <c r="EU108">
        <v>2.34359615384615</v>
      </c>
      <c r="EV108">
        <v>0.318950428264564</v>
      </c>
      <c r="EW108">
        <v>-1.64170941913165</v>
      </c>
      <c r="EX108">
        <v>2436.21</v>
      </c>
      <c r="EY108">
        <v>15</v>
      </c>
      <c r="EZ108">
        <v>0</v>
      </c>
      <c r="FA108" t="s">
        <v>409</v>
      </c>
      <c r="FB108">
        <v>1510787920.6</v>
      </c>
      <c r="FC108">
        <v>1510787921.6</v>
      </c>
      <c r="FD108">
        <v>0</v>
      </c>
      <c r="FE108">
        <v>-0.101</v>
      </c>
      <c r="FF108">
        <v>-0.012</v>
      </c>
      <c r="FG108">
        <v>6.901</v>
      </c>
      <c r="FH108">
        <v>0.516</v>
      </c>
      <c r="FI108">
        <v>420</v>
      </c>
      <c r="FJ108">
        <v>24</v>
      </c>
      <c r="FK108">
        <v>0.32</v>
      </c>
      <c r="FL108">
        <v>0.12</v>
      </c>
      <c r="FM108">
        <v>0.2352295</v>
      </c>
      <c r="FN108">
        <v>0.305954206378986</v>
      </c>
      <c r="FO108">
        <v>0.0335567146797776</v>
      </c>
      <c r="FP108">
        <v>1</v>
      </c>
      <c r="FQ108">
        <v>1</v>
      </c>
      <c r="FR108">
        <v>1</v>
      </c>
      <c r="FS108" t="s">
        <v>410</v>
      </c>
      <c r="FT108">
        <v>2.97294</v>
      </c>
      <c r="FU108">
        <v>2.75387</v>
      </c>
      <c r="FV108">
        <v>0.211918</v>
      </c>
      <c r="FW108">
        <v>0.21491</v>
      </c>
      <c r="FX108">
        <v>0.0547134</v>
      </c>
      <c r="FY108">
        <v>0.0540775</v>
      </c>
      <c r="FZ108">
        <v>30627.3</v>
      </c>
      <c r="GA108">
        <v>33267</v>
      </c>
      <c r="GB108">
        <v>35223.4</v>
      </c>
      <c r="GC108">
        <v>38434.9</v>
      </c>
      <c r="GD108">
        <v>47200</v>
      </c>
      <c r="GE108">
        <v>52501.5</v>
      </c>
      <c r="GF108">
        <v>55010.8</v>
      </c>
      <c r="GG108">
        <v>61628.2</v>
      </c>
      <c r="GH108">
        <v>1.98057</v>
      </c>
      <c r="GI108">
        <v>1.7987</v>
      </c>
      <c r="GJ108">
        <v>0.00639632</v>
      </c>
      <c r="GK108">
        <v>0</v>
      </c>
      <c r="GL108">
        <v>19.8832</v>
      </c>
      <c r="GM108">
        <v>999.9</v>
      </c>
      <c r="GN108">
        <v>53.614</v>
      </c>
      <c r="GO108">
        <v>29.054</v>
      </c>
      <c r="GP108">
        <v>24.0458</v>
      </c>
      <c r="GQ108">
        <v>56.5789</v>
      </c>
      <c r="GR108">
        <v>50.0641</v>
      </c>
      <c r="GS108">
        <v>1</v>
      </c>
      <c r="GT108">
        <v>0.0237221</v>
      </c>
      <c r="GU108">
        <v>6.24338</v>
      </c>
      <c r="GV108">
        <v>20.0122</v>
      </c>
      <c r="GW108">
        <v>5.20022</v>
      </c>
      <c r="GX108">
        <v>12.0097</v>
      </c>
      <c r="GY108">
        <v>4.9754</v>
      </c>
      <c r="GZ108">
        <v>3.2929</v>
      </c>
      <c r="HA108">
        <v>9999</v>
      </c>
      <c r="HB108">
        <v>9999</v>
      </c>
      <c r="HC108">
        <v>999.9</v>
      </c>
      <c r="HD108">
        <v>9999</v>
      </c>
      <c r="HE108">
        <v>1.86309</v>
      </c>
      <c r="HF108">
        <v>1.8681</v>
      </c>
      <c r="HG108">
        <v>1.86783</v>
      </c>
      <c r="HH108">
        <v>1.86892</v>
      </c>
      <c r="HI108">
        <v>1.86984</v>
      </c>
      <c r="HJ108">
        <v>1.86585</v>
      </c>
      <c r="HK108">
        <v>1.86705</v>
      </c>
      <c r="HL108">
        <v>1.8683</v>
      </c>
      <c r="HM108">
        <v>5</v>
      </c>
      <c r="HN108">
        <v>0</v>
      </c>
      <c r="HO108">
        <v>0</v>
      </c>
      <c r="HP108">
        <v>0</v>
      </c>
      <c r="HQ108" t="s">
        <v>411</v>
      </c>
      <c r="HR108" t="s">
        <v>412</v>
      </c>
      <c r="HS108" t="s">
        <v>413</v>
      </c>
      <c r="HT108" t="s">
        <v>413</v>
      </c>
      <c r="HU108" t="s">
        <v>413</v>
      </c>
      <c r="HV108" t="s">
        <v>413</v>
      </c>
      <c r="HW108">
        <v>0</v>
      </c>
      <c r="HX108">
        <v>100</v>
      </c>
      <c r="HY108">
        <v>100</v>
      </c>
      <c r="HZ108">
        <v>12.91</v>
      </c>
      <c r="IA108">
        <v>0.0018</v>
      </c>
      <c r="IB108">
        <v>4.09459096810632</v>
      </c>
      <c r="IC108">
        <v>0.00701673648668627</v>
      </c>
      <c r="ID108">
        <v>-7.00304995360485e-07</v>
      </c>
      <c r="IE108">
        <v>-1.86506737496121e-11</v>
      </c>
      <c r="IF108">
        <v>0.00125787624930914</v>
      </c>
      <c r="IG108">
        <v>-0.0224036906934607</v>
      </c>
      <c r="IH108">
        <v>0.00249664406764014</v>
      </c>
      <c r="II108">
        <v>-2.59163740235367e-05</v>
      </c>
      <c r="IJ108">
        <v>-2</v>
      </c>
      <c r="IK108">
        <v>2020</v>
      </c>
      <c r="IL108">
        <v>1</v>
      </c>
      <c r="IM108">
        <v>25</v>
      </c>
      <c r="IN108">
        <v>32.6</v>
      </c>
      <c r="IO108">
        <v>32.6</v>
      </c>
      <c r="IP108">
        <v>2.87109</v>
      </c>
      <c r="IQ108">
        <v>2.58667</v>
      </c>
      <c r="IR108">
        <v>1.54785</v>
      </c>
      <c r="IS108">
        <v>2.30713</v>
      </c>
      <c r="IT108">
        <v>1.34644</v>
      </c>
      <c r="IU108">
        <v>2.41699</v>
      </c>
      <c r="IV108">
        <v>33.2887</v>
      </c>
      <c r="IW108">
        <v>24.1838</v>
      </c>
      <c r="IX108">
        <v>18</v>
      </c>
      <c r="IY108">
        <v>501.377</v>
      </c>
      <c r="IZ108">
        <v>387.808</v>
      </c>
      <c r="JA108">
        <v>12.6254</v>
      </c>
      <c r="JB108">
        <v>27.1697</v>
      </c>
      <c r="JC108">
        <v>30.0004</v>
      </c>
      <c r="JD108">
        <v>27.0645</v>
      </c>
      <c r="JE108">
        <v>27.001</v>
      </c>
      <c r="JF108">
        <v>57.4976</v>
      </c>
      <c r="JG108">
        <v>57.9826</v>
      </c>
      <c r="JH108">
        <v>0</v>
      </c>
      <c r="JI108">
        <v>12.6354</v>
      </c>
      <c r="JJ108">
        <v>1542.53</v>
      </c>
      <c r="JK108">
        <v>9.78665</v>
      </c>
      <c r="JL108">
        <v>102.082</v>
      </c>
      <c r="JM108">
        <v>102.594</v>
      </c>
    </row>
    <row r="109" spans="1:273">
      <c r="A109">
        <v>93</v>
      </c>
      <c r="B109">
        <v>1510789884.6</v>
      </c>
      <c r="C109">
        <v>552.5</v>
      </c>
      <c r="D109" t="s">
        <v>596</v>
      </c>
      <c r="E109" t="s">
        <v>597</v>
      </c>
      <c r="F109">
        <v>5</v>
      </c>
      <c r="G109" t="s">
        <v>405</v>
      </c>
      <c r="H109" t="s">
        <v>406</v>
      </c>
      <c r="I109">
        <v>1510789876.81429</v>
      </c>
      <c r="J109">
        <f>(K109)/1000</f>
        <v>0</v>
      </c>
      <c r="K109">
        <f>IF(CZ109, AN109, AH109)</f>
        <v>0</v>
      </c>
      <c r="L109">
        <f>IF(CZ109, AI109, AG109)</f>
        <v>0</v>
      </c>
      <c r="M109">
        <f>DB109 - IF(AU109&gt;1, L109*CV109*100.0/(AW109*DP109), 0)</f>
        <v>0</v>
      </c>
      <c r="N109">
        <f>((T109-J109/2)*M109-L109)/(T109+J109/2)</f>
        <v>0</v>
      </c>
      <c r="O109">
        <f>N109*(DI109+DJ109)/1000.0</f>
        <v>0</v>
      </c>
      <c r="P109">
        <f>(DB109 - IF(AU109&gt;1, L109*CV109*100.0/(AW109*DP109), 0))*(DI109+DJ109)/1000.0</f>
        <v>0</v>
      </c>
      <c r="Q109">
        <f>2.0/((1/S109-1/R109)+SIGN(S109)*SQRT((1/S109-1/R109)*(1/S109-1/R109) + 4*CW109/((CW109+1)*(CW109+1))*(2*1/S109*1/R109-1/R109*1/R109)))</f>
        <v>0</v>
      </c>
      <c r="R109">
        <f>IF(LEFT(CX109,1)&lt;&gt;"0",IF(LEFT(CX109,1)="1",3.0,CY109),$D$5+$E$5*(DP109*DI109/($K$5*1000))+$F$5*(DP109*DI109/($K$5*1000))*MAX(MIN(CV109,$J$5),$I$5)*MAX(MIN(CV109,$J$5),$I$5)+$G$5*MAX(MIN(CV109,$J$5),$I$5)*(DP109*DI109/($K$5*1000))+$H$5*(DP109*DI109/($K$5*1000))*(DP109*DI109/($K$5*1000)))</f>
        <v>0</v>
      </c>
      <c r="S109">
        <f>J109*(1000-(1000*0.61365*exp(17.502*W109/(240.97+W109))/(DI109+DJ109)+DD109)/2)/(1000*0.61365*exp(17.502*W109/(240.97+W109))/(DI109+DJ109)-DD109)</f>
        <v>0</v>
      </c>
      <c r="T109">
        <f>1/((CW109+1)/(Q109/1.6)+1/(R109/1.37)) + CW109/((CW109+1)/(Q109/1.6) + CW109/(R109/1.37))</f>
        <v>0</v>
      </c>
      <c r="U109">
        <f>(CR109*CU109)</f>
        <v>0</v>
      </c>
      <c r="V109">
        <f>(DK109+(U109+2*0.95*5.67E-8*(((DK109+$B$7)+273)^4-(DK109+273)^4)-44100*J109)/(1.84*29.3*R109+8*0.95*5.67E-8*(DK109+273)^3))</f>
        <v>0</v>
      </c>
      <c r="W109">
        <f>($C$7*DL109+$D$7*DM109+$E$7*V109)</f>
        <v>0</v>
      </c>
      <c r="X109">
        <f>0.61365*exp(17.502*W109/(240.97+W109))</f>
        <v>0</v>
      </c>
      <c r="Y109">
        <f>(Z109/AA109*100)</f>
        <v>0</v>
      </c>
      <c r="Z109">
        <f>DD109*(DI109+DJ109)/1000</f>
        <v>0</v>
      </c>
      <c r="AA109">
        <f>0.61365*exp(17.502*DK109/(240.97+DK109))</f>
        <v>0</v>
      </c>
      <c r="AB109">
        <f>(X109-DD109*(DI109+DJ109)/1000)</f>
        <v>0</v>
      </c>
      <c r="AC109">
        <f>(-J109*44100)</f>
        <v>0</v>
      </c>
      <c r="AD109">
        <f>2*29.3*R109*0.92*(DK109-W109)</f>
        <v>0</v>
      </c>
      <c r="AE109">
        <f>2*0.95*5.67E-8*(((DK109+$B$7)+273)^4-(W109+273)^4)</f>
        <v>0</v>
      </c>
      <c r="AF109">
        <f>U109+AE109+AC109+AD109</f>
        <v>0</v>
      </c>
      <c r="AG109">
        <f>DH109*AU109*(DC109-DB109*(1000-AU109*DE109)/(1000-AU109*DD109))/(100*CV109)</f>
        <v>0</v>
      </c>
      <c r="AH109">
        <f>1000*DH109*AU109*(DD109-DE109)/(100*CV109*(1000-AU109*DD109))</f>
        <v>0</v>
      </c>
      <c r="AI109">
        <f>(AJ109 - AK109 - DI109*1E3/(8.314*(DK109+273.15)) * AM109/DH109 * AL109) * DH109/(100*CV109) * (1000 - DE109)/1000</f>
        <v>0</v>
      </c>
      <c r="AJ109">
        <v>1545.4297008943</v>
      </c>
      <c r="AK109">
        <v>1527.70624242424</v>
      </c>
      <c r="AL109">
        <v>3.27346726855113</v>
      </c>
      <c r="AM109">
        <v>64.351544685461</v>
      </c>
      <c r="AN109">
        <f>(AP109 - AO109 + DI109*1E3/(8.314*(DK109+273.15)) * AR109/DH109 * AQ109) * DH109/(100*CV109) * 1000/(1000 - AP109)</f>
        <v>0</v>
      </c>
      <c r="AO109">
        <v>9.76398797750484</v>
      </c>
      <c r="AP109">
        <v>10.0220265734266</v>
      </c>
      <c r="AQ109">
        <v>-0.00607360478070685</v>
      </c>
      <c r="AR109">
        <v>100.18039122701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MAX(0,($B$13+$C$13*DP109)/(1+$D$13*DP109)*DI109/(DK109+273)*$E$13)</f>
        <v>0</v>
      </c>
      <c r="AX109" t="s">
        <v>407</v>
      </c>
      <c r="AY109" t="s">
        <v>407</v>
      </c>
      <c r="AZ109">
        <v>0</v>
      </c>
      <c r="BA109">
        <v>0</v>
      </c>
      <c r="BB109">
        <f>1-AZ109/BA109</f>
        <v>0</v>
      </c>
      <c r="BC109">
        <v>0</v>
      </c>
      <c r="BD109" t="s">
        <v>407</v>
      </c>
      <c r="BE109" t="s">
        <v>407</v>
      </c>
      <c r="BF109">
        <v>0</v>
      </c>
      <c r="BG109">
        <v>0</v>
      </c>
      <c r="BH109">
        <f>1-BF109/BG109</f>
        <v>0</v>
      </c>
      <c r="BI109">
        <v>0.5</v>
      </c>
      <c r="BJ109">
        <f>CS109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407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f>$B$11*DQ109+$C$11*DR109+$F$11*EC109*(1-EF109)</f>
        <v>0</v>
      </c>
      <c r="CS109">
        <f>CR109*CT109</f>
        <v>0</v>
      </c>
      <c r="CT109">
        <f>($B$11*$D$9+$C$11*$D$9+$F$11*((EP109+EH109)/MAX(EP109+EH109+EQ109, 0.1)*$I$9+EQ109/MAX(EP109+EH109+EQ109, 0.1)*$J$9))/($B$11+$C$11+$F$11)</f>
        <v>0</v>
      </c>
      <c r="CU109">
        <f>($B$11*$K$9+$C$11*$K$9+$F$11*((EP109+EH109)/MAX(EP109+EH109+EQ109, 0.1)*$P$9+EQ109/MAX(EP109+EH109+EQ109, 0.1)*$Q$9))/($B$11+$C$11+$F$11)</f>
        <v>0</v>
      </c>
      <c r="CV109">
        <v>1.65</v>
      </c>
      <c r="CW109">
        <v>0.5</v>
      </c>
      <c r="CX109" t="s">
        <v>408</v>
      </c>
      <c r="CY109">
        <v>2</v>
      </c>
      <c r="CZ109" t="b">
        <v>1</v>
      </c>
      <c r="DA109">
        <v>1510789876.81429</v>
      </c>
      <c r="DB109">
        <v>1488.22642857143</v>
      </c>
      <c r="DC109">
        <v>1513.65785714286</v>
      </c>
      <c r="DD109">
        <v>10.0619928571429</v>
      </c>
      <c r="DE109">
        <v>9.80008285714286</v>
      </c>
      <c r="DF109">
        <v>1475.365</v>
      </c>
      <c r="DG109">
        <v>10.0598357142857</v>
      </c>
      <c r="DH109">
        <v>500.068571428571</v>
      </c>
      <c r="DI109">
        <v>89.9493321428571</v>
      </c>
      <c r="DJ109">
        <v>0.099982375</v>
      </c>
      <c r="DK109">
        <v>19.1197392857143</v>
      </c>
      <c r="DL109">
        <v>19.9912535714286</v>
      </c>
      <c r="DM109">
        <v>999.9</v>
      </c>
      <c r="DN109">
        <v>0</v>
      </c>
      <c r="DO109">
        <v>0</v>
      </c>
      <c r="DP109">
        <v>9995.89535714286</v>
      </c>
      <c r="DQ109">
        <v>0</v>
      </c>
      <c r="DR109">
        <v>9.98001107142857</v>
      </c>
      <c r="DS109">
        <v>-25.4301821428571</v>
      </c>
      <c r="DT109">
        <v>1503.35321428571</v>
      </c>
      <c r="DU109">
        <v>1528.63678571429</v>
      </c>
      <c r="DV109">
        <v>0.261913607142857</v>
      </c>
      <c r="DW109">
        <v>1513.65785714286</v>
      </c>
      <c r="DX109">
        <v>9.80008285714286</v>
      </c>
      <c r="DY109">
        <v>0.905069892857143</v>
      </c>
      <c r="DZ109">
        <v>0.881510928571429</v>
      </c>
      <c r="EA109">
        <v>5.47157321428571</v>
      </c>
      <c r="EB109">
        <v>5.092255</v>
      </c>
      <c r="EC109">
        <v>2000.02214285714</v>
      </c>
      <c r="ED109">
        <v>0.980005571428571</v>
      </c>
      <c r="EE109">
        <v>0.0199943428571429</v>
      </c>
      <c r="EF109">
        <v>0</v>
      </c>
      <c r="EG109">
        <v>2.32883571428571</v>
      </c>
      <c r="EH109">
        <v>0</v>
      </c>
      <c r="EI109">
        <v>2436.14107142857</v>
      </c>
      <c r="EJ109">
        <v>17300.375</v>
      </c>
      <c r="EK109">
        <v>38.1338571428571</v>
      </c>
      <c r="EL109">
        <v>39.062</v>
      </c>
      <c r="EM109">
        <v>38.125</v>
      </c>
      <c r="EN109">
        <v>37.5022142857143</v>
      </c>
      <c r="EO109">
        <v>37.062</v>
      </c>
      <c r="EP109">
        <v>1960.03035714286</v>
      </c>
      <c r="EQ109">
        <v>39.99</v>
      </c>
      <c r="ER109">
        <v>0</v>
      </c>
      <c r="ES109">
        <v>1679590637.3</v>
      </c>
      <c r="ET109">
        <v>0</v>
      </c>
      <c r="EU109">
        <v>2.34671153846154</v>
      </c>
      <c r="EV109">
        <v>0.37584616191935</v>
      </c>
      <c r="EW109">
        <v>-2.15521371118534</v>
      </c>
      <c r="EX109">
        <v>2436.08076923077</v>
      </c>
      <c r="EY109">
        <v>15</v>
      </c>
      <c r="EZ109">
        <v>0</v>
      </c>
      <c r="FA109" t="s">
        <v>409</v>
      </c>
      <c r="FB109">
        <v>1510787920.6</v>
      </c>
      <c r="FC109">
        <v>1510787921.6</v>
      </c>
      <c r="FD109">
        <v>0</v>
      </c>
      <c r="FE109">
        <v>-0.101</v>
      </c>
      <c r="FF109">
        <v>-0.012</v>
      </c>
      <c r="FG109">
        <v>6.901</v>
      </c>
      <c r="FH109">
        <v>0.516</v>
      </c>
      <c r="FI109">
        <v>420</v>
      </c>
      <c r="FJ109">
        <v>24</v>
      </c>
      <c r="FK109">
        <v>0.32</v>
      </c>
      <c r="FL109">
        <v>0.12</v>
      </c>
      <c r="FM109">
        <v>0.248095625</v>
      </c>
      <c r="FN109">
        <v>0.289917242026266</v>
      </c>
      <c r="FO109">
        <v>0.0329375604748496</v>
      </c>
      <c r="FP109">
        <v>1</v>
      </c>
      <c r="FQ109">
        <v>1</v>
      </c>
      <c r="FR109">
        <v>1</v>
      </c>
      <c r="FS109" t="s">
        <v>410</v>
      </c>
      <c r="FT109">
        <v>2.97299</v>
      </c>
      <c r="FU109">
        <v>2.75384</v>
      </c>
      <c r="FV109">
        <v>0.213291</v>
      </c>
      <c r="FW109">
        <v>0.216416</v>
      </c>
      <c r="FX109">
        <v>0.0546073</v>
      </c>
      <c r="FY109">
        <v>0.0540674</v>
      </c>
      <c r="FZ109">
        <v>30574.2</v>
      </c>
      <c r="GA109">
        <v>33202.7</v>
      </c>
      <c r="GB109">
        <v>35223.8</v>
      </c>
      <c r="GC109">
        <v>38434.3</v>
      </c>
      <c r="GD109">
        <v>47205.7</v>
      </c>
      <c r="GE109">
        <v>52501.4</v>
      </c>
      <c r="GF109">
        <v>55011.2</v>
      </c>
      <c r="GG109">
        <v>61627.3</v>
      </c>
      <c r="GH109">
        <v>1.98025</v>
      </c>
      <c r="GI109">
        <v>1.79862</v>
      </c>
      <c r="GJ109">
        <v>0.0060834</v>
      </c>
      <c r="GK109">
        <v>0</v>
      </c>
      <c r="GL109">
        <v>19.8811</v>
      </c>
      <c r="GM109">
        <v>999.9</v>
      </c>
      <c r="GN109">
        <v>53.638</v>
      </c>
      <c r="GO109">
        <v>29.054</v>
      </c>
      <c r="GP109">
        <v>24.0566</v>
      </c>
      <c r="GQ109">
        <v>56.3489</v>
      </c>
      <c r="GR109">
        <v>49.8918</v>
      </c>
      <c r="GS109">
        <v>1</v>
      </c>
      <c r="GT109">
        <v>0.0240828</v>
      </c>
      <c r="GU109">
        <v>6.21204</v>
      </c>
      <c r="GV109">
        <v>20.0134</v>
      </c>
      <c r="GW109">
        <v>5.20067</v>
      </c>
      <c r="GX109">
        <v>12.0098</v>
      </c>
      <c r="GY109">
        <v>4.97555</v>
      </c>
      <c r="GZ109">
        <v>3.29295</v>
      </c>
      <c r="HA109">
        <v>9999</v>
      </c>
      <c r="HB109">
        <v>9999</v>
      </c>
      <c r="HC109">
        <v>999.9</v>
      </c>
      <c r="HD109">
        <v>9999</v>
      </c>
      <c r="HE109">
        <v>1.8631</v>
      </c>
      <c r="HF109">
        <v>1.86812</v>
      </c>
      <c r="HG109">
        <v>1.86783</v>
      </c>
      <c r="HH109">
        <v>1.86891</v>
      </c>
      <c r="HI109">
        <v>1.86983</v>
      </c>
      <c r="HJ109">
        <v>1.86585</v>
      </c>
      <c r="HK109">
        <v>1.86702</v>
      </c>
      <c r="HL109">
        <v>1.86831</v>
      </c>
      <c r="HM109">
        <v>5</v>
      </c>
      <c r="HN109">
        <v>0</v>
      </c>
      <c r="HO109">
        <v>0</v>
      </c>
      <c r="HP109">
        <v>0</v>
      </c>
      <c r="HQ109" t="s">
        <v>411</v>
      </c>
      <c r="HR109" t="s">
        <v>412</v>
      </c>
      <c r="HS109" t="s">
        <v>413</v>
      </c>
      <c r="HT109" t="s">
        <v>413</v>
      </c>
      <c r="HU109" t="s">
        <v>413</v>
      </c>
      <c r="HV109" t="s">
        <v>413</v>
      </c>
      <c r="HW109">
        <v>0</v>
      </c>
      <c r="HX109">
        <v>100</v>
      </c>
      <c r="HY109">
        <v>100</v>
      </c>
      <c r="HZ109">
        <v>12.98</v>
      </c>
      <c r="IA109">
        <v>0.0014</v>
      </c>
      <c r="IB109">
        <v>4.09459096810632</v>
      </c>
      <c r="IC109">
        <v>0.00701673648668627</v>
      </c>
      <c r="ID109">
        <v>-7.00304995360485e-07</v>
      </c>
      <c r="IE109">
        <v>-1.86506737496121e-11</v>
      </c>
      <c r="IF109">
        <v>0.00125787624930914</v>
      </c>
      <c r="IG109">
        <v>-0.0224036906934607</v>
      </c>
      <c r="IH109">
        <v>0.00249664406764014</v>
      </c>
      <c r="II109">
        <v>-2.59163740235367e-05</v>
      </c>
      <c r="IJ109">
        <v>-2</v>
      </c>
      <c r="IK109">
        <v>2020</v>
      </c>
      <c r="IL109">
        <v>1</v>
      </c>
      <c r="IM109">
        <v>25</v>
      </c>
      <c r="IN109">
        <v>32.7</v>
      </c>
      <c r="IO109">
        <v>32.7</v>
      </c>
      <c r="IP109">
        <v>2.89429</v>
      </c>
      <c r="IQ109">
        <v>2.58911</v>
      </c>
      <c r="IR109">
        <v>1.54785</v>
      </c>
      <c r="IS109">
        <v>2.30713</v>
      </c>
      <c r="IT109">
        <v>1.34644</v>
      </c>
      <c r="IU109">
        <v>2.41821</v>
      </c>
      <c r="IV109">
        <v>33.2887</v>
      </c>
      <c r="IW109">
        <v>24.1838</v>
      </c>
      <c r="IX109">
        <v>18</v>
      </c>
      <c r="IY109">
        <v>501.214</v>
      </c>
      <c r="IZ109">
        <v>387.806</v>
      </c>
      <c r="JA109">
        <v>12.6316</v>
      </c>
      <c r="JB109">
        <v>27.1743</v>
      </c>
      <c r="JC109">
        <v>30.0005</v>
      </c>
      <c r="JD109">
        <v>27.0702</v>
      </c>
      <c r="JE109">
        <v>27.0067</v>
      </c>
      <c r="JF109">
        <v>57.9428</v>
      </c>
      <c r="JG109">
        <v>57.9826</v>
      </c>
      <c r="JH109">
        <v>0</v>
      </c>
      <c r="JI109">
        <v>12.6413</v>
      </c>
      <c r="JJ109">
        <v>1556.03</v>
      </c>
      <c r="JK109">
        <v>9.78665</v>
      </c>
      <c r="JL109">
        <v>102.083</v>
      </c>
      <c r="JM109">
        <v>102.592</v>
      </c>
    </row>
    <row r="110" spans="1:273">
      <c r="A110">
        <v>94</v>
      </c>
      <c r="B110">
        <v>1510789889.6</v>
      </c>
      <c r="C110">
        <v>557.5</v>
      </c>
      <c r="D110" t="s">
        <v>598</v>
      </c>
      <c r="E110" t="s">
        <v>599</v>
      </c>
      <c r="F110">
        <v>5</v>
      </c>
      <c r="G110" t="s">
        <v>405</v>
      </c>
      <c r="H110" t="s">
        <v>406</v>
      </c>
      <c r="I110">
        <v>1510789882.1</v>
      </c>
      <c r="J110">
        <f>(K110)/1000</f>
        <v>0</v>
      </c>
      <c r="K110">
        <f>IF(CZ110, AN110, AH110)</f>
        <v>0</v>
      </c>
      <c r="L110">
        <f>IF(CZ110, AI110, AG110)</f>
        <v>0</v>
      </c>
      <c r="M110">
        <f>DB110 - IF(AU110&gt;1, L110*CV110*100.0/(AW110*DP110), 0)</f>
        <v>0</v>
      </c>
      <c r="N110">
        <f>((T110-J110/2)*M110-L110)/(T110+J110/2)</f>
        <v>0</v>
      </c>
      <c r="O110">
        <f>N110*(DI110+DJ110)/1000.0</f>
        <v>0</v>
      </c>
      <c r="P110">
        <f>(DB110 - IF(AU110&gt;1, L110*CV110*100.0/(AW110*DP110), 0))*(DI110+DJ110)/1000.0</f>
        <v>0</v>
      </c>
      <c r="Q110">
        <f>2.0/((1/S110-1/R110)+SIGN(S110)*SQRT((1/S110-1/R110)*(1/S110-1/R110) + 4*CW110/((CW110+1)*(CW110+1))*(2*1/S110*1/R110-1/R110*1/R110)))</f>
        <v>0</v>
      </c>
      <c r="R110">
        <f>IF(LEFT(CX110,1)&lt;&gt;"0",IF(LEFT(CX110,1)="1",3.0,CY110),$D$5+$E$5*(DP110*DI110/($K$5*1000))+$F$5*(DP110*DI110/($K$5*1000))*MAX(MIN(CV110,$J$5),$I$5)*MAX(MIN(CV110,$J$5),$I$5)+$G$5*MAX(MIN(CV110,$J$5),$I$5)*(DP110*DI110/($K$5*1000))+$H$5*(DP110*DI110/($K$5*1000))*(DP110*DI110/($K$5*1000)))</f>
        <v>0</v>
      </c>
      <c r="S110">
        <f>J110*(1000-(1000*0.61365*exp(17.502*W110/(240.97+W110))/(DI110+DJ110)+DD110)/2)/(1000*0.61365*exp(17.502*W110/(240.97+W110))/(DI110+DJ110)-DD110)</f>
        <v>0</v>
      </c>
      <c r="T110">
        <f>1/((CW110+1)/(Q110/1.6)+1/(R110/1.37)) + CW110/((CW110+1)/(Q110/1.6) + CW110/(R110/1.37))</f>
        <v>0</v>
      </c>
      <c r="U110">
        <f>(CR110*CU110)</f>
        <v>0</v>
      </c>
      <c r="V110">
        <f>(DK110+(U110+2*0.95*5.67E-8*(((DK110+$B$7)+273)^4-(DK110+273)^4)-44100*J110)/(1.84*29.3*R110+8*0.95*5.67E-8*(DK110+273)^3))</f>
        <v>0</v>
      </c>
      <c r="W110">
        <f>($C$7*DL110+$D$7*DM110+$E$7*V110)</f>
        <v>0</v>
      </c>
      <c r="X110">
        <f>0.61365*exp(17.502*W110/(240.97+W110))</f>
        <v>0</v>
      </c>
      <c r="Y110">
        <f>(Z110/AA110*100)</f>
        <v>0</v>
      </c>
      <c r="Z110">
        <f>DD110*(DI110+DJ110)/1000</f>
        <v>0</v>
      </c>
      <c r="AA110">
        <f>0.61365*exp(17.502*DK110/(240.97+DK110))</f>
        <v>0</v>
      </c>
      <c r="AB110">
        <f>(X110-DD110*(DI110+DJ110)/1000)</f>
        <v>0</v>
      </c>
      <c r="AC110">
        <f>(-J110*44100)</f>
        <v>0</v>
      </c>
      <c r="AD110">
        <f>2*29.3*R110*0.92*(DK110-W110)</f>
        <v>0</v>
      </c>
      <c r="AE110">
        <f>2*0.95*5.67E-8*(((DK110+$B$7)+273)^4-(W110+273)^4)</f>
        <v>0</v>
      </c>
      <c r="AF110">
        <f>U110+AE110+AC110+AD110</f>
        <v>0</v>
      </c>
      <c r="AG110">
        <f>DH110*AU110*(DC110-DB110*(1000-AU110*DE110)/(1000-AU110*DD110))/(100*CV110)</f>
        <v>0</v>
      </c>
      <c r="AH110">
        <f>1000*DH110*AU110*(DD110-DE110)/(100*CV110*(1000-AU110*DD110))</f>
        <v>0</v>
      </c>
      <c r="AI110">
        <f>(AJ110 - AK110 - DI110*1E3/(8.314*(DK110+273.15)) * AM110/DH110 * AL110) * DH110/(100*CV110) * (1000 - DE110)/1000</f>
        <v>0</v>
      </c>
      <c r="AJ110">
        <v>1564.20386832509</v>
      </c>
      <c r="AK110">
        <v>1545.306</v>
      </c>
      <c r="AL110">
        <v>3.51375274110268</v>
      </c>
      <c r="AM110">
        <v>64.351544685461</v>
      </c>
      <c r="AN110">
        <f>(AP110 - AO110 + DI110*1E3/(8.314*(DK110+273.15)) * AR110/DH110 * AQ110) * DH110/(100*CV110) * 1000/(1000 - AP110)</f>
        <v>0</v>
      </c>
      <c r="AO110">
        <v>9.76213769006666</v>
      </c>
      <c r="AP110">
        <v>10.0082601398601</v>
      </c>
      <c r="AQ110">
        <v>-0.00133208981045945</v>
      </c>
      <c r="AR110">
        <v>100.18039122701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MAX(0,($B$13+$C$13*DP110)/(1+$D$13*DP110)*DI110/(DK110+273)*$E$13)</f>
        <v>0</v>
      </c>
      <c r="AX110" t="s">
        <v>407</v>
      </c>
      <c r="AY110" t="s">
        <v>407</v>
      </c>
      <c r="AZ110">
        <v>0</v>
      </c>
      <c r="BA110">
        <v>0</v>
      </c>
      <c r="BB110">
        <f>1-AZ110/BA110</f>
        <v>0</v>
      </c>
      <c r="BC110">
        <v>0</v>
      </c>
      <c r="BD110" t="s">
        <v>407</v>
      </c>
      <c r="BE110" t="s">
        <v>407</v>
      </c>
      <c r="BF110">
        <v>0</v>
      </c>
      <c r="BG110">
        <v>0</v>
      </c>
      <c r="BH110">
        <f>1-BF110/BG110</f>
        <v>0</v>
      </c>
      <c r="BI110">
        <v>0.5</v>
      </c>
      <c r="BJ110">
        <f>CS110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407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f>$B$11*DQ110+$C$11*DR110+$F$11*EC110*(1-EF110)</f>
        <v>0</v>
      </c>
      <c r="CS110">
        <f>CR110*CT110</f>
        <v>0</v>
      </c>
      <c r="CT110">
        <f>($B$11*$D$9+$C$11*$D$9+$F$11*((EP110+EH110)/MAX(EP110+EH110+EQ110, 0.1)*$I$9+EQ110/MAX(EP110+EH110+EQ110, 0.1)*$J$9))/($B$11+$C$11+$F$11)</f>
        <v>0</v>
      </c>
      <c r="CU110">
        <f>($B$11*$K$9+$C$11*$K$9+$F$11*((EP110+EH110)/MAX(EP110+EH110+EQ110, 0.1)*$P$9+EQ110/MAX(EP110+EH110+EQ110, 0.1)*$Q$9))/($B$11+$C$11+$F$11)</f>
        <v>0</v>
      </c>
      <c r="CV110">
        <v>1.65</v>
      </c>
      <c r="CW110">
        <v>0.5</v>
      </c>
      <c r="CX110" t="s">
        <v>408</v>
      </c>
      <c r="CY110">
        <v>2</v>
      </c>
      <c r="CZ110" t="b">
        <v>1</v>
      </c>
      <c r="DA110">
        <v>1510789882.1</v>
      </c>
      <c r="DB110">
        <v>1506.02074074074</v>
      </c>
      <c r="DC110">
        <v>1531.78037037037</v>
      </c>
      <c r="DD110">
        <v>10.0364777777778</v>
      </c>
      <c r="DE110">
        <v>9.76645925925926</v>
      </c>
      <c r="DF110">
        <v>1493.0737037037</v>
      </c>
      <c r="DG110">
        <v>10.0348296296296</v>
      </c>
      <c r="DH110">
        <v>500.057</v>
      </c>
      <c r="DI110">
        <v>89.9495111111111</v>
      </c>
      <c r="DJ110">
        <v>0.0999434074074074</v>
      </c>
      <c r="DK110">
        <v>19.1191592592593</v>
      </c>
      <c r="DL110">
        <v>19.9886518518518</v>
      </c>
      <c r="DM110">
        <v>999.9</v>
      </c>
      <c r="DN110">
        <v>0</v>
      </c>
      <c r="DO110">
        <v>0</v>
      </c>
      <c r="DP110">
        <v>10002.99</v>
      </c>
      <c r="DQ110">
        <v>0</v>
      </c>
      <c r="DR110">
        <v>9.9807062962963</v>
      </c>
      <c r="DS110">
        <v>-25.7597555555556</v>
      </c>
      <c r="DT110">
        <v>1521.28925925926</v>
      </c>
      <c r="DU110">
        <v>1546.88740740741</v>
      </c>
      <c r="DV110">
        <v>0.270024185185185</v>
      </c>
      <c r="DW110">
        <v>1531.78037037037</v>
      </c>
      <c r="DX110">
        <v>9.76645925925926</v>
      </c>
      <c r="DY110">
        <v>0.902776777777778</v>
      </c>
      <c r="DZ110">
        <v>0.878488259259259</v>
      </c>
      <c r="EA110">
        <v>5.43505111111111</v>
      </c>
      <c r="EB110">
        <v>5.04307740740741</v>
      </c>
      <c r="EC110">
        <v>2000.02222222222</v>
      </c>
      <c r="ED110">
        <v>0.98000562962963</v>
      </c>
      <c r="EE110">
        <v>0.0199942962962963</v>
      </c>
      <c r="EF110">
        <v>0</v>
      </c>
      <c r="EG110">
        <v>2.33925925925926</v>
      </c>
      <c r="EH110">
        <v>0</v>
      </c>
      <c r="EI110">
        <v>2435.81814814815</v>
      </c>
      <c r="EJ110">
        <v>17300.3777777778</v>
      </c>
      <c r="EK110">
        <v>38.125</v>
      </c>
      <c r="EL110">
        <v>39.062</v>
      </c>
      <c r="EM110">
        <v>38.1226666666667</v>
      </c>
      <c r="EN110">
        <v>37.5</v>
      </c>
      <c r="EO110">
        <v>37.0574074074074</v>
      </c>
      <c r="EP110">
        <v>1960.03074074074</v>
      </c>
      <c r="EQ110">
        <v>39.99</v>
      </c>
      <c r="ER110">
        <v>0</v>
      </c>
      <c r="ES110">
        <v>1679590642.1</v>
      </c>
      <c r="ET110">
        <v>0</v>
      </c>
      <c r="EU110">
        <v>2.35095</v>
      </c>
      <c r="EV110">
        <v>-0.804673489793423</v>
      </c>
      <c r="EW110">
        <v>-4.76136753704726</v>
      </c>
      <c r="EX110">
        <v>2435.79807692308</v>
      </c>
      <c r="EY110">
        <v>15</v>
      </c>
      <c r="EZ110">
        <v>0</v>
      </c>
      <c r="FA110" t="s">
        <v>409</v>
      </c>
      <c r="FB110">
        <v>1510787920.6</v>
      </c>
      <c r="FC110">
        <v>1510787921.6</v>
      </c>
      <c r="FD110">
        <v>0</v>
      </c>
      <c r="FE110">
        <v>-0.101</v>
      </c>
      <c r="FF110">
        <v>-0.012</v>
      </c>
      <c r="FG110">
        <v>6.901</v>
      </c>
      <c r="FH110">
        <v>0.516</v>
      </c>
      <c r="FI110">
        <v>420</v>
      </c>
      <c r="FJ110">
        <v>24</v>
      </c>
      <c r="FK110">
        <v>0.32</v>
      </c>
      <c r="FL110">
        <v>0.12</v>
      </c>
      <c r="FM110">
        <v>0.260155175</v>
      </c>
      <c r="FN110">
        <v>0.0539594859287051</v>
      </c>
      <c r="FO110">
        <v>0.0240578397532774</v>
      </c>
      <c r="FP110">
        <v>1</v>
      </c>
      <c r="FQ110">
        <v>1</v>
      </c>
      <c r="FR110">
        <v>1</v>
      </c>
      <c r="FS110" t="s">
        <v>410</v>
      </c>
      <c r="FT110">
        <v>2.97296</v>
      </c>
      <c r="FU110">
        <v>2.7539</v>
      </c>
      <c r="FV110">
        <v>0.214739</v>
      </c>
      <c r="FW110">
        <v>0.217688</v>
      </c>
      <c r="FX110">
        <v>0.0545501</v>
      </c>
      <c r="FY110">
        <v>0.0540664</v>
      </c>
      <c r="FZ110">
        <v>30517.9</v>
      </c>
      <c r="GA110">
        <v>33148</v>
      </c>
      <c r="GB110">
        <v>35223.7</v>
      </c>
      <c r="GC110">
        <v>38433.3</v>
      </c>
      <c r="GD110">
        <v>47208.4</v>
      </c>
      <c r="GE110">
        <v>52500.5</v>
      </c>
      <c r="GF110">
        <v>55011</v>
      </c>
      <c r="GG110">
        <v>61626.2</v>
      </c>
      <c r="GH110">
        <v>1.98045</v>
      </c>
      <c r="GI110">
        <v>1.79835</v>
      </c>
      <c r="GJ110">
        <v>0.00634789</v>
      </c>
      <c r="GK110">
        <v>0</v>
      </c>
      <c r="GL110">
        <v>19.8785</v>
      </c>
      <c r="GM110">
        <v>999.9</v>
      </c>
      <c r="GN110">
        <v>53.614</v>
      </c>
      <c r="GO110">
        <v>29.054</v>
      </c>
      <c r="GP110">
        <v>24.0475</v>
      </c>
      <c r="GQ110">
        <v>56.4189</v>
      </c>
      <c r="GR110">
        <v>49.8117</v>
      </c>
      <c r="GS110">
        <v>1</v>
      </c>
      <c r="GT110">
        <v>0.0242759</v>
      </c>
      <c r="GU110">
        <v>6.20147</v>
      </c>
      <c r="GV110">
        <v>20.0137</v>
      </c>
      <c r="GW110">
        <v>5.20052</v>
      </c>
      <c r="GX110">
        <v>12.0098</v>
      </c>
      <c r="GY110">
        <v>4.9757</v>
      </c>
      <c r="GZ110">
        <v>3.293</v>
      </c>
      <c r="HA110">
        <v>9999</v>
      </c>
      <c r="HB110">
        <v>9999</v>
      </c>
      <c r="HC110">
        <v>999.9</v>
      </c>
      <c r="HD110">
        <v>9999</v>
      </c>
      <c r="HE110">
        <v>1.8631</v>
      </c>
      <c r="HF110">
        <v>1.86811</v>
      </c>
      <c r="HG110">
        <v>1.86783</v>
      </c>
      <c r="HH110">
        <v>1.86891</v>
      </c>
      <c r="HI110">
        <v>1.86982</v>
      </c>
      <c r="HJ110">
        <v>1.86584</v>
      </c>
      <c r="HK110">
        <v>1.86701</v>
      </c>
      <c r="HL110">
        <v>1.86829</v>
      </c>
      <c r="HM110">
        <v>5</v>
      </c>
      <c r="HN110">
        <v>0</v>
      </c>
      <c r="HO110">
        <v>0</v>
      </c>
      <c r="HP110">
        <v>0</v>
      </c>
      <c r="HQ110" t="s">
        <v>411</v>
      </c>
      <c r="HR110" t="s">
        <v>412</v>
      </c>
      <c r="HS110" t="s">
        <v>413</v>
      </c>
      <c r="HT110" t="s">
        <v>413</v>
      </c>
      <c r="HU110" t="s">
        <v>413</v>
      </c>
      <c r="HV110" t="s">
        <v>413</v>
      </c>
      <c r="HW110">
        <v>0</v>
      </c>
      <c r="HX110">
        <v>100</v>
      </c>
      <c r="HY110">
        <v>100</v>
      </c>
      <c r="HZ110">
        <v>13.07</v>
      </c>
      <c r="IA110">
        <v>0.001</v>
      </c>
      <c r="IB110">
        <v>4.09459096810632</v>
      </c>
      <c r="IC110">
        <v>0.00701673648668627</v>
      </c>
      <c r="ID110">
        <v>-7.00304995360485e-07</v>
      </c>
      <c r="IE110">
        <v>-1.86506737496121e-11</v>
      </c>
      <c r="IF110">
        <v>0.00125787624930914</v>
      </c>
      <c r="IG110">
        <v>-0.0224036906934607</v>
      </c>
      <c r="IH110">
        <v>0.00249664406764014</v>
      </c>
      <c r="II110">
        <v>-2.59163740235367e-05</v>
      </c>
      <c r="IJ110">
        <v>-2</v>
      </c>
      <c r="IK110">
        <v>2020</v>
      </c>
      <c r="IL110">
        <v>1</v>
      </c>
      <c r="IM110">
        <v>25</v>
      </c>
      <c r="IN110">
        <v>32.8</v>
      </c>
      <c r="IO110">
        <v>32.8</v>
      </c>
      <c r="IP110">
        <v>2.91992</v>
      </c>
      <c r="IQ110">
        <v>2.59155</v>
      </c>
      <c r="IR110">
        <v>1.54785</v>
      </c>
      <c r="IS110">
        <v>2.30713</v>
      </c>
      <c r="IT110">
        <v>1.34644</v>
      </c>
      <c r="IU110">
        <v>2.42065</v>
      </c>
      <c r="IV110">
        <v>33.2887</v>
      </c>
      <c r="IW110">
        <v>24.1838</v>
      </c>
      <c r="IX110">
        <v>18</v>
      </c>
      <c r="IY110">
        <v>501.397</v>
      </c>
      <c r="IZ110">
        <v>387.703</v>
      </c>
      <c r="JA110">
        <v>12.6394</v>
      </c>
      <c r="JB110">
        <v>27.1801</v>
      </c>
      <c r="JC110">
        <v>30.0003</v>
      </c>
      <c r="JD110">
        <v>27.0759</v>
      </c>
      <c r="JE110">
        <v>27.0133</v>
      </c>
      <c r="JF110">
        <v>58.4731</v>
      </c>
      <c r="JG110">
        <v>57.9826</v>
      </c>
      <c r="JH110">
        <v>0</v>
      </c>
      <c r="JI110">
        <v>12.6512</v>
      </c>
      <c r="JJ110">
        <v>1576.09</v>
      </c>
      <c r="JK110">
        <v>9.78665</v>
      </c>
      <c r="JL110">
        <v>102.083</v>
      </c>
      <c r="JM110">
        <v>102.59</v>
      </c>
    </row>
    <row r="111" spans="1:273">
      <c r="A111">
        <v>95</v>
      </c>
      <c r="B111">
        <v>1510789894.6</v>
      </c>
      <c r="C111">
        <v>562.5</v>
      </c>
      <c r="D111" t="s">
        <v>600</v>
      </c>
      <c r="E111" t="s">
        <v>601</v>
      </c>
      <c r="F111">
        <v>5</v>
      </c>
      <c r="G111" t="s">
        <v>405</v>
      </c>
      <c r="H111" t="s">
        <v>406</v>
      </c>
      <c r="I111">
        <v>1510789886.81429</v>
      </c>
      <c r="J111">
        <f>(K111)/1000</f>
        <v>0</v>
      </c>
      <c r="K111">
        <f>IF(CZ111, AN111, AH111)</f>
        <v>0</v>
      </c>
      <c r="L111">
        <f>IF(CZ111, AI111, AG111)</f>
        <v>0</v>
      </c>
      <c r="M111">
        <f>DB111 - IF(AU111&gt;1, L111*CV111*100.0/(AW111*DP111), 0)</f>
        <v>0</v>
      </c>
      <c r="N111">
        <f>((T111-J111/2)*M111-L111)/(T111+J111/2)</f>
        <v>0</v>
      </c>
      <c r="O111">
        <f>N111*(DI111+DJ111)/1000.0</f>
        <v>0</v>
      </c>
      <c r="P111">
        <f>(DB111 - IF(AU111&gt;1, L111*CV111*100.0/(AW111*DP111), 0))*(DI111+DJ111)/1000.0</f>
        <v>0</v>
      </c>
      <c r="Q111">
        <f>2.0/((1/S111-1/R111)+SIGN(S111)*SQRT((1/S111-1/R111)*(1/S111-1/R111) + 4*CW111/((CW111+1)*(CW111+1))*(2*1/S111*1/R111-1/R111*1/R111)))</f>
        <v>0</v>
      </c>
      <c r="R111">
        <f>IF(LEFT(CX111,1)&lt;&gt;"0",IF(LEFT(CX111,1)="1",3.0,CY111),$D$5+$E$5*(DP111*DI111/($K$5*1000))+$F$5*(DP111*DI111/($K$5*1000))*MAX(MIN(CV111,$J$5),$I$5)*MAX(MIN(CV111,$J$5),$I$5)+$G$5*MAX(MIN(CV111,$J$5),$I$5)*(DP111*DI111/($K$5*1000))+$H$5*(DP111*DI111/($K$5*1000))*(DP111*DI111/($K$5*1000)))</f>
        <v>0</v>
      </c>
      <c r="S111">
        <f>J111*(1000-(1000*0.61365*exp(17.502*W111/(240.97+W111))/(DI111+DJ111)+DD111)/2)/(1000*0.61365*exp(17.502*W111/(240.97+W111))/(DI111+DJ111)-DD111)</f>
        <v>0</v>
      </c>
      <c r="T111">
        <f>1/((CW111+1)/(Q111/1.6)+1/(R111/1.37)) + CW111/((CW111+1)/(Q111/1.6) + CW111/(R111/1.37))</f>
        <v>0</v>
      </c>
      <c r="U111">
        <f>(CR111*CU111)</f>
        <v>0</v>
      </c>
      <c r="V111">
        <f>(DK111+(U111+2*0.95*5.67E-8*(((DK111+$B$7)+273)^4-(DK111+273)^4)-44100*J111)/(1.84*29.3*R111+8*0.95*5.67E-8*(DK111+273)^3))</f>
        <v>0</v>
      </c>
      <c r="W111">
        <f>($C$7*DL111+$D$7*DM111+$E$7*V111)</f>
        <v>0</v>
      </c>
      <c r="X111">
        <f>0.61365*exp(17.502*W111/(240.97+W111))</f>
        <v>0</v>
      </c>
      <c r="Y111">
        <f>(Z111/AA111*100)</f>
        <v>0</v>
      </c>
      <c r="Z111">
        <f>DD111*(DI111+DJ111)/1000</f>
        <v>0</v>
      </c>
      <c r="AA111">
        <f>0.61365*exp(17.502*DK111/(240.97+DK111))</f>
        <v>0</v>
      </c>
      <c r="AB111">
        <f>(X111-DD111*(DI111+DJ111)/1000)</f>
        <v>0</v>
      </c>
      <c r="AC111">
        <f>(-J111*44100)</f>
        <v>0</v>
      </c>
      <c r="AD111">
        <f>2*29.3*R111*0.92*(DK111-W111)</f>
        <v>0</v>
      </c>
      <c r="AE111">
        <f>2*0.95*5.67E-8*(((DK111+$B$7)+273)^4-(W111+273)^4)</f>
        <v>0</v>
      </c>
      <c r="AF111">
        <f>U111+AE111+AC111+AD111</f>
        <v>0</v>
      </c>
      <c r="AG111">
        <f>DH111*AU111*(DC111-DB111*(1000-AU111*DE111)/(1000-AU111*DD111))/(100*CV111)</f>
        <v>0</v>
      </c>
      <c r="AH111">
        <f>1000*DH111*AU111*(DD111-DE111)/(100*CV111*(1000-AU111*DD111))</f>
        <v>0</v>
      </c>
      <c r="AI111">
        <f>(AJ111 - AK111 - DI111*1E3/(8.314*(DK111+273.15)) * AM111/DH111 * AL111) * DH111/(100*CV111) * (1000 - DE111)/1000</f>
        <v>0</v>
      </c>
      <c r="AJ111">
        <v>1579.53355107355</v>
      </c>
      <c r="AK111">
        <v>1561.69624242424</v>
      </c>
      <c r="AL111">
        <v>3.27579865807789</v>
      </c>
      <c r="AM111">
        <v>64.351544685461</v>
      </c>
      <c r="AN111">
        <f>(AP111 - AO111 + DI111*1E3/(8.314*(DK111+273.15)) * AR111/DH111 * AQ111) * DH111/(100*CV111) * 1000/(1000 - AP111)</f>
        <v>0</v>
      </c>
      <c r="AO111">
        <v>9.76309068070734</v>
      </c>
      <c r="AP111">
        <v>10.0005559440559</v>
      </c>
      <c r="AQ111">
        <v>-0.000422758208371333</v>
      </c>
      <c r="AR111">
        <v>100.18039122701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MAX(0,($B$13+$C$13*DP111)/(1+$D$13*DP111)*DI111/(DK111+273)*$E$13)</f>
        <v>0</v>
      </c>
      <c r="AX111" t="s">
        <v>407</v>
      </c>
      <c r="AY111" t="s">
        <v>407</v>
      </c>
      <c r="AZ111">
        <v>0</v>
      </c>
      <c r="BA111">
        <v>0</v>
      </c>
      <c r="BB111">
        <f>1-AZ111/BA111</f>
        <v>0</v>
      </c>
      <c r="BC111">
        <v>0</v>
      </c>
      <c r="BD111" t="s">
        <v>407</v>
      </c>
      <c r="BE111" t="s">
        <v>407</v>
      </c>
      <c r="BF111">
        <v>0</v>
      </c>
      <c r="BG111">
        <v>0</v>
      </c>
      <c r="BH111">
        <f>1-BF111/BG111</f>
        <v>0</v>
      </c>
      <c r="BI111">
        <v>0.5</v>
      </c>
      <c r="BJ111">
        <f>CS111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407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f>$B$11*DQ111+$C$11*DR111+$F$11*EC111*(1-EF111)</f>
        <v>0</v>
      </c>
      <c r="CS111">
        <f>CR111*CT111</f>
        <v>0</v>
      </c>
      <c r="CT111">
        <f>($B$11*$D$9+$C$11*$D$9+$F$11*((EP111+EH111)/MAX(EP111+EH111+EQ111, 0.1)*$I$9+EQ111/MAX(EP111+EH111+EQ111, 0.1)*$J$9))/($B$11+$C$11+$F$11)</f>
        <v>0</v>
      </c>
      <c r="CU111">
        <f>($B$11*$K$9+$C$11*$K$9+$F$11*((EP111+EH111)/MAX(EP111+EH111+EQ111, 0.1)*$P$9+EQ111/MAX(EP111+EH111+EQ111, 0.1)*$Q$9))/($B$11+$C$11+$F$11)</f>
        <v>0</v>
      </c>
      <c r="CV111">
        <v>1.65</v>
      </c>
      <c r="CW111">
        <v>0.5</v>
      </c>
      <c r="CX111" t="s">
        <v>408</v>
      </c>
      <c r="CY111">
        <v>2</v>
      </c>
      <c r="CZ111" t="b">
        <v>1</v>
      </c>
      <c r="DA111">
        <v>1510789886.81429</v>
      </c>
      <c r="DB111">
        <v>1521.83</v>
      </c>
      <c r="DC111">
        <v>1547.29821428571</v>
      </c>
      <c r="DD111">
        <v>10.0171107142857</v>
      </c>
      <c r="DE111">
        <v>9.76296285714286</v>
      </c>
      <c r="DF111">
        <v>1508.80714285714</v>
      </c>
      <c r="DG111">
        <v>10.0158303571429</v>
      </c>
      <c r="DH111">
        <v>500.070642857143</v>
      </c>
      <c r="DI111">
        <v>89.9490642857143</v>
      </c>
      <c r="DJ111">
        <v>0.100023446428571</v>
      </c>
      <c r="DK111">
        <v>19.1199642857143</v>
      </c>
      <c r="DL111">
        <v>19.9908678571429</v>
      </c>
      <c r="DM111">
        <v>999.9</v>
      </c>
      <c r="DN111">
        <v>0</v>
      </c>
      <c r="DO111">
        <v>0</v>
      </c>
      <c r="DP111">
        <v>10001.7425</v>
      </c>
      <c r="DQ111">
        <v>0</v>
      </c>
      <c r="DR111">
        <v>9.97799214285714</v>
      </c>
      <c r="DS111">
        <v>-25.4688857142857</v>
      </c>
      <c r="DT111">
        <v>1537.22892857143</v>
      </c>
      <c r="DU111">
        <v>1562.55321428571</v>
      </c>
      <c r="DV111">
        <v>0.254147642857143</v>
      </c>
      <c r="DW111">
        <v>1547.29821428571</v>
      </c>
      <c r="DX111">
        <v>9.76296285714286</v>
      </c>
      <c r="DY111">
        <v>0.901029642857143</v>
      </c>
      <c r="DZ111">
        <v>0.878169321428572</v>
      </c>
      <c r="EA111">
        <v>5.40718571428572</v>
      </c>
      <c r="EB111">
        <v>5.03787</v>
      </c>
      <c r="EC111">
        <v>2000.03571428571</v>
      </c>
      <c r="ED111">
        <v>0.980005714285714</v>
      </c>
      <c r="EE111">
        <v>0.0199942285714286</v>
      </c>
      <c r="EF111">
        <v>0</v>
      </c>
      <c r="EG111">
        <v>2.358475</v>
      </c>
      <c r="EH111">
        <v>0</v>
      </c>
      <c r="EI111">
        <v>2435.45071428571</v>
      </c>
      <c r="EJ111">
        <v>17300.5</v>
      </c>
      <c r="EK111">
        <v>38.125</v>
      </c>
      <c r="EL111">
        <v>39.062</v>
      </c>
      <c r="EM111">
        <v>38.116</v>
      </c>
      <c r="EN111">
        <v>37.5</v>
      </c>
      <c r="EO111">
        <v>37.0376428571429</v>
      </c>
      <c r="EP111">
        <v>1960.04428571429</v>
      </c>
      <c r="EQ111">
        <v>39.99</v>
      </c>
      <c r="ER111">
        <v>0</v>
      </c>
      <c r="ES111">
        <v>1679590647.5</v>
      </c>
      <c r="ET111">
        <v>0</v>
      </c>
      <c r="EU111">
        <v>2.340324</v>
      </c>
      <c r="EV111">
        <v>0.19565384954105</v>
      </c>
      <c r="EW111">
        <v>-5.41846153560031</v>
      </c>
      <c r="EX111">
        <v>2435.3568</v>
      </c>
      <c r="EY111">
        <v>15</v>
      </c>
      <c r="EZ111">
        <v>0</v>
      </c>
      <c r="FA111" t="s">
        <v>409</v>
      </c>
      <c r="FB111">
        <v>1510787920.6</v>
      </c>
      <c r="FC111">
        <v>1510787921.6</v>
      </c>
      <c r="FD111">
        <v>0</v>
      </c>
      <c r="FE111">
        <v>-0.101</v>
      </c>
      <c r="FF111">
        <v>-0.012</v>
      </c>
      <c r="FG111">
        <v>6.901</v>
      </c>
      <c r="FH111">
        <v>0.516</v>
      </c>
      <c r="FI111">
        <v>420</v>
      </c>
      <c r="FJ111">
        <v>24</v>
      </c>
      <c r="FK111">
        <v>0.32</v>
      </c>
      <c r="FL111">
        <v>0.12</v>
      </c>
      <c r="FM111">
        <v>0.263785525</v>
      </c>
      <c r="FN111">
        <v>-0.167147313320826</v>
      </c>
      <c r="FO111">
        <v>0.0185063009593861</v>
      </c>
      <c r="FP111">
        <v>1</v>
      </c>
      <c r="FQ111">
        <v>1</v>
      </c>
      <c r="FR111">
        <v>1</v>
      </c>
      <c r="FS111" t="s">
        <v>410</v>
      </c>
      <c r="FT111">
        <v>2.97296</v>
      </c>
      <c r="FU111">
        <v>2.75389</v>
      </c>
      <c r="FV111">
        <v>0.216086</v>
      </c>
      <c r="FW111">
        <v>0.219132</v>
      </c>
      <c r="FX111">
        <v>0.0545194</v>
      </c>
      <c r="FY111">
        <v>0.054063</v>
      </c>
      <c r="FZ111">
        <v>30465.1</v>
      </c>
      <c r="GA111">
        <v>33086.5</v>
      </c>
      <c r="GB111">
        <v>35223.2</v>
      </c>
      <c r="GC111">
        <v>38433.1</v>
      </c>
      <c r="GD111">
        <v>47209.5</v>
      </c>
      <c r="GE111">
        <v>52500.4</v>
      </c>
      <c r="GF111">
        <v>55010.5</v>
      </c>
      <c r="GG111">
        <v>61625.9</v>
      </c>
      <c r="GH111">
        <v>1.9802</v>
      </c>
      <c r="GI111">
        <v>1.79858</v>
      </c>
      <c r="GJ111">
        <v>0.00754371</v>
      </c>
      <c r="GK111">
        <v>0</v>
      </c>
      <c r="GL111">
        <v>19.8771</v>
      </c>
      <c r="GM111">
        <v>999.9</v>
      </c>
      <c r="GN111">
        <v>53.614</v>
      </c>
      <c r="GO111">
        <v>29.034</v>
      </c>
      <c r="GP111">
        <v>24.0213</v>
      </c>
      <c r="GQ111">
        <v>56.2789</v>
      </c>
      <c r="GR111">
        <v>49.7917</v>
      </c>
      <c r="GS111">
        <v>1</v>
      </c>
      <c r="GT111">
        <v>0.0247637</v>
      </c>
      <c r="GU111">
        <v>6.18062</v>
      </c>
      <c r="GV111">
        <v>20.0146</v>
      </c>
      <c r="GW111">
        <v>5.20112</v>
      </c>
      <c r="GX111">
        <v>12.0094</v>
      </c>
      <c r="GY111">
        <v>4.97575</v>
      </c>
      <c r="GZ111">
        <v>3.29305</v>
      </c>
      <c r="HA111">
        <v>9999</v>
      </c>
      <c r="HB111">
        <v>9999</v>
      </c>
      <c r="HC111">
        <v>999.9</v>
      </c>
      <c r="HD111">
        <v>9999</v>
      </c>
      <c r="HE111">
        <v>1.8631</v>
      </c>
      <c r="HF111">
        <v>1.86812</v>
      </c>
      <c r="HG111">
        <v>1.86784</v>
      </c>
      <c r="HH111">
        <v>1.86894</v>
      </c>
      <c r="HI111">
        <v>1.86984</v>
      </c>
      <c r="HJ111">
        <v>1.86584</v>
      </c>
      <c r="HK111">
        <v>1.86699</v>
      </c>
      <c r="HL111">
        <v>1.86829</v>
      </c>
      <c r="HM111">
        <v>5</v>
      </c>
      <c r="HN111">
        <v>0</v>
      </c>
      <c r="HO111">
        <v>0</v>
      </c>
      <c r="HP111">
        <v>0</v>
      </c>
      <c r="HQ111" t="s">
        <v>411</v>
      </c>
      <c r="HR111" t="s">
        <v>412</v>
      </c>
      <c r="HS111" t="s">
        <v>413</v>
      </c>
      <c r="HT111" t="s">
        <v>413</v>
      </c>
      <c r="HU111" t="s">
        <v>413</v>
      </c>
      <c r="HV111" t="s">
        <v>413</v>
      </c>
      <c r="HW111">
        <v>0</v>
      </c>
      <c r="HX111">
        <v>100</v>
      </c>
      <c r="HY111">
        <v>100</v>
      </c>
      <c r="HZ111">
        <v>13.15</v>
      </c>
      <c r="IA111">
        <v>0.001</v>
      </c>
      <c r="IB111">
        <v>4.09459096810632</v>
      </c>
      <c r="IC111">
        <v>0.00701673648668627</v>
      </c>
      <c r="ID111">
        <v>-7.00304995360485e-07</v>
      </c>
      <c r="IE111">
        <v>-1.86506737496121e-11</v>
      </c>
      <c r="IF111">
        <v>0.00125787624930914</v>
      </c>
      <c r="IG111">
        <v>-0.0224036906934607</v>
      </c>
      <c r="IH111">
        <v>0.00249664406764014</v>
      </c>
      <c r="II111">
        <v>-2.59163740235367e-05</v>
      </c>
      <c r="IJ111">
        <v>-2</v>
      </c>
      <c r="IK111">
        <v>2020</v>
      </c>
      <c r="IL111">
        <v>1</v>
      </c>
      <c r="IM111">
        <v>25</v>
      </c>
      <c r="IN111">
        <v>32.9</v>
      </c>
      <c r="IO111">
        <v>32.9</v>
      </c>
      <c r="IP111">
        <v>2.94312</v>
      </c>
      <c r="IQ111">
        <v>2.59644</v>
      </c>
      <c r="IR111">
        <v>1.54785</v>
      </c>
      <c r="IS111">
        <v>2.30713</v>
      </c>
      <c r="IT111">
        <v>1.34644</v>
      </c>
      <c r="IU111">
        <v>2.40479</v>
      </c>
      <c r="IV111">
        <v>33.3111</v>
      </c>
      <c r="IW111">
        <v>24.1838</v>
      </c>
      <c r="IX111">
        <v>18</v>
      </c>
      <c r="IY111">
        <v>501.294</v>
      </c>
      <c r="IZ111">
        <v>387.864</v>
      </c>
      <c r="JA111">
        <v>12.6487</v>
      </c>
      <c r="JB111">
        <v>27.1858</v>
      </c>
      <c r="JC111">
        <v>30.0004</v>
      </c>
      <c r="JD111">
        <v>27.0828</v>
      </c>
      <c r="JE111">
        <v>27.0192</v>
      </c>
      <c r="JF111">
        <v>58.9284</v>
      </c>
      <c r="JG111">
        <v>57.9826</v>
      </c>
      <c r="JH111">
        <v>0</v>
      </c>
      <c r="JI111">
        <v>12.6557</v>
      </c>
      <c r="JJ111">
        <v>1589.46</v>
      </c>
      <c r="JK111">
        <v>9.78676</v>
      </c>
      <c r="JL111">
        <v>102.082</v>
      </c>
      <c r="JM111">
        <v>102.59</v>
      </c>
    </row>
    <row r="112" spans="1:273">
      <c r="A112">
        <v>96</v>
      </c>
      <c r="B112">
        <v>1510789899.6</v>
      </c>
      <c r="C112">
        <v>567.5</v>
      </c>
      <c r="D112" t="s">
        <v>602</v>
      </c>
      <c r="E112" t="s">
        <v>603</v>
      </c>
      <c r="F112">
        <v>5</v>
      </c>
      <c r="G112" t="s">
        <v>405</v>
      </c>
      <c r="H112" t="s">
        <v>406</v>
      </c>
      <c r="I112">
        <v>1510789892.1</v>
      </c>
      <c r="J112">
        <f>(K112)/1000</f>
        <v>0</v>
      </c>
      <c r="K112">
        <f>IF(CZ112, AN112, AH112)</f>
        <v>0</v>
      </c>
      <c r="L112">
        <f>IF(CZ112, AI112, AG112)</f>
        <v>0</v>
      </c>
      <c r="M112">
        <f>DB112 - IF(AU112&gt;1, L112*CV112*100.0/(AW112*DP112), 0)</f>
        <v>0</v>
      </c>
      <c r="N112">
        <f>((T112-J112/2)*M112-L112)/(T112+J112/2)</f>
        <v>0</v>
      </c>
      <c r="O112">
        <f>N112*(DI112+DJ112)/1000.0</f>
        <v>0</v>
      </c>
      <c r="P112">
        <f>(DB112 - IF(AU112&gt;1, L112*CV112*100.0/(AW112*DP112), 0))*(DI112+DJ112)/1000.0</f>
        <v>0</v>
      </c>
      <c r="Q112">
        <f>2.0/((1/S112-1/R112)+SIGN(S112)*SQRT((1/S112-1/R112)*(1/S112-1/R112) + 4*CW112/((CW112+1)*(CW112+1))*(2*1/S112*1/R112-1/R112*1/R112)))</f>
        <v>0</v>
      </c>
      <c r="R112">
        <f>IF(LEFT(CX112,1)&lt;&gt;"0",IF(LEFT(CX112,1)="1",3.0,CY112),$D$5+$E$5*(DP112*DI112/($K$5*1000))+$F$5*(DP112*DI112/($K$5*1000))*MAX(MIN(CV112,$J$5),$I$5)*MAX(MIN(CV112,$J$5),$I$5)+$G$5*MAX(MIN(CV112,$J$5),$I$5)*(DP112*DI112/($K$5*1000))+$H$5*(DP112*DI112/($K$5*1000))*(DP112*DI112/($K$5*1000)))</f>
        <v>0</v>
      </c>
      <c r="S112">
        <f>J112*(1000-(1000*0.61365*exp(17.502*W112/(240.97+W112))/(DI112+DJ112)+DD112)/2)/(1000*0.61365*exp(17.502*W112/(240.97+W112))/(DI112+DJ112)-DD112)</f>
        <v>0</v>
      </c>
      <c r="T112">
        <f>1/((CW112+1)/(Q112/1.6)+1/(R112/1.37)) + CW112/((CW112+1)/(Q112/1.6) + CW112/(R112/1.37))</f>
        <v>0</v>
      </c>
      <c r="U112">
        <f>(CR112*CU112)</f>
        <v>0</v>
      </c>
      <c r="V112">
        <f>(DK112+(U112+2*0.95*5.67E-8*(((DK112+$B$7)+273)^4-(DK112+273)^4)-44100*J112)/(1.84*29.3*R112+8*0.95*5.67E-8*(DK112+273)^3))</f>
        <v>0</v>
      </c>
      <c r="W112">
        <f>($C$7*DL112+$D$7*DM112+$E$7*V112)</f>
        <v>0</v>
      </c>
      <c r="X112">
        <f>0.61365*exp(17.502*W112/(240.97+W112))</f>
        <v>0</v>
      </c>
      <c r="Y112">
        <f>(Z112/AA112*100)</f>
        <v>0</v>
      </c>
      <c r="Z112">
        <f>DD112*(DI112+DJ112)/1000</f>
        <v>0</v>
      </c>
      <c r="AA112">
        <f>0.61365*exp(17.502*DK112/(240.97+DK112))</f>
        <v>0</v>
      </c>
      <c r="AB112">
        <f>(X112-DD112*(DI112+DJ112)/1000)</f>
        <v>0</v>
      </c>
      <c r="AC112">
        <f>(-J112*44100)</f>
        <v>0</v>
      </c>
      <c r="AD112">
        <f>2*29.3*R112*0.92*(DK112-W112)</f>
        <v>0</v>
      </c>
      <c r="AE112">
        <f>2*0.95*5.67E-8*(((DK112+$B$7)+273)^4-(W112+273)^4)</f>
        <v>0</v>
      </c>
      <c r="AF112">
        <f>U112+AE112+AC112+AD112</f>
        <v>0</v>
      </c>
      <c r="AG112">
        <f>DH112*AU112*(DC112-DB112*(1000-AU112*DE112)/(1000-AU112*DD112))/(100*CV112)</f>
        <v>0</v>
      </c>
      <c r="AH112">
        <f>1000*DH112*AU112*(DD112-DE112)/(100*CV112*(1000-AU112*DD112))</f>
        <v>0</v>
      </c>
      <c r="AI112">
        <f>(AJ112 - AK112 - DI112*1E3/(8.314*(DK112+273.15)) * AM112/DH112 * AL112) * DH112/(100*CV112) * (1000 - DE112)/1000</f>
        <v>0</v>
      </c>
      <c r="AJ112">
        <v>1597.55629757232</v>
      </c>
      <c r="AK112">
        <v>1578.8703030303</v>
      </c>
      <c r="AL112">
        <v>3.42776286327723</v>
      </c>
      <c r="AM112">
        <v>64.351544685461</v>
      </c>
      <c r="AN112">
        <f>(AP112 - AO112 + DI112*1E3/(8.314*(DK112+273.15)) * AR112/DH112 * AQ112) * DH112/(100*CV112) * 1000/(1000 - AP112)</f>
        <v>0</v>
      </c>
      <c r="AO112">
        <v>9.7628075900874</v>
      </c>
      <c r="AP112">
        <v>9.99603867132867</v>
      </c>
      <c r="AQ112">
        <v>-0.000135625651784918</v>
      </c>
      <c r="AR112">
        <v>100.18039122701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MAX(0,($B$13+$C$13*DP112)/(1+$D$13*DP112)*DI112/(DK112+273)*$E$13)</f>
        <v>0</v>
      </c>
      <c r="AX112" t="s">
        <v>407</v>
      </c>
      <c r="AY112" t="s">
        <v>407</v>
      </c>
      <c r="AZ112">
        <v>0</v>
      </c>
      <c r="BA112">
        <v>0</v>
      </c>
      <c r="BB112">
        <f>1-AZ112/BA112</f>
        <v>0</v>
      </c>
      <c r="BC112">
        <v>0</v>
      </c>
      <c r="BD112" t="s">
        <v>407</v>
      </c>
      <c r="BE112" t="s">
        <v>407</v>
      </c>
      <c r="BF112">
        <v>0</v>
      </c>
      <c r="BG112">
        <v>0</v>
      </c>
      <c r="BH112">
        <f>1-BF112/BG112</f>
        <v>0</v>
      </c>
      <c r="BI112">
        <v>0.5</v>
      </c>
      <c r="BJ112">
        <f>CS112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407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f>$B$11*DQ112+$C$11*DR112+$F$11*EC112*(1-EF112)</f>
        <v>0</v>
      </c>
      <c r="CS112">
        <f>CR112*CT112</f>
        <v>0</v>
      </c>
      <c r="CT112">
        <f>($B$11*$D$9+$C$11*$D$9+$F$11*((EP112+EH112)/MAX(EP112+EH112+EQ112, 0.1)*$I$9+EQ112/MAX(EP112+EH112+EQ112, 0.1)*$J$9))/($B$11+$C$11+$F$11)</f>
        <v>0</v>
      </c>
      <c r="CU112">
        <f>($B$11*$K$9+$C$11*$K$9+$F$11*((EP112+EH112)/MAX(EP112+EH112+EQ112, 0.1)*$P$9+EQ112/MAX(EP112+EH112+EQ112, 0.1)*$Q$9))/($B$11+$C$11+$F$11)</f>
        <v>0</v>
      </c>
      <c r="CV112">
        <v>1.65</v>
      </c>
      <c r="CW112">
        <v>0.5</v>
      </c>
      <c r="CX112" t="s">
        <v>408</v>
      </c>
      <c r="CY112">
        <v>2</v>
      </c>
      <c r="CZ112" t="b">
        <v>1</v>
      </c>
      <c r="DA112">
        <v>1510789892.1</v>
      </c>
      <c r="DB112">
        <v>1539.59</v>
      </c>
      <c r="DC112">
        <v>1565.31074074074</v>
      </c>
      <c r="DD112">
        <v>10.0045362962963</v>
      </c>
      <c r="DE112">
        <v>9.76269888888889</v>
      </c>
      <c r="DF112">
        <v>1526.48259259259</v>
      </c>
      <c r="DG112">
        <v>10.0035022222222</v>
      </c>
      <c r="DH112">
        <v>500.06337037037</v>
      </c>
      <c r="DI112">
        <v>89.9480888888889</v>
      </c>
      <c r="DJ112">
        <v>0.100007214814815</v>
      </c>
      <c r="DK112">
        <v>19.1205259259259</v>
      </c>
      <c r="DL112">
        <v>19.9883148148148</v>
      </c>
      <c r="DM112">
        <v>999.9</v>
      </c>
      <c r="DN112">
        <v>0</v>
      </c>
      <c r="DO112">
        <v>0</v>
      </c>
      <c r="DP112">
        <v>10001.942962963</v>
      </c>
      <c r="DQ112">
        <v>0</v>
      </c>
      <c r="DR112">
        <v>9.9629837037037</v>
      </c>
      <c r="DS112">
        <v>-25.7213740740741</v>
      </c>
      <c r="DT112">
        <v>1555.14851851852</v>
      </c>
      <c r="DU112">
        <v>1580.74333333333</v>
      </c>
      <c r="DV112">
        <v>0.241839333333333</v>
      </c>
      <c r="DW112">
        <v>1565.31074074074</v>
      </c>
      <c r="DX112">
        <v>9.76269888888889</v>
      </c>
      <c r="DY112">
        <v>0.899889074074074</v>
      </c>
      <c r="DZ112">
        <v>0.878136</v>
      </c>
      <c r="EA112">
        <v>5.38896518518519</v>
      </c>
      <c r="EB112">
        <v>5.0373262962963</v>
      </c>
      <c r="EC112">
        <v>2000.04925925926</v>
      </c>
      <c r="ED112">
        <v>0.98000562962963</v>
      </c>
      <c r="EE112">
        <v>0.0199942962962963</v>
      </c>
      <c r="EF112">
        <v>0</v>
      </c>
      <c r="EG112">
        <v>2.34502592592593</v>
      </c>
      <c r="EH112">
        <v>0</v>
      </c>
      <c r="EI112">
        <v>2435.04962962963</v>
      </c>
      <c r="EJ112">
        <v>17300.6259259259</v>
      </c>
      <c r="EK112">
        <v>38.125</v>
      </c>
      <c r="EL112">
        <v>39.0551111111111</v>
      </c>
      <c r="EM112">
        <v>38.104</v>
      </c>
      <c r="EN112">
        <v>37.5</v>
      </c>
      <c r="EO112">
        <v>37.0160740740741</v>
      </c>
      <c r="EP112">
        <v>1960.05740740741</v>
      </c>
      <c r="EQ112">
        <v>39.99</v>
      </c>
      <c r="ER112">
        <v>0</v>
      </c>
      <c r="ES112">
        <v>1679590652.3</v>
      </c>
      <c r="ET112">
        <v>0</v>
      </c>
      <c r="EU112">
        <v>2.344164</v>
      </c>
      <c r="EV112">
        <v>0.322607695870549</v>
      </c>
      <c r="EW112">
        <v>-2.31153846298107</v>
      </c>
      <c r="EX112">
        <v>2435.0196</v>
      </c>
      <c r="EY112">
        <v>15</v>
      </c>
      <c r="EZ112">
        <v>0</v>
      </c>
      <c r="FA112" t="s">
        <v>409</v>
      </c>
      <c r="FB112">
        <v>1510787920.6</v>
      </c>
      <c r="FC112">
        <v>1510787921.6</v>
      </c>
      <c r="FD112">
        <v>0</v>
      </c>
      <c r="FE112">
        <v>-0.101</v>
      </c>
      <c r="FF112">
        <v>-0.012</v>
      </c>
      <c r="FG112">
        <v>6.901</v>
      </c>
      <c r="FH112">
        <v>0.516</v>
      </c>
      <c r="FI112">
        <v>420</v>
      </c>
      <c r="FJ112">
        <v>24</v>
      </c>
      <c r="FK112">
        <v>0.32</v>
      </c>
      <c r="FL112">
        <v>0.12</v>
      </c>
      <c r="FM112">
        <v>0.2491538</v>
      </c>
      <c r="FN112">
        <v>-0.1387104315197</v>
      </c>
      <c r="FO112">
        <v>0.0138974333982934</v>
      </c>
      <c r="FP112">
        <v>1</v>
      </c>
      <c r="FQ112">
        <v>1</v>
      </c>
      <c r="FR112">
        <v>1</v>
      </c>
      <c r="FS112" t="s">
        <v>410</v>
      </c>
      <c r="FT112">
        <v>2.97283</v>
      </c>
      <c r="FU112">
        <v>2.75387</v>
      </c>
      <c r="FV112">
        <v>0.217485</v>
      </c>
      <c r="FW112">
        <v>0.220414</v>
      </c>
      <c r="FX112">
        <v>0.0545011</v>
      </c>
      <c r="FY112">
        <v>0.054067</v>
      </c>
      <c r="FZ112">
        <v>30410.4</v>
      </c>
      <c r="GA112">
        <v>33031.5</v>
      </c>
      <c r="GB112">
        <v>35222.9</v>
      </c>
      <c r="GC112">
        <v>38432.2</v>
      </c>
      <c r="GD112">
        <v>47210.1</v>
      </c>
      <c r="GE112">
        <v>52499.5</v>
      </c>
      <c r="GF112">
        <v>55010</v>
      </c>
      <c r="GG112">
        <v>61625</v>
      </c>
      <c r="GH112">
        <v>1.98005</v>
      </c>
      <c r="GI112">
        <v>1.79855</v>
      </c>
      <c r="GJ112">
        <v>0.00492856</v>
      </c>
      <c r="GK112">
        <v>0</v>
      </c>
      <c r="GL112">
        <v>19.8763</v>
      </c>
      <c r="GM112">
        <v>999.9</v>
      </c>
      <c r="GN112">
        <v>53.614</v>
      </c>
      <c r="GO112">
        <v>29.034</v>
      </c>
      <c r="GP112">
        <v>24.0203</v>
      </c>
      <c r="GQ112">
        <v>56.5589</v>
      </c>
      <c r="GR112">
        <v>49.8397</v>
      </c>
      <c r="GS112">
        <v>1</v>
      </c>
      <c r="GT112">
        <v>0.0251067</v>
      </c>
      <c r="GU112">
        <v>6.18684</v>
      </c>
      <c r="GV112">
        <v>20.0141</v>
      </c>
      <c r="GW112">
        <v>5.20127</v>
      </c>
      <c r="GX112">
        <v>12.0094</v>
      </c>
      <c r="GY112">
        <v>4.9757</v>
      </c>
      <c r="GZ112">
        <v>3.293</v>
      </c>
      <c r="HA112">
        <v>9999</v>
      </c>
      <c r="HB112">
        <v>9999</v>
      </c>
      <c r="HC112">
        <v>999.9</v>
      </c>
      <c r="HD112">
        <v>9999</v>
      </c>
      <c r="HE112">
        <v>1.8631</v>
      </c>
      <c r="HF112">
        <v>1.86812</v>
      </c>
      <c r="HG112">
        <v>1.86783</v>
      </c>
      <c r="HH112">
        <v>1.86895</v>
      </c>
      <c r="HI112">
        <v>1.86982</v>
      </c>
      <c r="HJ112">
        <v>1.86584</v>
      </c>
      <c r="HK112">
        <v>1.86701</v>
      </c>
      <c r="HL112">
        <v>1.8683</v>
      </c>
      <c r="HM112">
        <v>5</v>
      </c>
      <c r="HN112">
        <v>0</v>
      </c>
      <c r="HO112">
        <v>0</v>
      </c>
      <c r="HP112">
        <v>0</v>
      </c>
      <c r="HQ112" t="s">
        <v>411</v>
      </c>
      <c r="HR112" t="s">
        <v>412</v>
      </c>
      <c r="HS112" t="s">
        <v>413</v>
      </c>
      <c r="HT112" t="s">
        <v>413</v>
      </c>
      <c r="HU112" t="s">
        <v>413</v>
      </c>
      <c r="HV112" t="s">
        <v>413</v>
      </c>
      <c r="HW112">
        <v>0</v>
      </c>
      <c r="HX112">
        <v>100</v>
      </c>
      <c r="HY112">
        <v>100</v>
      </c>
      <c r="HZ112">
        <v>13.23</v>
      </c>
      <c r="IA112">
        <v>0.0009</v>
      </c>
      <c r="IB112">
        <v>4.09459096810632</v>
      </c>
      <c r="IC112">
        <v>0.00701673648668627</v>
      </c>
      <c r="ID112">
        <v>-7.00304995360485e-07</v>
      </c>
      <c r="IE112">
        <v>-1.86506737496121e-11</v>
      </c>
      <c r="IF112">
        <v>0.00125787624930914</v>
      </c>
      <c r="IG112">
        <v>-0.0224036906934607</v>
      </c>
      <c r="IH112">
        <v>0.00249664406764014</v>
      </c>
      <c r="II112">
        <v>-2.59163740235367e-05</v>
      </c>
      <c r="IJ112">
        <v>-2</v>
      </c>
      <c r="IK112">
        <v>2020</v>
      </c>
      <c r="IL112">
        <v>1</v>
      </c>
      <c r="IM112">
        <v>25</v>
      </c>
      <c r="IN112">
        <v>33</v>
      </c>
      <c r="IO112">
        <v>33</v>
      </c>
      <c r="IP112">
        <v>2.96875</v>
      </c>
      <c r="IQ112">
        <v>2.59277</v>
      </c>
      <c r="IR112">
        <v>1.54785</v>
      </c>
      <c r="IS112">
        <v>2.30713</v>
      </c>
      <c r="IT112">
        <v>1.34644</v>
      </c>
      <c r="IU112">
        <v>2.3938</v>
      </c>
      <c r="IV112">
        <v>33.3111</v>
      </c>
      <c r="IW112">
        <v>24.1751</v>
      </c>
      <c r="IX112">
        <v>18</v>
      </c>
      <c r="IY112">
        <v>501.246</v>
      </c>
      <c r="IZ112">
        <v>387.893</v>
      </c>
      <c r="JA112">
        <v>12.6563</v>
      </c>
      <c r="JB112">
        <v>27.1915</v>
      </c>
      <c r="JC112">
        <v>30.0005</v>
      </c>
      <c r="JD112">
        <v>27.0885</v>
      </c>
      <c r="JE112">
        <v>27.0254</v>
      </c>
      <c r="JF112">
        <v>59.4612</v>
      </c>
      <c r="JG112">
        <v>57.9826</v>
      </c>
      <c r="JH112">
        <v>0</v>
      </c>
      <c r="JI112">
        <v>12.6657</v>
      </c>
      <c r="JJ112">
        <v>1609.56</v>
      </c>
      <c r="JK112">
        <v>9.79016</v>
      </c>
      <c r="JL112">
        <v>102.081</v>
      </c>
      <c r="JM112">
        <v>102.588</v>
      </c>
    </row>
    <row r="113" spans="1:273">
      <c r="A113">
        <v>97</v>
      </c>
      <c r="B113">
        <v>1510791336.5</v>
      </c>
      <c r="C113">
        <v>2004.40000009537</v>
      </c>
      <c r="D113" t="s">
        <v>604</v>
      </c>
      <c r="E113" t="s">
        <v>605</v>
      </c>
      <c r="F113">
        <v>5</v>
      </c>
      <c r="G113" t="s">
        <v>405</v>
      </c>
      <c r="H113" t="s">
        <v>406</v>
      </c>
      <c r="I113">
        <v>1510791328.5</v>
      </c>
      <c r="J113">
        <f>(K113)/1000</f>
        <v>0</v>
      </c>
      <c r="K113">
        <f>IF(CZ113, AN113, AH113)</f>
        <v>0</v>
      </c>
      <c r="L113">
        <f>IF(CZ113, AI113, AG113)</f>
        <v>0</v>
      </c>
      <c r="M113">
        <f>DB113 - IF(AU113&gt;1, L113*CV113*100.0/(AW113*DP113), 0)</f>
        <v>0</v>
      </c>
      <c r="N113">
        <f>((T113-J113/2)*M113-L113)/(T113+J113/2)</f>
        <v>0</v>
      </c>
      <c r="O113">
        <f>N113*(DI113+DJ113)/1000.0</f>
        <v>0</v>
      </c>
      <c r="P113">
        <f>(DB113 - IF(AU113&gt;1, L113*CV113*100.0/(AW113*DP113), 0))*(DI113+DJ113)/1000.0</f>
        <v>0</v>
      </c>
      <c r="Q113">
        <f>2.0/((1/S113-1/R113)+SIGN(S113)*SQRT((1/S113-1/R113)*(1/S113-1/R113) + 4*CW113/((CW113+1)*(CW113+1))*(2*1/S113*1/R113-1/R113*1/R113)))</f>
        <v>0</v>
      </c>
      <c r="R113">
        <f>IF(LEFT(CX113,1)&lt;&gt;"0",IF(LEFT(CX113,1)="1",3.0,CY113),$D$5+$E$5*(DP113*DI113/($K$5*1000))+$F$5*(DP113*DI113/($K$5*1000))*MAX(MIN(CV113,$J$5),$I$5)*MAX(MIN(CV113,$J$5),$I$5)+$G$5*MAX(MIN(CV113,$J$5),$I$5)*(DP113*DI113/($K$5*1000))+$H$5*(DP113*DI113/($K$5*1000))*(DP113*DI113/($K$5*1000)))</f>
        <v>0</v>
      </c>
      <c r="S113">
        <f>J113*(1000-(1000*0.61365*exp(17.502*W113/(240.97+W113))/(DI113+DJ113)+DD113)/2)/(1000*0.61365*exp(17.502*W113/(240.97+W113))/(DI113+DJ113)-DD113)</f>
        <v>0</v>
      </c>
      <c r="T113">
        <f>1/((CW113+1)/(Q113/1.6)+1/(R113/1.37)) + CW113/((CW113+1)/(Q113/1.6) + CW113/(R113/1.37))</f>
        <v>0</v>
      </c>
      <c r="U113">
        <f>(CR113*CU113)</f>
        <v>0</v>
      </c>
      <c r="V113">
        <f>(DK113+(U113+2*0.95*5.67E-8*(((DK113+$B$7)+273)^4-(DK113+273)^4)-44100*J113)/(1.84*29.3*R113+8*0.95*5.67E-8*(DK113+273)^3))</f>
        <v>0</v>
      </c>
      <c r="W113">
        <f>($C$7*DL113+$D$7*DM113+$E$7*V113)</f>
        <v>0</v>
      </c>
      <c r="X113">
        <f>0.61365*exp(17.502*W113/(240.97+W113))</f>
        <v>0</v>
      </c>
      <c r="Y113">
        <f>(Z113/AA113*100)</f>
        <v>0</v>
      </c>
      <c r="Z113">
        <f>DD113*(DI113+DJ113)/1000</f>
        <v>0</v>
      </c>
      <c r="AA113">
        <f>0.61365*exp(17.502*DK113/(240.97+DK113))</f>
        <v>0</v>
      </c>
      <c r="AB113">
        <f>(X113-DD113*(DI113+DJ113)/1000)</f>
        <v>0</v>
      </c>
      <c r="AC113">
        <f>(-J113*44100)</f>
        <v>0</v>
      </c>
      <c r="AD113">
        <f>2*29.3*R113*0.92*(DK113-W113)</f>
        <v>0</v>
      </c>
      <c r="AE113">
        <f>2*0.95*5.67E-8*(((DK113+$B$7)+273)^4-(W113+273)^4)</f>
        <v>0</v>
      </c>
      <c r="AF113">
        <f>U113+AE113+AC113+AD113</f>
        <v>0</v>
      </c>
      <c r="AG113">
        <f>DH113*AU113*(DC113-DB113*(1000-AU113*DE113)/(1000-AU113*DD113))/(100*CV113)</f>
        <v>0</v>
      </c>
      <c r="AH113">
        <f>1000*DH113*AU113*(DD113-DE113)/(100*CV113*(1000-AU113*DD113))</f>
        <v>0</v>
      </c>
      <c r="AI113">
        <f>(AJ113 - AK113 - DI113*1E3/(8.314*(DK113+273.15)) * AM113/DH113 * AL113) * DH113/(100*CV113) * (1000 - DE113)/1000</f>
        <v>0</v>
      </c>
      <c r="AJ113">
        <v>430.583192329333</v>
      </c>
      <c r="AK113">
        <v>429.671557575758</v>
      </c>
      <c r="AL113">
        <v>0.000605642146684588</v>
      </c>
      <c r="AM113">
        <v>64.351544685461</v>
      </c>
      <c r="AN113">
        <f>(AP113 - AO113 + DI113*1E3/(8.314*(DK113+273.15)) * AR113/DH113 * AQ113) * DH113/(100*CV113) * 1000/(1000 - AP113)</f>
        <v>0</v>
      </c>
      <c r="AO113">
        <v>24.5760942386556</v>
      </c>
      <c r="AP113">
        <v>24.9535811188811</v>
      </c>
      <c r="AQ113">
        <v>-1.13107006429245e-06</v>
      </c>
      <c r="AR113">
        <v>100.18039122701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MAX(0,($B$13+$C$13*DP113)/(1+$D$13*DP113)*DI113/(DK113+273)*$E$13)</f>
        <v>0</v>
      </c>
      <c r="AX113" t="s">
        <v>407</v>
      </c>
      <c r="AY113" t="s">
        <v>407</v>
      </c>
      <c r="AZ113">
        <v>0</v>
      </c>
      <c r="BA113">
        <v>0</v>
      </c>
      <c r="BB113">
        <f>1-AZ113/BA113</f>
        <v>0</v>
      </c>
      <c r="BC113">
        <v>0</v>
      </c>
      <c r="BD113" t="s">
        <v>407</v>
      </c>
      <c r="BE113" t="s">
        <v>407</v>
      </c>
      <c r="BF113">
        <v>0</v>
      </c>
      <c r="BG113">
        <v>0</v>
      </c>
      <c r="BH113">
        <f>1-BF113/BG113</f>
        <v>0</v>
      </c>
      <c r="BI113">
        <v>0.5</v>
      </c>
      <c r="BJ113">
        <f>CS113</f>
        <v>0</v>
      </c>
      <c r="BK113">
        <f>L113</f>
        <v>0</v>
      </c>
      <c r="BL113">
        <f>BH113*BI113*BJ113</f>
        <v>0</v>
      </c>
      <c r="BM113">
        <f>(BK113-BC113)/BJ113</f>
        <v>0</v>
      </c>
      <c r="BN113">
        <f>(BA113-BG113)/BG113</f>
        <v>0</v>
      </c>
      <c r="BO113">
        <f>AZ113/(BB113+AZ113/BG113)</f>
        <v>0</v>
      </c>
      <c r="BP113" t="s">
        <v>407</v>
      </c>
      <c r="BQ113">
        <v>0</v>
      </c>
      <c r="BR113">
        <f>IF(BQ113&lt;&gt;0, BQ113, BO113)</f>
        <v>0</v>
      </c>
      <c r="BS113">
        <f>1-BR113/BG113</f>
        <v>0</v>
      </c>
      <c r="BT113">
        <f>(BG113-BF113)/(BG113-BR113)</f>
        <v>0</v>
      </c>
      <c r="BU113">
        <f>(BA113-BG113)/(BA113-BR113)</f>
        <v>0</v>
      </c>
      <c r="BV113">
        <f>(BG113-BF113)/(BG113-AZ113)</f>
        <v>0</v>
      </c>
      <c r="BW113">
        <f>(BA113-BG113)/(BA113-AZ113)</f>
        <v>0</v>
      </c>
      <c r="BX113">
        <f>(BT113*BR113/BF113)</f>
        <v>0</v>
      </c>
      <c r="BY113">
        <f>(1-BX113)</f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f>$B$11*DQ113+$C$11*DR113+$F$11*EC113*(1-EF113)</f>
        <v>0</v>
      </c>
      <c r="CS113">
        <f>CR113*CT113</f>
        <v>0</v>
      </c>
      <c r="CT113">
        <f>($B$11*$D$9+$C$11*$D$9+$F$11*((EP113+EH113)/MAX(EP113+EH113+EQ113, 0.1)*$I$9+EQ113/MAX(EP113+EH113+EQ113, 0.1)*$J$9))/($B$11+$C$11+$F$11)</f>
        <v>0</v>
      </c>
      <c r="CU113">
        <f>($B$11*$K$9+$C$11*$K$9+$F$11*((EP113+EH113)/MAX(EP113+EH113+EQ113, 0.1)*$P$9+EQ113/MAX(EP113+EH113+EQ113, 0.1)*$Q$9))/($B$11+$C$11+$F$11)</f>
        <v>0</v>
      </c>
      <c r="CV113">
        <v>1.65</v>
      </c>
      <c r="CW113">
        <v>0.5</v>
      </c>
      <c r="CX113" t="s">
        <v>408</v>
      </c>
      <c r="CY113">
        <v>2</v>
      </c>
      <c r="CZ113" t="b">
        <v>1</v>
      </c>
      <c r="DA113">
        <v>1510791328.5</v>
      </c>
      <c r="DB113">
        <v>418.94235483871</v>
      </c>
      <c r="DC113">
        <v>419.983161290323</v>
      </c>
      <c r="DD113">
        <v>24.9537129032258</v>
      </c>
      <c r="DE113">
        <v>24.5735967741935</v>
      </c>
      <c r="DF113">
        <v>412.076612903226</v>
      </c>
      <c r="DG113">
        <v>24.3897322580645</v>
      </c>
      <c r="DH113">
        <v>500.080290322581</v>
      </c>
      <c r="DI113">
        <v>89.918035483871</v>
      </c>
      <c r="DJ113">
        <v>0.0999815258064516</v>
      </c>
      <c r="DK113">
        <v>26.6280483870968</v>
      </c>
      <c r="DL113">
        <v>27.4966612903226</v>
      </c>
      <c r="DM113">
        <v>999.9</v>
      </c>
      <c r="DN113">
        <v>0</v>
      </c>
      <c r="DO113">
        <v>0</v>
      </c>
      <c r="DP113">
        <v>10004.0896774194</v>
      </c>
      <c r="DQ113">
        <v>0</v>
      </c>
      <c r="DR113">
        <v>9.92953</v>
      </c>
      <c r="DS113">
        <v>-1.04079929032258</v>
      </c>
      <c r="DT113">
        <v>429.664129032258</v>
      </c>
      <c r="DU113">
        <v>430.56364516129</v>
      </c>
      <c r="DV113">
        <v>0.38011164516129</v>
      </c>
      <c r="DW113">
        <v>419.983161290323</v>
      </c>
      <c r="DX113">
        <v>24.5735967741935</v>
      </c>
      <c r="DY113">
        <v>2.24378806451613</v>
      </c>
      <c r="DZ113">
        <v>2.20961032258064</v>
      </c>
      <c r="EA113">
        <v>19.2784225806452</v>
      </c>
      <c r="EB113">
        <v>19.0321612903226</v>
      </c>
      <c r="EC113">
        <v>1999.99935483871</v>
      </c>
      <c r="ED113">
        <v>0.979994</v>
      </c>
      <c r="EE113">
        <v>0.0200061</v>
      </c>
      <c r="EF113">
        <v>0</v>
      </c>
      <c r="EG113">
        <v>2.35752258064516</v>
      </c>
      <c r="EH113">
        <v>0</v>
      </c>
      <c r="EI113">
        <v>2286.11677419355</v>
      </c>
      <c r="EJ113">
        <v>17300.1064516129</v>
      </c>
      <c r="EK113">
        <v>39.1067096774194</v>
      </c>
      <c r="EL113">
        <v>39.625</v>
      </c>
      <c r="EM113">
        <v>38.8323225806452</v>
      </c>
      <c r="EN113">
        <v>38.312</v>
      </c>
      <c r="EO113">
        <v>38.437</v>
      </c>
      <c r="EP113">
        <v>1959.98935483871</v>
      </c>
      <c r="EQ113">
        <v>40.01</v>
      </c>
      <c r="ER113">
        <v>0</v>
      </c>
      <c r="ES113">
        <v>1679592089.3</v>
      </c>
      <c r="ET113">
        <v>0</v>
      </c>
      <c r="EU113">
        <v>2.34473076923077</v>
      </c>
      <c r="EV113">
        <v>-0.395186322394628</v>
      </c>
      <c r="EW113">
        <v>-1.4899145091248</v>
      </c>
      <c r="EX113">
        <v>2286.14923076923</v>
      </c>
      <c r="EY113">
        <v>15</v>
      </c>
      <c r="EZ113">
        <v>0</v>
      </c>
      <c r="FA113" t="s">
        <v>409</v>
      </c>
      <c r="FB113">
        <v>1510787920.6</v>
      </c>
      <c r="FC113">
        <v>1510787921.6</v>
      </c>
      <c r="FD113">
        <v>0</v>
      </c>
      <c r="FE113">
        <v>-0.101</v>
      </c>
      <c r="FF113">
        <v>-0.012</v>
      </c>
      <c r="FG113">
        <v>6.901</v>
      </c>
      <c r="FH113">
        <v>0.516</v>
      </c>
      <c r="FI113">
        <v>420</v>
      </c>
      <c r="FJ113">
        <v>24</v>
      </c>
      <c r="FK113">
        <v>0.32</v>
      </c>
      <c r="FL113">
        <v>0.12</v>
      </c>
      <c r="FM113">
        <v>0.38142112195122</v>
      </c>
      <c r="FN113">
        <v>-0.0423086759581879</v>
      </c>
      <c r="FO113">
        <v>0.00462171869728516</v>
      </c>
      <c r="FP113">
        <v>1</v>
      </c>
      <c r="FQ113">
        <v>1</v>
      </c>
      <c r="FR113">
        <v>1</v>
      </c>
      <c r="FS113" t="s">
        <v>410</v>
      </c>
      <c r="FT113">
        <v>2.97189</v>
      </c>
      <c r="FU113">
        <v>2.75415</v>
      </c>
      <c r="FV113">
        <v>0.0893531</v>
      </c>
      <c r="FW113">
        <v>0.0908074</v>
      </c>
      <c r="FX113">
        <v>0.104834</v>
      </c>
      <c r="FY113">
        <v>0.105017</v>
      </c>
      <c r="FZ113">
        <v>35323.5</v>
      </c>
      <c r="GA113">
        <v>38432.1</v>
      </c>
      <c r="GB113">
        <v>35160.5</v>
      </c>
      <c r="GC113">
        <v>38345.7</v>
      </c>
      <c r="GD113">
        <v>44603.1</v>
      </c>
      <c r="GE113">
        <v>49559.2</v>
      </c>
      <c r="GF113">
        <v>54932.5</v>
      </c>
      <c r="GG113">
        <v>61499</v>
      </c>
      <c r="GH113">
        <v>1.9662</v>
      </c>
      <c r="GI113">
        <v>1.80497</v>
      </c>
      <c r="GJ113">
        <v>0.0862591</v>
      </c>
      <c r="GK113">
        <v>0</v>
      </c>
      <c r="GL113">
        <v>26.0652</v>
      </c>
      <c r="GM113">
        <v>999.9</v>
      </c>
      <c r="GN113">
        <v>64.504</v>
      </c>
      <c r="GO113">
        <v>29.588</v>
      </c>
      <c r="GP113">
        <v>29.8453</v>
      </c>
      <c r="GQ113">
        <v>54.6691</v>
      </c>
      <c r="GR113">
        <v>48.9303</v>
      </c>
      <c r="GS113">
        <v>1</v>
      </c>
      <c r="GT113">
        <v>0.0869512</v>
      </c>
      <c r="GU113">
        <v>1.46761</v>
      </c>
      <c r="GV113">
        <v>20.1112</v>
      </c>
      <c r="GW113">
        <v>5.19722</v>
      </c>
      <c r="GX113">
        <v>12.004</v>
      </c>
      <c r="GY113">
        <v>4.975</v>
      </c>
      <c r="GZ113">
        <v>3.29303</v>
      </c>
      <c r="HA113">
        <v>9999</v>
      </c>
      <c r="HB113">
        <v>9999</v>
      </c>
      <c r="HC113">
        <v>999.9</v>
      </c>
      <c r="HD113">
        <v>9999</v>
      </c>
      <c r="HE113">
        <v>1.86311</v>
      </c>
      <c r="HF113">
        <v>1.86813</v>
      </c>
      <c r="HG113">
        <v>1.86786</v>
      </c>
      <c r="HH113">
        <v>1.86904</v>
      </c>
      <c r="HI113">
        <v>1.86991</v>
      </c>
      <c r="HJ113">
        <v>1.86585</v>
      </c>
      <c r="HK113">
        <v>1.86703</v>
      </c>
      <c r="HL113">
        <v>1.86836</v>
      </c>
      <c r="HM113">
        <v>5</v>
      </c>
      <c r="HN113">
        <v>0</v>
      </c>
      <c r="HO113">
        <v>0</v>
      </c>
      <c r="HP113">
        <v>0</v>
      </c>
      <c r="HQ113" t="s">
        <v>411</v>
      </c>
      <c r="HR113" t="s">
        <v>412</v>
      </c>
      <c r="HS113" t="s">
        <v>413</v>
      </c>
      <c r="HT113" t="s">
        <v>413</v>
      </c>
      <c r="HU113" t="s">
        <v>413</v>
      </c>
      <c r="HV113" t="s">
        <v>413</v>
      </c>
      <c r="HW113">
        <v>0</v>
      </c>
      <c r="HX113">
        <v>100</v>
      </c>
      <c r="HY113">
        <v>100</v>
      </c>
      <c r="HZ113">
        <v>6.866</v>
      </c>
      <c r="IA113">
        <v>0.564</v>
      </c>
      <c r="IB113">
        <v>4.09459096810632</v>
      </c>
      <c r="IC113">
        <v>0.00701673648668627</v>
      </c>
      <c r="ID113">
        <v>-7.00304995360485e-07</v>
      </c>
      <c r="IE113">
        <v>-1.86506737496121e-11</v>
      </c>
      <c r="IF113">
        <v>0.00125787624930914</v>
      </c>
      <c r="IG113">
        <v>-0.0224036906934607</v>
      </c>
      <c r="IH113">
        <v>0.00249664406764014</v>
      </c>
      <c r="II113">
        <v>-2.59163740235367e-05</v>
      </c>
      <c r="IJ113">
        <v>-2</v>
      </c>
      <c r="IK113">
        <v>2020</v>
      </c>
      <c r="IL113">
        <v>1</v>
      </c>
      <c r="IM113">
        <v>25</v>
      </c>
      <c r="IN113">
        <v>56.9</v>
      </c>
      <c r="IO113">
        <v>56.9</v>
      </c>
      <c r="IP113">
        <v>1.02783</v>
      </c>
      <c r="IQ113">
        <v>2.62451</v>
      </c>
      <c r="IR113">
        <v>1.54785</v>
      </c>
      <c r="IS113">
        <v>2.30591</v>
      </c>
      <c r="IT113">
        <v>1.34644</v>
      </c>
      <c r="IU113">
        <v>2.31567</v>
      </c>
      <c r="IV113">
        <v>34.0318</v>
      </c>
      <c r="IW113">
        <v>24.2188</v>
      </c>
      <c r="IX113">
        <v>18</v>
      </c>
      <c r="IY113">
        <v>502.615</v>
      </c>
      <c r="IZ113">
        <v>399.542</v>
      </c>
      <c r="JA113">
        <v>23.4519</v>
      </c>
      <c r="JB113">
        <v>28.3203</v>
      </c>
      <c r="JC113">
        <v>30.0001</v>
      </c>
      <c r="JD113">
        <v>28.2722</v>
      </c>
      <c r="JE113">
        <v>28.2127</v>
      </c>
      <c r="JF113">
        <v>20.5194</v>
      </c>
      <c r="JG113">
        <v>28.1355</v>
      </c>
      <c r="JH113">
        <v>74.3991</v>
      </c>
      <c r="JI113">
        <v>23.4526</v>
      </c>
      <c r="JJ113">
        <v>413.227</v>
      </c>
      <c r="JK113">
        <v>24.6087</v>
      </c>
      <c r="JL113">
        <v>101.923</v>
      </c>
      <c r="JM113">
        <v>102.37</v>
      </c>
    </row>
    <row r="114" spans="1:273">
      <c r="A114">
        <v>98</v>
      </c>
      <c r="B114">
        <v>1510791341.5</v>
      </c>
      <c r="C114">
        <v>2009.40000009537</v>
      </c>
      <c r="D114" t="s">
        <v>606</v>
      </c>
      <c r="E114" t="s">
        <v>607</v>
      </c>
      <c r="F114">
        <v>5</v>
      </c>
      <c r="G114" t="s">
        <v>405</v>
      </c>
      <c r="H114" t="s">
        <v>406</v>
      </c>
      <c r="I114">
        <v>1510791333.65517</v>
      </c>
      <c r="J114">
        <f>(K114)/1000</f>
        <v>0</v>
      </c>
      <c r="K114">
        <f>IF(CZ114, AN114, AH114)</f>
        <v>0</v>
      </c>
      <c r="L114">
        <f>IF(CZ114, AI114, AG114)</f>
        <v>0</v>
      </c>
      <c r="M114">
        <f>DB114 - IF(AU114&gt;1, L114*CV114*100.0/(AW114*DP114), 0)</f>
        <v>0</v>
      </c>
      <c r="N114">
        <f>((T114-J114/2)*M114-L114)/(T114+J114/2)</f>
        <v>0</v>
      </c>
      <c r="O114">
        <f>N114*(DI114+DJ114)/1000.0</f>
        <v>0</v>
      </c>
      <c r="P114">
        <f>(DB114 - IF(AU114&gt;1, L114*CV114*100.0/(AW114*DP114), 0))*(DI114+DJ114)/1000.0</f>
        <v>0</v>
      </c>
      <c r="Q114">
        <f>2.0/((1/S114-1/R114)+SIGN(S114)*SQRT((1/S114-1/R114)*(1/S114-1/R114) + 4*CW114/((CW114+1)*(CW114+1))*(2*1/S114*1/R114-1/R114*1/R114)))</f>
        <v>0</v>
      </c>
      <c r="R114">
        <f>IF(LEFT(CX114,1)&lt;&gt;"0",IF(LEFT(CX114,1)="1",3.0,CY114),$D$5+$E$5*(DP114*DI114/($K$5*1000))+$F$5*(DP114*DI114/($K$5*1000))*MAX(MIN(CV114,$J$5),$I$5)*MAX(MIN(CV114,$J$5),$I$5)+$G$5*MAX(MIN(CV114,$J$5),$I$5)*(DP114*DI114/($K$5*1000))+$H$5*(DP114*DI114/($K$5*1000))*(DP114*DI114/($K$5*1000)))</f>
        <v>0</v>
      </c>
      <c r="S114">
        <f>J114*(1000-(1000*0.61365*exp(17.502*W114/(240.97+W114))/(DI114+DJ114)+DD114)/2)/(1000*0.61365*exp(17.502*W114/(240.97+W114))/(DI114+DJ114)-DD114)</f>
        <v>0</v>
      </c>
      <c r="T114">
        <f>1/((CW114+1)/(Q114/1.6)+1/(R114/1.37)) + CW114/((CW114+1)/(Q114/1.6) + CW114/(R114/1.37))</f>
        <v>0</v>
      </c>
      <c r="U114">
        <f>(CR114*CU114)</f>
        <v>0</v>
      </c>
      <c r="V114">
        <f>(DK114+(U114+2*0.95*5.67E-8*(((DK114+$B$7)+273)^4-(DK114+273)^4)-44100*J114)/(1.84*29.3*R114+8*0.95*5.67E-8*(DK114+273)^3))</f>
        <v>0</v>
      </c>
      <c r="W114">
        <f>($C$7*DL114+$D$7*DM114+$E$7*V114)</f>
        <v>0</v>
      </c>
      <c r="X114">
        <f>0.61365*exp(17.502*W114/(240.97+W114))</f>
        <v>0</v>
      </c>
      <c r="Y114">
        <f>(Z114/AA114*100)</f>
        <v>0</v>
      </c>
      <c r="Z114">
        <f>DD114*(DI114+DJ114)/1000</f>
        <v>0</v>
      </c>
      <c r="AA114">
        <f>0.61365*exp(17.502*DK114/(240.97+DK114))</f>
        <v>0</v>
      </c>
      <c r="AB114">
        <f>(X114-DD114*(DI114+DJ114)/1000)</f>
        <v>0</v>
      </c>
      <c r="AC114">
        <f>(-J114*44100)</f>
        <v>0</v>
      </c>
      <c r="AD114">
        <f>2*29.3*R114*0.92*(DK114-W114)</f>
        <v>0</v>
      </c>
      <c r="AE114">
        <f>2*0.95*5.67E-8*(((DK114+$B$7)+273)^4-(W114+273)^4)</f>
        <v>0</v>
      </c>
      <c r="AF114">
        <f>U114+AE114+AC114+AD114</f>
        <v>0</v>
      </c>
      <c r="AG114">
        <f>DH114*AU114*(DC114-DB114*(1000-AU114*DE114)/(1000-AU114*DD114))/(100*CV114)</f>
        <v>0</v>
      </c>
      <c r="AH114">
        <f>1000*DH114*AU114*(DD114-DE114)/(100*CV114*(1000-AU114*DD114))</f>
        <v>0</v>
      </c>
      <c r="AI114">
        <f>(AJ114 - AK114 - DI114*1E3/(8.314*(DK114+273.15)) * AM114/DH114 * AL114) * DH114/(100*CV114) * (1000 - DE114)/1000</f>
        <v>0</v>
      </c>
      <c r="AJ114">
        <v>430.390690361199</v>
      </c>
      <c r="AK114">
        <v>429.53123030303</v>
      </c>
      <c r="AL114">
        <v>-0.03689543423568</v>
      </c>
      <c r="AM114">
        <v>64.351544685461</v>
      </c>
      <c r="AN114">
        <f>(AP114 - AO114 + DI114*1E3/(8.314*(DK114+273.15)) * AR114/DH114 * AQ114) * DH114/(100*CV114) * 1000/(1000 - AP114)</f>
        <v>0</v>
      </c>
      <c r="AO114">
        <v>24.5784790215472</v>
      </c>
      <c r="AP114">
        <v>24.9543902097902</v>
      </c>
      <c r="AQ114">
        <v>-6.44641037265772e-06</v>
      </c>
      <c r="AR114">
        <v>100.18039122701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MAX(0,($B$13+$C$13*DP114)/(1+$D$13*DP114)*DI114/(DK114+273)*$E$13)</f>
        <v>0</v>
      </c>
      <c r="AX114" t="s">
        <v>407</v>
      </c>
      <c r="AY114" t="s">
        <v>407</v>
      </c>
      <c r="AZ114">
        <v>0</v>
      </c>
      <c r="BA114">
        <v>0</v>
      </c>
      <c r="BB114">
        <f>1-AZ114/BA114</f>
        <v>0</v>
      </c>
      <c r="BC114">
        <v>0</v>
      </c>
      <c r="BD114" t="s">
        <v>407</v>
      </c>
      <c r="BE114" t="s">
        <v>407</v>
      </c>
      <c r="BF114">
        <v>0</v>
      </c>
      <c r="BG114">
        <v>0</v>
      </c>
      <c r="BH114">
        <f>1-BF114/BG114</f>
        <v>0</v>
      </c>
      <c r="BI114">
        <v>0.5</v>
      </c>
      <c r="BJ114">
        <f>CS114</f>
        <v>0</v>
      </c>
      <c r="BK114">
        <f>L114</f>
        <v>0</v>
      </c>
      <c r="BL114">
        <f>BH114*BI114*BJ114</f>
        <v>0</v>
      </c>
      <c r="BM114">
        <f>(BK114-BC114)/BJ114</f>
        <v>0</v>
      </c>
      <c r="BN114">
        <f>(BA114-BG114)/BG114</f>
        <v>0</v>
      </c>
      <c r="BO114">
        <f>AZ114/(BB114+AZ114/BG114)</f>
        <v>0</v>
      </c>
      <c r="BP114" t="s">
        <v>407</v>
      </c>
      <c r="BQ114">
        <v>0</v>
      </c>
      <c r="BR114">
        <f>IF(BQ114&lt;&gt;0, BQ114, BO114)</f>
        <v>0</v>
      </c>
      <c r="BS114">
        <f>1-BR114/BG114</f>
        <v>0</v>
      </c>
      <c r="BT114">
        <f>(BG114-BF114)/(BG114-BR114)</f>
        <v>0</v>
      </c>
      <c r="BU114">
        <f>(BA114-BG114)/(BA114-BR114)</f>
        <v>0</v>
      </c>
      <c r="BV114">
        <f>(BG114-BF114)/(BG114-AZ114)</f>
        <v>0</v>
      </c>
      <c r="BW114">
        <f>(BA114-BG114)/(BA114-AZ114)</f>
        <v>0</v>
      </c>
      <c r="BX114">
        <f>(BT114*BR114/BF114)</f>
        <v>0</v>
      </c>
      <c r="BY114">
        <f>(1-BX114)</f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f>$B$11*DQ114+$C$11*DR114+$F$11*EC114*(1-EF114)</f>
        <v>0</v>
      </c>
      <c r="CS114">
        <f>CR114*CT114</f>
        <v>0</v>
      </c>
      <c r="CT114">
        <f>($B$11*$D$9+$C$11*$D$9+$F$11*((EP114+EH114)/MAX(EP114+EH114+EQ114, 0.1)*$I$9+EQ114/MAX(EP114+EH114+EQ114, 0.1)*$J$9))/($B$11+$C$11+$F$11)</f>
        <v>0</v>
      </c>
      <c r="CU114">
        <f>($B$11*$K$9+$C$11*$K$9+$F$11*((EP114+EH114)/MAX(EP114+EH114+EQ114, 0.1)*$P$9+EQ114/MAX(EP114+EH114+EQ114, 0.1)*$Q$9))/($B$11+$C$11+$F$11)</f>
        <v>0</v>
      </c>
      <c r="CV114">
        <v>1.65</v>
      </c>
      <c r="CW114">
        <v>0.5</v>
      </c>
      <c r="CX114" t="s">
        <v>408</v>
      </c>
      <c r="CY114">
        <v>2</v>
      </c>
      <c r="CZ114" t="b">
        <v>1</v>
      </c>
      <c r="DA114">
        <v>1510791333.65517</v>
      </c>
      <c r="DB114">
        <v>418.931896551724</v>
      </c>
      <c r="DC114">
        <v>419.795310344828</v>
      </c>
      <c r="DD114">
        <v>24.9527827586207</v>
      </c>
      <c r="DE114">
        <v>24.5764586206897</v>
      </c>
      <c r="DF114">
        <v>412.066206896552</v>
      </c>
      <c r="DG114">
        <v>24.3888379310345</v>
      </c>
      <c r="DH114">
        <v>500.081172413793</v>
      </c>
      <c r="DI114">
        <v>89.9190482758621</v>
      </c>
      <c r="DJ114">
        <v>0.0999762137931035</v>
      </c>
      <c r="DK114">
        <v>26.6260586206897</v>
      </c>
      <c r="DL114">
        <v>27.4928482758621</v>
      </c>
      <c r="DM114">
        <v>999.9</v>
      </c>
      <c r="DN114">
        <v>0</v>
      </c>
      <c r="DO114">
        <v>0</v>
      </c>
      <c r="DP114">
        <v>10004.98</v>
      </c>
      <c r="DQ114">
        <v>0</v>
      </c>
      <c r="DR114">
        <v>9.92953</v>
      </c>
      <c r="DS114">
        <v>-0.863472931034483</v>
      </c>
      <c r="DT114">
        <v>429.652862068966</v>
      </c>
      <c r="DU114">
        <v>430.372379310345</v>
      </c>
      <c r="DV114">
        <v>0.376312586206897</v>
      </c>
      <c r="DW114">
        <v>419.795310344828</v>
      </c>
      <c r="DX114">
        <v>24.5764586206897</v>
      </c>
      <c r="DY114">
        <v>2.24373</v>
      </c>
      <c r="DZ114">
        <v>2.20989310344828</v>
      </c>
      <c r="EA114">
        <v>19.2780034482759</v>
      </c>
      <c r="EB114">
        <v>19.0342172413793</v>
      </c>
      <c r="EC114">
        <v>2000.00103448276</v>
      </c>
      <c r="ED114">
        <v>0.979994</v>
      </c>
      <c r="EE114">
        <v>0.0200061</v>
      </c>
      <c r="EF114">
        <v>0</v>
      </c>
      <c r="EG114">
        <v>2.37213103448276</v>
      </c>
      <c r="EH114">
        <v>0</v>
      </c>
      <c r="EI114">
        <v>2286.1124137931</v>
      </c>
      <c r="EJ114">
        <v>17300.1172413793</v>
      </c>
      <c r="EK114">
        <v>39.103275862069</v>
      </c>
      <c r="EL114">
        <v>39.625</v>
      </c>
      <c r="EM114">
        <v>38.8358965517241</v>
      </c>
      <c r="EN114">
        <v>38.307724137931</v>
      </c>
      <c r="EO114">
        <v>38.437</v>
      </c>
      <c r="EP114">
        <v>1959.99103448276</v>
      </c>
      <c r="EQ114">
        <v>40.01</v>
      </c>
      <c r="ER114">
        <v>0</v>
      </c>
      <c r="ES114">
        <v>1679592094.1</v>
      </c>
      <c r="ET114">
        <v>0</v>
      </c>
      <c r="EU114">
        <v>2.35349230769231</v>
      </c>
      <c r="EV114">
        <v>1.12507350540913</v>
      </c>
      <c r="EW114">
        <v>-1.37504271738006</v>
      </c>
      <c r="EX114">
        <v>2286.14538461538</v>
      </c>
      <c r="EY114">
        <v>15</v>
      </c>
      <c r="EZ114">
        <v>0</v>
      </c>
      <c r="FA114" t="s">
        <v>409</v>
      </c>
      <c r="FB114">
        <v>1510787920.6</v>
      </c>
      <c r="FC114">
        <v>1510787921.6</v>
      </c>
      <c r="FD114">
        <v>0</v>
      </c>
      <c r="FE114">
        <v>-0.101</v>
      </c>
      <c r="FF114">
        <v>-0.012</v>
      </c>
      <c r="FG114">
        <v>6.901</v>
      </c>
      <c r="FH114">
        <v>0.516</v>
      </c>
      <c r="FI114">
        <v>420</v>
      </c>
      <c r="FJ114">
        <v>24</v>
      </c>
      <c r="FK114">
        <v>0.32</v>
      </c>
      <c r="FL114">
        <v>0.12</v>
      </c>
      <c r="FM114">
        <v>0.378817804878049</v>
      </c>
      <c r="FN114">
        <v>-0.0425733240418121</v>
      </c>
      <c r="FO114">
        <v>0.00459554246496464</v>
      </c>
      <c r="FP114">
        <v>1</v>
      </c>
      <c r="FQ114">
        <v>1</v>
      </c>
      <c r="FR114">
        <v>1</v>
      </c>
      <c r="FS114" t="s">
        <v>410</v>
      </c>
      <c r="FT114">
        <v>2.97187</v>
      </c>
      <c r="FU114">
        <v>2.75394</v>
      </c>
      <c r="FV114">
        <v>0.0893148</v>
      </c>
      <c r="FW114">
        <v>0.0903315</v>
      </c>
      <c r="FX114">
        <v>0.10484</v>
      </c>
      <c r="FY114">
        <v>0.105025</v>
      </c>
      <c r="FZ114">
        <v>35324.9</v>
      </c>
      <c r="GA114">
        <v>38452.1</v>
      </c>
      <c r="GB114">
        <v>35160.4</v>
      </c>
      <c r="GC114">
        <v>38345.5</v>
      </c>
      <c r="GD114">
        <v>44602.7</v>
      </c>
      <c r="GE114">
        <v>49558.6</v>
      </c>
      <c r="GF114">
        <v>54932.4</v>
      </c>
      <c r="GG114">
        <v>61498.9</v>
      </c>
      <c r="GH114">
        <v>1.96645</v>
      </c>
      <c r="GI114">
        <v>1.80492</v>
      </c>
      <c r="GJ114">
        <v>0.087183</v>
      </c>
      <c r="GK114">
        <v>0</v>
      </c>
      <c r="GL114">
        <v>26.0637</v>
      </c>
      <c r="GM114">
        <v>999.9</v>
      </c>
      <c r="GN114">
        <v>64.504</v>
      </c>
      <c r="GO114">
        <v>29.598</v>
      </c>
      <c r="GP114">
        <v>29.866</v>
      </c>
      <c r="GQ114">
        <v>54.3491</v>
      </c>
      <c r="GR114">
        <v>49.2067</v>
      </c>
      <c r="GS114">
        <v>1</v>
      </c>
      <c r="GT114">
        <v>0.0870478</v>
      </c>
      <c r="GU114">
        <v>1.45846</v>
      </c>
      <c r="GV114">
        <v>20.1112</v>
      </c>
      <c r="GW114">
        <v>5.19707</v>
      </c>
      <c r="GX114">
        <v>12.0044</v>
      </c>
      <c r="GY114">
        <v>4.97505</v>
      </c>
      <c r="GZ114">
        <v>3.29298</v>
      </c>
      <c r="HA114">
        <v>9999</v>
      </c>
      <c r="HB114">
        <v>9999</v>
      </c>
      <c r="HC114">
        <v>999.9</v>
      </c>
      <c r="HD114">
        <v>9999</v>
      </c>
      <c r="HE114">
        <v>1.86311</v>
      </c>
      <c r="HF114">
        <v>1.86813</v>
      </c>
      <c r="HG114">
        <v>1.86788</v>
      </c>
      <c r="HH114">
        <v>1.86902</v>
      </c>
      <c r="HI114">
        <v>1.86991</v>
      </c>
      <c r="HJ114">
        <v>1.86588</v>
      </c>
      <c r="HK114">
        <v>1.86702</v>
      </c>
      <c r="HL114">
        <v>1.86835</v>
      </c>
      <c r="HM114">
        <v>5</v>
      </c>
      <c r="HN114">
        <v>0</v>
      </c>
      <c r="HO114">
        <v>0</v>
      </c>
      <c r="HP114">
        <v>0</v>
      </c>
      <c r="HQ114" t="s">
        <v>411</v>
      </c>
      <c r="HR114" t="s">
        <v>412</v>
      </c>
      <c r="HS114" t="s">
        <v>413</v>
      </c>
      <c r="HT114" t="s">
        <v>413</v>
      </c>
      <c r="HU114" t="s">
        <v>413</v>
      </c>
      <c r="HV114" t="s">
        <v>413</v>
      </c>
      <c r="HW114">
        <v>0</v>
      </c>
      <c r="HX114">
        <v>100</v>
      </c>
      <c r="HY114">
        <v>100</v>
      </c>
      <c r="HZ114">
        <v>6.864</v>
      </c>
      <c r="IA114">
        <v>0.5641</v>
      </c>
      <c r="IB114">
        <v>4.09459096810632</v>
      </c>
      <c r="IC114">
        <v>0.00701673648668627</v>
      </c>
      <c r="ID114">
        <v>-7.00304995360485e-07</v>
      </c>
      <c r="IE114">
        <v>-1.86506737496121e-11</v>
      </c>
      <c r="IF114">
        <v>0.00125787624930914</v>
      </c>
      <c r="IG114">
        <v>-0.0224036906934607</v>
      </c>
      <c r="IH114">
        <v>0.00249664406764014</v>
      </c>
      <c r="II114">
        <v>-2.59163740235367e-05</v>
      </c>
      <c r="IJ114">
        <v>-2</v>
      </c>
      <c r="IK114">
        <v>2020</v>
      </c>
      <c r="IL114">
        <v>1</v>
      </c>
      <c r="IM114">
        <v>25</v>
      </c>
      <c r="IN114">
        <v>57</v>
      </c>
      <c r="IO114">
        <v>57</v>
      </c>
      <c r="IP114">
        <v>1.00098</v>
      </c>
      <c r="IQ114">
        <v>2.62085</v>
      </c>
      <c r="IR114">
        <v>1.54785</v>
      </c>
      <c r="IS114">
        <v>2.30469</v>
      </c>
      <c r="IT114">
        <v>1.34644</v>
      </c>
      <c r="IU114">
        <v>2.37427</v>
      </c>
      <c r="IV114">
        <v>34.0318</v>
      </c>
      <c r="IW114">
        <v>24.2188</v>
      </c>
      <c r="IX114">
        <v>18</v>
      </c>
      <c r="IY114">
        <v>502.796</v>
      </c>
      <c r="IZ114">
        <v>399.53</v>
      </c>
      <c r="JA114">
        <v>23.4508</v>
      </c>
      <c r="JB114">
        <v>28.3206</v>
      </c>
      <c r="JC114">
        <v>30</v>
      </c>
      <c r="JD114">
        <v>28.2738</v>
      </c>
      <c r="JE114">
        <v>28.215</v>
      </c>
      <c r="JF114">
        <v>20.0121</v>
      </c>
      <c r="JG114">
        <v>28.1355</v>
      </c>
      <c r="JH114">
        <v>74.3991</v>
      </c>
      <c r="JI114">
        <v>23.4526</v>
      </c>
      <c r="JJ114">
        <v>399.735</v>
      </c>
      <c r="JK114">
        <v>24.6087</v>
      </c>
      <c r="JL114">
        <v>101.922</v>
      </c>
      <c r="JM114">
        <v>102.37</v>
      </c>
    </row>
    <row r="115" spans="1:273">
      <c r="A115">
        <v>99</v>
      </c>
      <c r="B115">
        <v>1510791346.5</v>
      </c>
      <c r="C115">
        <v>2014.40000009537</v>
      </c>
      <c r="D115" t="s">
        <v>608</v>
      </c>
      <c r="E115" t="s">
        <v>609</v>
      </c>
      <c r="F115">
        <v>5</v>
      </c>
      <c r="G115" t="s">
        <v>405</v>
      </c>
      <c r="H115" t="s">
        <v>406</v>
      </c>
      <c r="I115">
        <v>1510791338.73214</v>
      </c>
      <c r="J115">
        <f>(K115)/1000</f>
        <v>0</v>
      </c>
      <c r="K115">
        <f>IF(CZ115, AN115, AH115)</f>
        <v>0</v>
      </c>
      <c r="L115">
        <f>IF(CZ115, AI115, AG115)</f>
        <v>0</v>
      </c>
      <c r="M115">
        <f>DB115 - IF(AU115&gt;1, L115*CV115*100.0/(AW115*DP115), 0)</f>
        <v>0</v>
      </c>
      <c r="N115">
        <f>((T115-J115/2)*M115-L115)/(T115+J115/2)</f>
        <v>0</v>
      </c>
      <c r="O115">
        <f>N115*(DI115+DJ115)/1000.0</f>
        <v>0</v>
      </c>
      <c r="P115">
        <f>(DB115 - IF(AU115&gt;1, L115*CV115*100.0/(AW115*DP115), 0))*(DI115+DJ115)/1000.0</f>
        <v>0</v>
      </c>
      <c r="Q115">
        <f>2.0/((1/S115-1/R115)+SIGN(S115)*SQRT((1/S115-1/R115)*(1/S115-1/R115) + 4*CW115/((CW115+1)*(CW115+1))*(2*1/S115*1/R115-1/R115*1/R115)))</f>
        <v>0</v>
      </c>
      <c r="R115">
        <f>IF(LEFT(CX115,1)&lt;&gt;"0",IF(LEFT(CX115,1)="1",3.0,CY115),$D$5+$E$5*(DP115*DI115/($K$5*1000))+$F$5*(DP115*DI115/($K$5*1000))*MAX(MIN(CV115,$J$5),$I$5)*MAX(MIN(CV115,$J$5),$I$5)+$G$5*MAX(MIN(CV115,$J$5),$I$5)*(DP115*DI115/($K$5*1000))+$H$5*(DP115*DI115/($K$5*1000))*(DP115*DI115/($K$5*1000)))</f>
        <v>0</v>
      </c>
      <c r="S115">
        <f>J115*(1000-(1000*0.61365*exp(17.502*W115/(240.97+W115))/(DI115+DJ115)+DD115)/2)/(1000*0.61365*exp(17.502*W115/(240.97+W115))/(DI115+DJ115)-DD115)</f>
        <v>0</v>
      </c>
      <c r="T115">
        <f>1/((CW115+1)/(Q115/1.6)+1/(R115/1.37)) + CW115/((CW115+1)/(Q115/1.6) + CW115/(R115/1.37))</f>
        <v>0</v>
      </c>
      <c r="U115">
        <f>(CR115*CU115)</f>
        <v>0</v>
      </c>
      <c r="V115">
        <f>(DK115+(U115+2*0.95*5.67E-8*(((DK115+$B$7)+273)^4-(DK115+273)^4)-44100*J115)/(1.84*29.3*R115+8*0.95*5.67E-8*(DK115+273)^3))</f>
        <v>0</v>
      </c>
      <c r="W115">
        <f>($C$7*DL115+$D$7*DM115+$E$7*V115)</f>
        <v>0</v>
      </c>
      <c r="X115">
        <f>0.61365*exp(17.502*W115/(240.97+W115))</f>
        <v>0</v>
      </c>
      <c r="Y115">
        <f>(Z115/AA115*100)</f>
        <v>0</v>
      </c>
      <c r="Z115">
        <f>DD115*(DI115+DJ115)/1000</f>
        <v>0</v>
      </c>
      <c r="AA115">
        <f>0.61365*exp(17.502*DK115/(240.97+DK115))</f>
        <v>0</v>
      </c>
      <c r="AB115">
        <f>(X115-DD115*(DI115+DJ115)/1000)</f>
        <v>0</v>
      </c>
      <c r="AC115">
        <f>(-J115*44100)</f>
        <v>0</v>
      </c>
      <c r="AD115">
        <f>2*29.3*R115*0.92*(DK115-W115)</f>
        <v>0</v>
      </c>
      <c r="AE115">
        <f>2*0.95*5.67E-8*(((DK115+$B$7)+273)^4-(W115+273)^4)</f>
        <v>0</v>
      </c>
      <c r="AF115">
        <f>U115+AE115+AC115+AD115</f>
        <v>0</v>
      </c>
      <c r="AG115">
        <f>DH115*AU115*(DC115-DB115*(1000-AU115*DE115)/(1000-AU115*DD115))/(100*CV115)</f>
        <v>0</v>
      </c>
      <c r="AH115">
        <f>1000*DH115*AU115*(DD115-DE115)/(100*CV115*(1000-AU115*DD115))</f>
        <v>0</v>
      </c>
      <c r="AI115">
        <f>(AJ115 - AK115 - DI115*1E3/(8.314*(DK115+273.15)) * AM115/DH115 * AL115) * DH115/(100*CV115) * (1000 - DE115)/1000</f>
        <v>0</v>
      </c>
      <c r="AJ115">
        <v>421.473637775642</v>
      </c>
      <c r="AK115">
        <v>425.582787878788</v>
      </c>
      <c r="AL115">
        <v>-1.04732006022388</v>
      </c>
      <c r="AM115">
        <v>64.351544685461</v>
      </c>
      <c r="AN115">
        <f>(AP115 - AO115 + DI115*1E3/(8.314*(DK115+273.15)) * AR115/DH115 * AQ115) * DH115/(100*CV115) * 1000/(1000 - AP115)</f>
        <v>0</v>
      </c>
      <c r="AO115">
        <v>24.5813496559295</v>
      </c>
      <c r="AP115">
        <v>24.9598237762238</v>
      </c>
      <c r="AQ115">
        <v>3.19801843594375e-05</v>
      </c>
      <c r="AR115">
        <v>100.18039122701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MAX(0,($B$13+$C$13*DP115)/(1+$D$13*DP115)*DI115/(DK115+273)*$E$13)</f>
        <v>0</v>
      </c>
      <c r="AX115" t="s">
        <v>407</v>
      </c>
      <c r="AY115" t="s">
        <v>407</v>
      </c>
      <c r="AZ115">
        <v>0</v>
      </c>
      <c r="BA115">
        <v>0</v>
      </c>
      <c r="BB115">
        <f>1-AZ115/BA115</f>
        <v>0</v>
      </c>
      <c r="BC115">
        <v>0</v>
      </c>
      <c r="BD115" t="s">
        <v>407</v>
      </c>
      <c r="BE115" t="s">
        <v>407</v>
      </c>
      <c r="BF115">
        <v>0</v>
      </c>
      <c r="BG115">
        <v>0</v>
      </c>
      <c r="BH115">
        <f>1-BF115/BG115</f>
        <v>0</v>
      </c>
      <c r="BI115">
        <v>0.5</v>
      </c>
      <c r="BJ115">
        <f>CS115</f>
        <v>0</v>
      </c>
      <c r="BK115">
        <f>L115</f>
        <v>0</v>
      </c>
      <c r="BL115">
        <f>BH115*BI115*BJ115</f>
        <v>0</v>
      </c>
      <c r="BM115">
        <f>(BK115-BC115)/BJ115</f>
        <v>0</v>
      </c>
      <c r="BN115">
        <f>(BA115-BG115)/BG115</f>
        <v>0</v>
      </c>
      <c r="BO115">
        <f>AZ115/(BB115+AZ115/BG115)</f>
        <v>0</v>
      </c>
      <c r="BP115" t="s">
        <v>407</v>
      </c>
      <c r="BQ115">
        <v>0</v>
      </c>
      <c r="BR115">
        <f>IF(BQ115&lt;&gt;0, BQ115, BO115)</f>
        <v>0</v>
      </c>
      <c r="BS115">
        <f>1-BR115/BG115</f>
        <v>0</v>
      </c>
      <c r="BT115">
        <f>(BG115-BF115)/(BG115-BR115)</f>
        <v>0</v>
      </c>
      <c r="BU115">
        <f>(BA115-BG115)/(BA115-BR115)</f>
        <v>0</v>
      </c>
      <c r="BV115">
        <f>(BG115-BF115)/(BG115-AZ115)</f>
        <v>0</v>
      </c>
      <c r="BW115">
        <f>(BA115-BG115)/(BA115-AZ115)</f>
        <v>0</v>
      </c>
      <c r="BX115">
        <f>(BT115*BR115/BF115)</f>
        <v>0</v>
      </c>
      <c r="BY115">
        <f>(1-BX115)</f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f>$B$11*DQ115+$C$11*DR115+$F$11*EC115*(1-EF115)</f>
        <v>0</v>
      </c>
      <c r="CS115">
        <f>CR115*CT115</f>
        <v>0</v>
      </c>
      <c r="CT115">
        <f>($B$11*$D$9+$C$11*$D$9+$F$11*((EP115+EH115)/MAX(EP115+EH115+EQ115, 0.1)*$I$9+EQ115/MAX(EP115+EH115+EQ115, 0.1)*$J$9))/($B$11+$C$11+$F$11)</f>
        <v>0</v>
      </c>
      <c r="CU115">
        <f>($B$11*$K$9+$C$11*$K$9+$F$11*((EP115+EH115)/MAX(EP115+EH115+EQ115, 0.1)*$P$9+EQ115/MAX(EP115+EH115+EQ115, 0.1)*$Q$9))/($B$11+$C$11+$F$11)</f>
        <v>0</v>
      </c>
      <c r="CV115">
        <v>1.65</v>
      </c>
      <c r="CW115">
        <v>0.5</v>
      </c>
      <c r="CX115" t="s">
        <v>408</v>
      </c>
      <c r="CY115">
        <v>2</v>
      </c>
      <c r="CZ115" t="b">
        <v>1</v>
      </c>
      <c r="DA115">
        <v>1510791338.73214</v>
      </c>
      <c r="DB115">
        <v>418.338357142857</v>
      </c>
      <c r="DC115">
        <v>416.821928571429</v>
      </c>
      <c r="DD115">
        <v>24.9543857142857</v>
      </c>
      <c r="DE115">
        <v>24.579</v>
      </c>
      <c r="DF115">
        <v>411.4765</v>
      </c>
      <c r="DG115">
        <v>24.3903642857143</v>
      </c>
      <c r="DH115">
        <v>500.082357142857</v>
      </c>
      <c r="DI115">
        <v>89.9199821428572</v>
      </c>
      <c r="DJ115">
        <v>0.0999716321428571</v>
      </c>
      <c r="DK115">
        <v>26.6249571428571</v>
      </c>
      <c r="DL115">
        <v>27.4891428571429</v>
      </c>
      <c r="DM115">
        <v>999.9</v>
      </c>
      <c r="DN115">
        <v>0</v>
      </c>
      <c r="DO115">
        <v>0</v>
      </c>
      <c r="DP115">
        <v>10004.8003571429</v>
      </c>
      <c r="DQ115">
        <v>0</v>
      </c>
      <c r="DR115">
        <v>9.92953</v>
      </c>
      <c r="DS115">
        <v>1.51639039285714</v>
      </c>
      <c r="DT115">
        <v>429.044892857143</v>
      </c>
      <c r="DU115">
        <v>427.32525</v>
      </c>
      <c r="DV115">
        <v>0.375377857142857</v>
      </c>
      <c r="DW115">
        <v>416.821928571429</v>
      </c>
      <c r="DX115">
        <v>24.579</v>
      </c>
      <c r="DY115">
        <v>2.24389785714286</v>
      </c>
      <c r="DZ115">
        <v>2.21014428571429</v>
      </c>
      <c r="EA115">
        <v>19.2792035714286</v>
      </c>
      <c r="EB115">
        <v>19.0360357142857</v>
      </c>
      <c r="EC115">
        <v>1999.98964285714</v>
      </c>
      <c r="ED115">
        <v>0.979994</v>
      </c>
      <c r="EE115">
        <v>0.0200061</v>
      </c>
      <c r="EF115">
        <v>0</v>
      </c>
      <c r="EG115">
        <v>2.36931428571429</v>
      </c>
      <c r="EH115">
        <v>0</v>
      </c>
      <c r="EI115">
        <v>2286.05178571429</v>
      </c>
      <c r="EJ115">
        <v>17300.0214285714</v>
      </c>
      <c r="EK115">
        <v>39.11375</v>
      </c>
      <c r="EL115">
        <v>39.625</v>
      </c>
      <c r="EM115">
        <v>38.84125</v>
      </c>
      <c r="EN115">
        <v>38.3075714285714</v>
      </c>
      <c r="EO115">
        <v>38.437</v>
      </c>
      <c r="EP115">
        <v>1959.97964285714</v>
      </c>
      <c r="EQ115">
        <v>40.01</v>
      </c>
      <c r="ER115">
        <v>0</v>
      </c>
      <c r="ES115">
        <v>1679592099.5</v>
      </c>
      <c r="ET115">
        <v>0</v>
      </c>
      <c r="EU115">
        <v>2.341556</v>
      </c>
      <c r="EV115">
        <v>-0.302361540324997</v>
      </c>
      <c r="EW115">
        <v>2.1100000033857</v>
      </c>
      <c r="EX115">
        <v>2286.1212</v>
      </c>
      <c r="EY115">
        <v>15</v>
      </c>
      <c r="EZ115">
        <v>0</v>
      </c>
      <c r="FA115" t="s">
        <v>409</v>
      </c>
      <c r="FB115">
        <v>1510787920.6</v>
      </c>
      <c r="FC115">
        <v>1510787921.6</v>
      </c>
      <c r="FD115">
        <v>0</v>
      </c>
      <c r="FE115">
        <v>-0.101</v>
      </c>
      <c r="FF115">
        <v>-0.012</v>
      </c>
      <c r="FG115">
        <v>6.901</v>
      </c>
      <c r="FH115">
        <v>0.516</v>
      </c>
      <c r="FI115">
        <v>420</v>
      </c>
      <c r="FJ115">
        <v>24</v>
      </c>
      <c r="FK115">
        <v>0.32</v>
      </c>
      <c r="FL115">
        <v>0.12</v>
      </c>
      <c r="FM115">
        <v>0.376347536585366</v>
      </c>
      <c r="FN115">
        <v>-0.0129928432055748</v>
      </c>
      <c r="FO115">
        <v>0.00205954095166577</v>
      </c>
      <c r="FP115">
        <v>1</v>
      </c>
      <c r="FQ115">
        <v>1</v>
      </c>
      <c r="FR115">
        <v>1</v>
      </c>
      <c r="FS115" t="s">
        <v>410</v>
      </c>
      <c r="FT115">
        <v>2.97166</v>
      </c>
      <c r="FU115">
        <v>2.75371</v>
      </c>
      <c r="FV115">
        <v>0.0885712</v>
      </c>
      <c r="FW115">
        <v>0.0881075</v>
      </c>
      <c r="FX115">
        <v>0.10485</v>
      </c>
      <c r="FY115">
        <v>0.105031</v>
      </c>
      <c r="FZ115">
        <v>35353.9</v>
      </c>
      <c r="GA115">
        <v>38546.4</v>
      </c>
      <c r="GB115">
        <v>35160.6</v>
      </c>
      <c r="GC115">
        <v>38345.9</v>
      </c>
      <c r="GD115">
        <v>44602.5</v>
      </c>
      <c r="GE115">
        <v>49558.6</v>
      </c>
      <c r="GF115">
        <v>54932.7</v>
      </c>
      <c r="GG115">
        <v>61499.4</v>
      </c>
      <c r="GH115">
        <v>1.9663</v>
      </c>
      <c r="GI115">
        <v>1.80502</v>
      </c>
      <c r="GJ115">
        <v>0.0876188</v>
      </c>
      <c r="GK115">
        <v>0</v>
      </c>
      <c r="GL115">
        <v>26.0619</v>
      </c>
      <c r="GM115">
        <v>999.9</v>
      </c>
      <c r="GN115">
        <v>64.504</v>
      </c>
      <c r="GO115">
        <v>29.598</v>
      </c>
      <c r="GP115">
        <v>29.8634</v>
      </c>
      <c r="GQ115">
        <v>54.6591</v>
      </c>
      <c r="GR115">
        <v>49.4952</v>
      </c>
      <c r="GS115">
        <v>1</v>
      </c>
      <c r="GT115">
        <v>0.0874111</v>
      </c>
      <c r="GU115">
        <v>1.43468</v>
      </c>
      <c r="GV115">
        <v>20.1111</v>
      </c>
      <c r="GW115">
        <v>5.19692</v>
      </c>
      <c r="GX115">
        <v>12.004</v>
      </c>
      <c r="GY115">
        <v>4.9749</v>
      </c>
      <c r="GZ115">
        <v>3.29295</v>
      </c>
      <c r="HA115">
        <v>9999</v>
      </c>
      <c r="HB115">
        <v>9999</v>
      </c>
      <c r="HC115">
        <v>999.9</v>
      </c>
      <c r="HD115">
        <v>9999</v>
      </c>
      <c r="HE115">
        <v>1.86311</v>
      </c>
      <c r="HF115">
        <v>1.86813</v>
      </c>
      <c r="HG115">
        <v>1.86788</v>
      </c>
      <c r="HH115">
        <v>1.86903</v>
      </c>
      <c r="HI115">
        <v>1.86993</v>
      </c>
      <c r="HJ115">
        <v>1.8659</v>
      </c>
      <c r="HK115">
        <v>1.86705</v>
      </c>
      <c r="HL115">
        <v>1.86836</v>
      </c>
      <c r="HM115">
        <v>5</v>
      </c>
      <c r="HN115">
        <v>0</v>
      </c>
      <c r="HO115">
        <v>0</v>
      </c>
      <c r="HP115">
        <v>0</v>
      </c>
      <c r="HQ115" t="s">
        <v>411</v>
      </c>
      <c r="HR115" t="s">
        <v>412</v>
      </c>
      <c r="HS115" t="s">
        <v>413</v>
      </c>
      <c r="HT115" t="s">
        <v>413</v>
      </c>
      <c r="HU115" t="s">
        <v>413</v>
      </c>
      <c r="HV115" t="s">
        <v>413</v>
      </c>
      <c r="HW115">
        <v>0</v>
      </c>
      <c r="HX115">
        <v>100</v>
      </c>
      <c r="HY115">
        <v>100</v>
      </c>
      <c r="HZ115">
        <v>6.836</v>
      </c>
      <c r="IA115">
        <v>0.5643</v>
      </c>
      <c r="IB115">
        <v>4.09459096810632</v>
      </c>
      <c r="IC115">
        <v>0.00701673648668627</v>
      </c>
      <c r="ID115">
        <v>-7.00304995360485e-07</v>
      </c>
      <c r="IE115">
        <v>-1.86506737496121e-11</v>
      </c>
      <c r="IF115">
        <v>0.00125787624930914</v>
      </c>
      <c r="IG115">
        <v>-0.0224036906934607</v>
      </c>
      <c r="IH115">
        <v>0.00249664406764014</v>
      </c>
      <c r="II115">
        <v>-2.59163740235367e-05</v>
      </c>
      <c r="IJ115">
        <v>-2</v>
      </c>
      <c r="IK115">
        <v>2020</v>
      </c>
      <c r="IL115">
        <v>1</v>
      </c>
      <c r="IM115">
        <v>25</v>
      </c>
      <c r="IN115">
        <v>57.1</v>
      </c>
      <c r="IO115">
        <v>57.1</v>
      </c>
      <c r="IP115">
        <v>0.97168</v>
      </c>
      <c r="IQ115">
        <v>2.61963</v>
      </c>
      <c r="IR115">
        <v>1.54785</v>
      </c>
      <c r="IS115">
        <v>2.30469</v>
      </c>
      <c r="IT115">
        <v>1.34644</v>
      </c>
      <c r="IU115">
        <v>2.37915</v>
      </c>
      <c r="IV115">
        <v>34.0318</v>
      </c>
      <c r="IW115">
        <v>24.2188</v>
      </c>
      <c r="IX115">
        <v>18</v>
      </c>
      <c r="IY115">
        <v>502.708</v>
      </c>
      <c r="IZ115">
        <v>399.59</v>
      </c>
      <c r="JA115">
        <v>23.4521</v>
      </c>
      <c r="JB115">
        <v>28.3227</v>
      </c>
      <c r="JC115">
        <v>30.0002</v>
      </c>
      <c r="JD115">
        <v>28.2752</v>
      </c>
      <c r="JE115">
        <v>28.2157</v>
      </c>
      <c r="JF115">
        <v>19.361</v>
      </c>
      <c r="JG115">
        <v>28.1355</v>
      </c>
      <c r="JH115">
        <v>74.3991</v>
      </c>
      <c r="JI115">
        <v>23.4596</v>
      </c>
      <c r="JJ115">
        <v>379.614</v>
      </c>
      <c r="JK115">
        <v>24.6087</v>
      </c>
      <c r="JL115">
        <v>101.923</v>
      </c>
      <c r="JM115">
        <v>102.37</v>
      </c>
    </row>
    <row r="116" spans="1:273">
      <c r="A116">
        <v>100</v>
      </c>
      <c r="B116">
        <v>1510791351.5</v>
      </c>
      <c r="C116">
        <v>2019.40000009537</v>
      </c>
      <c r="D116" t="s">
        <v>610</v>
      </c>
      <c r="E116" t="s">
        <v>611</v>
      </c>
      <c r="F116">
        <v>5</v>
      </c>
      <c r="G116" t="s">
        <v>405</v>
      </c>
      <c r="H116" t="s">
        <v>406</v>
      </c>
      <c r="I116">
        <v>1510791344</v>
      </c>
      <c r="J116">
        <f>(K116)/1000</f>
        <v>0</v>
      </c>
      <c r="K116">
        <f>IF(CZ116, AN116, AH116)</f>
        <v>0</v>
      </c>
      <c r="L116">
        <f>IF(CZ116, AI116, AG116)</f>
        <v>0</v>
      </c>
      <c r="M116">
        <f>DB116 - IF(AU116&gt;1, L116*CV116*100.0/(AW116*DP116), 0)</f>
        <v>0</v>
      </c>
      <c r="N116">
        <f>((T116-J116/2)*M116-L116)/(T116+J116/2)</f>
        <v>0</v>
      </c>
      <c r="O116">
        <f>N116*(DI116+DJ116)/1000.0</f>
        <v>0</v>
      </c>
      <c r="P116">
        <f>(DB116 - IF(AU116&gt;1, L116*CV116*100.0/(AW116*DP116), 0))*(DI116+DJ116)/1000.0</f>
        <v>0</v>
      </c>
      <c r="Q116">
        <f>2.0/((1/S116-1/R116)+SIGN(S116)*SQRT((1/S116-1/R116)*(1/S116-1/R116) + 4*CW116/((CW116+1)*(CW116+1))*(2*1/S116*1/R116-1/R116*1/R116)))</f>
        <v>0</v>
      </c>
      <c r="R116">
        <f>IF(LEFT(CX116,1)&lt;&gt;"0",IF(LEFT(CX116,1)="1",3.0,CY116),$D$5+$E$5*(DP116*DI116/($K$5*1000))+$F$5*(DP116*DI116/($K$5*1000))*MAX(MIN(CV116,$J$5),$I$5)*MAX(MIN(CV116,$J$5),$I$5)+$G$5*MAX(MIN(CV116,$J$5),$I$5)*(DP116*DI116/($K$5*1000))+$H$5*(DP116*DI116/($K$5*1000))*(DP116*DI116/($K$5*1000)))</f>
        <v>0</v>
      </c>
      <c r="S116">
        <f>J116*(1000-(1000*0.61365*exp(17.502*W116/(240.97+W116))/(DI116+DJ116)+DD116)/2)/(1000*0.61365*exp(17.502*W116/(240.97+W116))/(DI116+DJ116)-DD116)</f>
        <v>0</v>
      </c>
      <c r="T116">
        <f>1/((CW116+1)/(Q116/1.6)+1/(R116/1.37)) + CW116/((CW116+1)/(Q116/1.6) + CW116/(R116/1.37))</f>
        <v>0</v>
      </c>
      <c r="U116">
        <f>(CR116*CU116)</f>
        <v>0</v>
      </c>
      <c r="V116">
        <f>(DK116+(U116+2*0.95*5.67E-8*(((DK116+$B$7)+273)^4-(DK116+273)^4)-44100*J116)/(1.84*29.3*R116+8*0.95*5.67E-8*(DK116+273)^3))</f>
        <v>0</v>
      </c>
      <c r="W116">
        <f>($C$7*DL116+$D$7*DM116+$E$7*V116)</f>
        <v>0</v>
      </c>
      <c r="X116">
        <f>0.61365*exp(17.502*W116/(240.97+W116))</f>
        <v>0</v>
      </c>
      <c r="Y116">
        <f>(Z116/AA116*100)</f>
        <v>0</v>
      </c>
      <c r="Z116">
        <f>DD116*(DI116+DJ116)/1000</f>
        <v>0</v>
      </c>
      <c r="AA116">
        <f>0.61365*exp(17.502*DK116/(240.97+DK116))</f>
        <v>0</v>
      </c>
      <c r="AB116">
        <f>(X116-DD116*(DI116+DJ116)/1000)</f>
        <v>0</v>
      </c>
      <c r="AC116">
        <f>(-J116*44100)</f>
        <v>0</v>
      </c>
      <c r="AD116">
        <f>2*29.3*R116*0.92*(DK116-W116)</f>
        <v>0</v>
      </c>
      <c r="AE116">
        <f>2*0.95*5.67E-8*(((DK116+$B$7)+273)^4-(W116+273)^4)</f>
        <v>0</v>
      </c>
      <c r="AF116">
        <f>U116+AE116+AC116+AD116</f>
        <v>0</v>
      </c>
      <c r="AG116">
        <f>DH116*AU116*(DC116-DB116*(1000-AU116*DE116)/(1000-AU116*DD116))/(100*CV116)</f>
        <v>0</v>
      </c>
      <c r="AH116">
        <f>1000*DH116*AU116*(DD116-DE116)/(100*CV116*(1000-AU116*DD116))</f>
        <v>0</v>
      </c>
      <c r="AI116">
        <f>(AJ116 - AK116 - DI116*1E3/(8.314*(DK116+273.15)) * AM116/DH116 * AL116) * DH116/(100*CV116) * (1000 - DE116)/1000</f>
        <v>0</v>
      </c>
      <c r="AJ116">
        <v>406.325242726908</v>
      </c>
      <c r="AK116">
        <v>415.621503030303</v>
      </c>
      <c r="AL116">
        <v>-2.17267252914675</v>
      </c>
      <c r="AM116">
        <v>64.351544685461</v>
      </c>
      <c r="AN116">
        <f>(AP116 - AO116 + DI116*1E3/(8.314*(DK116+273.15)) * AR116/DH116 * AQ116) * DH116/(100*CV116) * 1000/(1000 - AP116)</f>
        <v>0</v>
      </c>
      <c r="AO116">
        <v>24.583176830831</v>
      </c>
      <c r="AP116">
        <v>24.9651552447553</v>
      </c>
      <c r="AQ116">
        <v>1.72339918074832e-05</v>
      </c>
      <c r="AR116">
        <v>100.18039122701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MAX(0,($B$13+$C$13*DP116)/(1+$D$13*DP116)*DI116/(DK116+273)*$E$13)</f>
        <v>0</v>
      </c>
      <c r="AX116" t="s">
        <v>407</v>
      </c>
      <c r="AY116" t="s">
        <v>407</v>
      </c>
      <c r="AZ116">
        <v>0</v>
      </c>
      <c r="BA116">
        <v>0</v>
      </c>
      <c r="BB116">
        <f>1-AZ116/BA116</f>
        <v>0</v>
      </c>
      <c r="BC116">
        <v>0</v>
      </c>
      <c r="BD116" t="s">
        <v>407</v>
      </c>
      <c r="BE116" t="s">
        <v>407</v>
      </c>
      <c r="BF116">
        <v>0</v>
      </c>
      <c r="BG116">
        <v>0</v>
      </c>
      <c r="BH116">
        <f>1-BF116/BG116</f>
        <v>0</v>
      </c>
      <c r="BI116">
        <v>0.5</v>
      </c>
      <c r="BJ116">
        <f>CS116</f>
        <v>0</v>
      </c>
      <c r="BK116">
        <f>L116</f>
        <v>0</v>
      </c>
      <c r="BL116">
        <f>BH116*BI116*BJ116</f>
        <v>0</v>
      </c>
      <c r="BM116">
        <f>(BK116-BC116)/BJ116</f>
        <v>0</v>
      </c>
      <c r="BN116">
        <f>(BA116-BG116)/BG116</f>
        <v>0</v>
      </c>
      <c r="BO116">
        <f>AZ116/(BB116+AZ116/BG116)</f>
        <v>0</v>
      </c>
      <c r="BP116" t="s">
        <v>407</v>
      </c>
      <c r="BQ116">
        <v>0</v>
      </c>
      <c r="BR116">
        <f>IF(BQ116&lt;&gt;0, BQ116, BO116)</f>
        <v>0</v>
      </c>
      <c r="BS116">
        <f>1-BR116/BG116</f>
        <v>0</v>
      </c>
      <c r="BT116">
        <f>(BG116-BF116)/(BG116-BR116)</f>
        <v>0</v>
      </c>
      <c r="BU116">
        <f>(BA116-BG116)/(BA116-BR116)</f>
        <v>0</v>
      </c>
      <c r="BV116">
        <f>(BG116-BF116)/(BG116-AZ116)</f>
        <v>0</v>
      </c>
      <c r="BW116">
        <f>(BA116-BG116)/(BA116-AZ116)</f>
        <v>0</v>
      </c>
      <c r="BX116">
        <f>(BT116*BR116/BF116)</f>
        <v>0</v>
      </c>
      <c r="BY116">
        <f>(1-BX116)</f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f>$B$11*DQ116+$C$11*DR116+$F$11*EC116*(1-EF116)</f>
        <v>0</v>
      </c>
      <c r="CS116">
        <f>CR116*CT116</f>
        <v>0</v>
      </c>
      <c r="CT116">
        <f>($B$11*$D$9+$C$11*$D$9+$F$11*((EP116+EH116)/MAX(EP116+EH116+EQ116, 0.1)*$I$9+EQ116/MAX(EP116+EH116+EQ116, 0.1)*$J$9))/($B$11+$C$11+$F$11)</f>
        <v>0</v>
      </c>
      <c r="CU116">
        <f>($B$11*$K$9+$C$11*$K$9+$F$11*((EP116+EH116)/MAX(EP116+EH116+EQ116, 0.1)*$P$9+EQ116/MAX(EP116+EH116+EQ116, 0.1)*$Q$9))/($B$11+$C$11+$F$11)</f>
        <v>0</v>
      </c>
      <c r="CV116">
        <v>1.65</v>
      </c>
      <c r="CW116">
        <v>0.5</v>
      </c>
      <c r="CX116" t="s">
        <v>408</v>
      </c>
      <c r="CY116">
        <v>2</v>
      </c>
      <c r="CZ116" t="b">
        <v>1</v>
      </c>
      <c r="DA116">
        <v>1510791344</v>
      </c>
      <c r="DB116">
        <v>415.186592592593</v>
      </c>
      <c r="DC116">
        <v>408.664333333333</v>
      </c>
      <c r="DD116">
        <v>24.9579037037037</v>
      </c>
      <c r="DE116">
        <v>24.5816037037037</v>
      </c>
      <c r="DF116">
        <v>408.344851851852</v>
      </c>
      <c r="DG116">
        <v>24.3937074074074</v>
      </c>
      <c r="DH116">
        <v>500.085925925926</v>
      </c>
      <c r="DI116">
        <v>89.9195666666667</v>
      </c>
      <c r="DJ116">
        <v>0.100036396296296</v>
      </c>
      <c r="DK116">
        <v>26.6245666666667</v>
      </c>
      <c r="DL116">
        <v>27.4868407407407</v>
      </c>
      <c r="DM116">
        <v>999.9</v>
      </c>
      <c r="DN116">
        <v>0</v>
      </c>
      <c r="DO116">
        <v>0</v>
      </c>
      <c r="DP116">
        <v>9996.27851851852</v>
      </c>
      <c r="DQ116">
        <v>0</v>
      </c>
      <c r="DR116">
        <v>9.92953</v>
      </c>
      <c r="DS116">
        <v>6.5221927037037</v>
      </c>
      <c r="DT116">
        <v>425.813962962963</v>
      </c>
      <c r="DU116">
        <v>418.963222222222</v>
      </c>
      <c r="DV116">
        <v>0.376298111111111</v>
      </c>
      <c r="DW116">
        <v>408.664333333333</v>
      </c>
      <c r="DX116">
        <v>24.5816037037037</v>
      </c>
      <c r="DY116">
        <v>2.24420481481482</v>
      </c>
      <c r="DZ116">
        <v>2.21036666666667</v>
      </c>
      <c r="EA116">
        <v>19.2813962962963</v>
      </c>
      <c r="EB116">
        <v>19.0376518518519</v>
      </c>
      <c r="EC116">
        <v>1999.97888888889</v>
      </c>
      <c r="ED116">
        <v>0.979994</v>
      </c>
      <c r="EE116">
        <v>0.0200061</v>
      </c>
      <c r="EF116">
        <v>0</v>
      </c>
      <c r="EG116">
        <v>2.37195925925926</v>
      </c>
      <c r="EH116">
        <v>0</v>
      </c>
      <c r="EI116">
        <v>2286.08666666667</v>
      </c>
      <c r="EJ116">
        <v>17299.9333333333</v>
      </c>
      <c r="EK116">
        <v>39.1156666666667</v>
      </c>
      <c r="EL116">
        <v>39.625</v>
      </c>
      <c r="EM116">
        <v>38.8376666666667</v>
      </c>
      <c r="EN116">
        <v>38.3074074074074</v>
      </c>
      <c r="EO116">
        <v>38.437</v>
      </c>
      <c r="EP116">
        <v>1959.96888888889</v>
      </c>
      <c r="EQ116">
        <v>40.01</v>
      </c>
      <c r="ER116">
        <v>0</v>
      </c>
      <c r="ES116">
        <v>1679592104.3</v>
      </c>
      <c r="ET116">
        <v>0</v>
      </c>
      <c r="EU116">
        <v>2.365532</v>
      </c>
      <c r="EV116">
        <v>-0.345507695973549</v>
      </c>
      <c r="EW116">
        <v>-1.19153846713389</v>
      </c>
      <c r="EX116">
        <v>2286.12</v>
      </c>
      <c r="EY116">
        <v>15</v>
      </c>
      <c r="EZ116">
        <v>0</v>
      </c>
      <c r="FA116" t="s">
        <v>409</v>
      </c>
      <c r="FB116">
        <v>1510787920.6</v>
      </c>
      <c r="FC116">
        <v>1510787921.6</v>
      </c>
      <c r="FD116">
        <v>0</v>
      </c>
      <c r="FE116">
        <v>-0.101</v>
      </c>
      <c r="FF116">
        <v>-0.012</v>
      </c>
      <c r="FG116">
        <v>6.901</v>
      </c>
      <c r="FH116">
        <v>0.516</v>
      </c>
      <c r="FI116">
        <v>420</v>
      </c>
      <c r="FJ116">
        <v>24</v>
      </c>
      <c r="FK116">
        <v>0.32</v>
      </c>
      <c r="FL116">
        <v>0.12</v>
      </c>
      <c r="FM116">
        <v>0.375931146341463</v>
      </c>
      <c r="FN116">
        <v>0.00705131707317165</v>
      </c>
      <c r="FO116">
        <v>0.00115471412492075</v>
      </c>
      <c r="FP116">
        <v>1</v>
      </c>
      <c r="FQ116">
        <v>1</v>
      </c>
      <c r="FR116">
        <v>1</v>
      </c>
      <c r="FS116" t="s">
        <v>410</v>
      </c>
      <c r="FT116">
        <v>2.97194</v>
      </c>
      <c r="FU116">
        <v>2.75392</v>
      </c>
      <c r="FV116">
        <v>0.0868689</v>
      </c>
      <c r="FW116">
        <v>0.0853668</v>
      </c>
      <c r="FX116">
        <v>0.104867</v>
      </c>
      <c r="FY116">
        <v>0.105041</v>
      </c>
      <c r="FZ116">
        <v>35419.8</v>
      </c>
      <c r="GA116">
        <v>38661.7</v>
      </c>
      <c r="GB116">
        <v>35160.5</v>
      </c>
      <c r="GC116">
        <v>38345.3</v>
      </c>
      <c r="GD116">
        <v>44601.5</v>
      </c>
      <c r="GE116">
        <v>49557.5</v>
      </c>
      <c r="GF116">
        <v>54932.7</v>
      </c>
      <c r="GG116">
        <v>61498.7</v>
      </c>
      <c r="GH116">
        <v>1.96625</v>
      </c>
      <c r="GI116">
        <v>1.80472</v>
      </c>
      <c r="GJ116">
        <v>0.0865012</v>
      </c>
      <c r="GK116">
        <v>0</v>
      </c>
      <c r="GL116">
        <v>26.0615</v>
      </c>
      <c r="GM116">
        <v>999.9</v>
      </c>
      <c r="GN116">
        <v>64.528</v>
      </c>
      <c r="GO116">
        <v>29.598</v>
      </c>
      <c r="GP116">
        <v>29.876</v>
      </c>
      <c r="GQ116">
        <v>54.8791</v>
      </c>
      <c r="GR116">
        <v>48.9944</v>
      </c>
      <c r="GS116">
        <v>1</v>
      </c>
      <c r="GT116">
        <v>0.0871265</v>
      </c>
      <c r="GU116">
        <v>1.41914</v>
      </c>
      <c r="GV116">
        <v>20.1114</v>
      </c>
      <c r="GW116">
        <v>5.19767</v>
      </c>
      <c r="GX116">
        <v>12.0044</v>
      </c>
      <c r="GY116">
        <v>4.9751</v>
      </c>
      <c r="GZ116">
        <v>3.29323</v>
      </c>
      <c r="HA116">
        <v>9999</v>
      </c>
      <c r="HB116">
        <v>9999</v>
      </c>
      <c r="HC116">
        <v>999.9</v>
      </c>
      <c r="HD116">
        <v>9999</v>
      </c>
      <c r="HE116">
        <v>1.8631</v>
      </c>
      <c r="HF116">
        <v>1.86813</v>
      </c>
      <c r="HG116">
        <v>1.86788</v>
      </c>
      <c r="HH116">
        <v>1.86902</v>
      </c>
      <c r="HI116">
        <v>1.86993</v>
      </c>
      <c r="HJ116">
        <v>1.86586</v>
      </c>
      <c r="HK116">
        <v>1.86702</v>
      </c>
      <c r="HL116">
        <v>1.86834</v>
      </c>
      <c r="HM116">
        <v>5</v>
      </c>
      <c r="HN116">
        <v>0</v>
      </c>
      <c r="HO116">
        <v>0</v>
      </c>
      <c r="HP116">
        <v>0</v>
      </c>
      <c r="HQ116" t="s">
        <v>411</v>
      </c>
      <c r="HR116" t="s">
        <v>412</v>
      </c>
      <c r="HS116" t="s">
        <v>413</v>
      </c>
      <c r="HT116" t="s">
        <v>413</v>
      </c>
      <c r="HU116" t="s">
        <v>413</v>
      </c>
      <c r="HV116" t="s">
        <v>413</v>
      </c>
      <c r="HW116">
        <v>0</v>
      </c>
      <c r="HX116">
        <v>100</v>
      </c>
      <c r="HY116">
        <v>100</v>
      </c>
      <c r="HZ116">
        <v>6.77</v>
      </c>
      <c r="IA116">
        <v>0.5646</v>
      </c>
      <c r="IB116">
        <v>4.09459096810632</v>
      </c>
      <c r="IC116">
        <v>0.00701673648668627</v>
      </c>
      <c r="ID116">
        <v>-7.00304995360485e-07</v>
      </c>
      <c r="IE116">
        <v>-1.86506737496121e-11</v>
      </c>
      <c r="IF116">
        <v>0.00125787624930914</v>
      </c>
      <c r="IG116">
        <v>-0.0224036906934607</v>
      </c>
      <c r="IH116">
        <v>0.00249664406764014</v>
      </c>
      <c r="II116">
        <v>-2.59163740235367e-05</v>
      </c>
      <c r="IJ116">
        <v>-2</v>
      </c>
      <c r="IK116">
        <v>2020</v>
      </c>
      <c r="IL116">
        <v>1</v>
      </c>
      <c r="IM116">
        <v>25</v>
      </c>
      <c r="IN116">
        <v>57.2</v>
      </c>
      <c r="IO116">
        <v>57.2</v>
      </c>
      <c r="IP116">
        <v>0.936279</v>
      </c>
      <c r="IQ116">
        <v>2.62207</v>
      </c>
      <c r="IR116">
        <v>1.54785</v>
      </c>
      <c r="IS116">
        <v>2.30469</v>
      </c>
      <c r="IT116">
        <v>1.34644</v>
      </c>
      <c r="IU116">
        <v>2.39868</v>
      </c>
      <c r="IV116">
        <v>34.0318</v>
      </c>
      <c r="IW116">
        <v>24.2188</v>
      </c>
      <c r="IX116">
        <v>18</v>
      </c>
      <c r="IY116">
        <v>502.684</v>
      </c>
      <c r="IZ116">
        <v>399.436</v>
      </c>
      <c r="JA116">
        <v>23.4595</v>
      </c>
      <c r="JB116">
        <v>28.3227</v>
      </c>
      <c r="JC116">
        <v>30</v>
      </c>
      <c r="JD116">
        <v>28.2762</v>
      </c>
      <c r="JE116">
        <v>28.2174</v>
      </c>
      <c r="JF116">
        <v>18.7269</v>
      </c>
      <c r="JG116">
        <v>28.1355</v>
      </c>
      <c r="JH116">
        <v>74.3991</v>
      </c>
      <c r="JI116">
        <v>23.4649</v>
      </c>
      <c r="JJ116">
        <v>366.186</v>
      </c>
      <c r="JK116">
        <v>24.6087</v>
      </c>
      <c r="JL116">
        <v>101.923</v>
      </c>
      <c r="JM116">
        <v>102.369</v>
      </c>
    </row>
    <row r="117" spans="1:273">
      <c r="A117">
        <v>101</v>
      </c>
      <c r="B117">
        <v>1510791356.5</v>
      </c>
      <c r="C117">
        <v>2024.40000009537</v>
      </c>
      <c r="D117" t="s">
        <v>612</v>
      </c>
      <c r="E117" t="s">
        <v>613</v>
      </c>
      <c r="F117">
        <v>5</v>
      </c>
      <c r="G117" t="s">
        <v>405</v>
      </c>
      <c r="H117" t="s">
        <v>406</v>
      </c>
      <c r="I117">
        <v>1510791348.71429</v>
      </c>
      <c r="J117">
        <f>(K117)/1000</f>
        <v>0</v>
      </c>
      <c r="K117">
        <f>IF(CZ117, AN117, AH117)</f>
        <v>0</v>
      </c>
      <c r="L117">
        <f>IF(CZ117, AI117, AG117)</f>
        <v>0</v>
      </c>
      <c r="M117">
        <f>DB117 - IF(AU117&gt;1, L117*CV117*100.0/(AW117*DP117), 0)</f>
        <v>0</v>
      </c>
      <c r="N117">
        <f>((T117-J117/2)*M117-L117)/(T117+J117/2)</f>
        <v>0</v>
      </c>
      <c r="O117">
        <f>N117*(DI117+DJ117)/1000.0</f>
        <v>0</v>
      </c>
      <c r="P117">
        <f>(DB117 - IF(AU117&gt;1, L117*CV117*100.0/(AW117*DP117), 0))*(DI117+DJ117)/1000.0</f>
        <v>0</v>
      </c>
      <c r="Q117">
        <f>2.0/((1/S117-1/R117)+SIGN(S117)*SQRT((1/S117-1/R117)*(1/S117-1/R117) + 4*CW117/((CW117+1)*(CW117+1))*(2*1/S117*1/R117-1/R117*1/R117)))</f>
        <v>0</v>
      </c>
      <c r="R117">
        <f>IF(LEFT(CX117,1)&lt;&gt;"0",IF(LEFT(CX117,1)="1",3.0,CY117),$D$5+$E$5*(DP117*DI117/($K$5*1000))+$F$5*(DP117*DI117/($K$5*1000))*MAX(MIN(CV117,$J$5),$I$5)*MAX(MIN(CV117,$J$5),$I$5)+$G$5*MAX(MIN(CV117,$J$5),$I$5)*(DP117*DI117/($K$5*1000))+$H$5*(DP117*DI117/($K$5*1000))*(DP117*DI117/($K$5*1000)))</f>
        <v>0</v>
      </c>
      <c r="S117">
        <f>J117*(1000-(1000*0.61365*exp(17.502*W117/(240.97+W117))/(DI117+DJ117)+DD117)/2)/(1000*0.61365*exp(17.502*W117/(240.97+W117))/(DI117+DJ117)-DD117)</f>
        <v>0</v>
      </c>
      <c r="T117">
        <f>1/((CW117+1)/(Q117/1.6)+1/(R117/1.37)) + CW117/((CW117+1)/(Q117/1.6) + CW117/(R117/1.37))</f>
        <v>0</v>
      </c>
      <c r="U117">
        <f>(CR117*CU117)</f>
        <v>0</v>
      </c>
      <c r="V117">
        <f>(DK117+(U117+2*0.95*5.67E-8*(((DK117+$B$7)+273)^4-(DK117+273)^4)-44100*J117)/(1.84*29.3*R117+8*0.95*5.67E-8*(DK117+273)^3))</f>
        <v>0</v>
      </c>
      <c r="W117">
        <f>($C$7*DL117+$D$7*DM117+$E$7*V117)</f>
        <v>0</v>
      </c>
      <c r="X117">
        <f>0.61365*exp(17.502*W117/(240.97+W117))</f>
        <v>0</v>
      </c>
      <c r="Y117">
        <f>(Z117/AA117*100)</f>
        <v>0</v>
      </c>
      <c r="Z117">
        <f>DD117*(DI117+DJ117)/1000</f>
        <v>0</v>
      </c>
      <c r="AA117">
        <f>0.61365*exp(17.502*DK117/(240.97+DK117))</f>
        <v>0</v>
      </c>
      <c r="AB117">
        <f>(X117-DD117*(DI117+DJ117)/1000)</f>
        <v>0</v>
      </c>
      <c r="AC117">
        <f>(-J117*44100)</f>
        <v>0</v>
      </c>
      <c r="AD117">
        <f>2*29.3*R117*0.92*(DK117-W117)</f>
        <v>0</v>
      </c>
      <c r="AE117">
        <f>2*0.95*5.67E-8*(((DK117+$B$7)+273)^4-(W117+273)^4)</f>
        <v>0</v>
      </c>
      <c r="AF117">
        <f>U117+AE117+AC117+AD117</f>
        <v>0</v>
      </c>
      <c r="AG117">
        <f>DH117*AU117*(DC117-DB117*(1000-AU117*DE117)/(1000-AU117*DD117))/(100*CV117)</f>
        <v>0</v>
      </c>
      <c r="AH117">
        <f>1000*DH117*AU117*(DD117-DE117)/(100*CV117*(1000-AU117*DD117))</f>
        <v>0</v>
      </c>
      <c r="AI117">
        <f>(AJ117 - AK117 - DI117*1E3/(8.314*(DK117+273.15)) * AM117/DH117 * AL117) * DH117/(100*CV117) * (1000 - DE117)/1000</f>
        <v>0</v>
      </c>
      <c r="AJ117">
        <v>388.958387265628</v>
      </c>
      <c r="AK117">
        <v>401.680193939394</v>
      </c>
      <c r="AL117">
        <v>-2.8892227317494</v>
      </c>
      <c r="AM117">
        <v>64.351544685461</v>
      </c>
      <c r="AN117">
        <f>(AP117 - AO117 + DI117*1E3/(8.314*(DK117+273.15)) * AR117/DH117 * AQ117) * DH117/(100*CV117) * 1000/(1000 - AP117)</f>
        <v>0</v>
      </c>
      <c r="AO117">
        <v>24.5864693790871</v>
      </c>
      <c r="AP117">
        <v>24.9670601398601</v>
      </c>
      <c r="AQ117">
        <v>8.14663307452349e-06</v>
      </c>
      <c r="AR117">
        <v>100.18039122701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MAX(0,($B$13+$C$13*DP117)/(1+$D$13*DP117)*DI117/(DK117+273)*$E$13)</f>
        <v>0</v>
      </c>
      <c r="AX117" t="s">
        <v>407</v>
      </c>
      <c r="AY117" t="s">
        <v>407</v>
      </c>
      <c r="AZ117">
        <v>0</v>
      </c>
      <c r="BA117">
        <v>0</v>
      </c>
      <c r="BB117">
        <f>1-AZ117/BA117</f>
        <v>0</v>
      </c>
      <c r="BC117">
        <v>0</v>
      </c>
      <c r="BD117" t="s">
        <v>407</v>
      </c>
      <c r="BE117" t="s">
        <v>407</v>
      </c>
      <c r="BF117">
        <v>0</v>
      </c>
      <c r="BG117">
        <v>0</v>
      </c>
      <c r="BH117">
        <f>1-BF117/BG117</f>
        <v>0</v>
      </c>
      <c r="BI117">
        <v>0.5</v>
      </c>
      <c r="BJ117">
        <f>CS117</f>
        <v>0</v>
      </c>
      <c r="BK117">
        <f>L117</f>
        <v>0</v>
      </c>
      <c r="BL117">
        <f>BH117*BI117*BJ117</f>
        <v>0</v>
      </c>
      <c r="BM117">
        <f>(BK117-BC117)/BJ117</f>
        <v>0</v>
      </c>
      <c r="BN117">
        <f>(BA117-BG117)/BG117</f>
        <v>0</v>
      </c>
      <c r="BO117">
        <f>AZ117/(BB117+AZ117/BG117)</f>
        <v>0</v>
      </c>
      <c r="BP117" t="s">
        <v>407</v>
      </c>
      <c r="BQ117">
        <v>0</v>
      </c>
      <c r="BR117">
        <f>IF(BQ117&lt;&gt;0, BQ117, BO117)</f>
        <v>0</v>
      </c>
      <c r="BS117">
        <f>1-BR117/BG117</f>
        <v>0</v>
      </c>
      <c r="BT117">
        <f>(BG117-BF117)/(BG117-BR117)</f>
        <v>0</v>
      </c>
      <c r="BU117">
        <f>(BA117-BG117)/(BA117-BR117)</f>
        <v>0</v>
      </c>
      <c r="BV117">
        <f>(BG117-BF117)/(BG117-AZ117)</f>
        <v>0</v>
      </c>
      <c r="BW117">
        <f>(BA117-BG117)/(BA117-AZ117)</f>
        <v>0</v>
      </c>
      <c r="BX117">
        <f>(BT117*BR117/BF117)</f>
        <v>0</v>
      </c>
      <c r="BY117">
        <f>(1-BX117)</f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f>$B$11*DQ117+$C$11*DR117+$F$11*EC117*(1-EF117)</f>
        <v>0</v>
      </c>
      <c r="CS117">
        <f>CR117*CT117</f>
        <v>0</v>
      </c>
      <c r="CT117">
        <f>($B$11*$D$9+$C$11*$D$9+$F$11*((EP117+EH117)/MAX(EP117+EH117+EQ117, 0.1)*$I$9+EQ117/MAX(EP117+EH117+EQ117, 0.1)*$J$9))/($B$11+$C$11+$F$11)</f>
        <v>0</v>
      </c>
      <c r="CU117">
        <f>($B$11*$K$9+$C$11*$K$9+$F$11*((EP117+EH117)/MAX(EP117+EH117+EQ117, 0.1)*$P$9+EQ117/MAX(EP117+EH117+EQ117, 0.1)*$Q$9))/($B$11+$C$11+$F$11)</f>
        <v>0</v>
      </c>
      <c r="CV117">
        <v>1.65</v>
      </c>
      <c r="CW117">
        <v>0.5</v>
      </c>
      <c r="CX117" t="s">
        <v>408</v>
      </c>
      <c r="CY117">
        <v>2</v>
      </c>
      <c r="CZ117" t="b">
        <v>1</v>
      </c>
      <c r="DA117">
        <v>1510791348.71429</v>
      </c>
      <c r="DB117">
        <v>408.382392857143</v>
      </c>
      <c r="DC117">
        <v>396.034214285714</v>
      </c>
      <c r="DD117">
        <v>24.9619035714286</v>
      </c>
      <c r="DE117">
        <v>24.5841464285714</v>
      </c>
      <c r="DF117">
        <v>401.584142857143</v>
      </c>
      <c r="DG117">
        <v>24.3975035714286</v>
      </c>
      <c r="DH117">
        <v>500.084535714286</v>
      </c>
      <c r="DI117">
        <v>89.9202857142857</v>
      </c>
      <c r="DJ117">
        <v>0.100008207142857</v>
      </c>
      <c r="DK117">
        <v>26.6251035714286</v>
      </c>
      <c r="DL117">
        <v>27.4896071428571</v>
      </c>
      <c r="DM117">
        <v>999.9</v>
      </c>
      <c r="DN117">
        <v>0</v>
      </c>
      <c r="DO117">
        <v>0</v>
      </c>
      <c r="DP117">
        <v>9988.88678571429</v>
      </c>
      <c r="DQ117">
        <v>0</v>
      </c>
      <c r="DR117">
        <v>9.93332214285715</v>
      </c>
      <c r="DS117">
        <v>12.3481386071429</v>
      </c>
      <c r="DT117">
        <v>418.837321428571</v>
      </c>
      <c r="DU117">
        <v>406.015857142857</v>
      </c>
      <c r="DV117">
        <v>0.377753785714286</v>
      </c>
      <c r="DW117">
        <v>396.034214285714</v>
      </c>
      <c r="DX117">
        <v>24.5841464285714</v>
      </c>
      <c r="DY117">
        <v>2.24458214285714</v>
      </c>
      <c r="DZ117">
        <v>2.21061285714286</v>
      </c>
      <c r="EA117">
        <v>19.2840964285714</v>
      </c>
      <c r="EB117">
        <v>19.0394357142857</v>
      </c>
      <c r="EC117">
        <v>1999.98428571429</v>
      </c>
      <c r="ED117">
        <v>0.979994107142858</v>
      </c>
      <c r="EE117">
        <v>0.0200059857142857</v>
      </c>
      <c r="EF117">
        <v>0</v>
      </c>
      <c r="EG117">
        <v>2.29174642857143</v>
      </c>
      <c r="EH117">
        <v>0</v>
      </c>
      <c r="EI117">
        <v>2285.88535714286</v>
      </c>
      <c r="EJ117">
        <v>17299.9964285714</v>
      </c>
      <c r="EK117">
        <v>39.1205</v>
      </c>
      <c r="EL117">
        <v>39.625</v>
      </c>
      <c r="EM117">
        <v>38.839</v>
      </c>
      <c r="EN117">
        <v>38.312</v>
      </c>
      <c r="EO117">
        <v>38.437</v>
      </c>
      <c r="EP117">
        <v>1959.97428571429</v>
      </c>
      <c r="EQ117">
        <v>40.01</v>
      </c>
      <c r="ER117">
        <v>0</v>
      </c>
      <c r="ES117">
        <v>1679592109.7</v>
      </c>
      <c r="ET117">
        <v>0</v>
      </c>
      <c r="EU117">
        <v>2.293</v>
      </c>
      <c r="EV117">
        <v>-0.00830085845455298</v>
      </c>
      <c r="EW117">
        <v>-5.3080341914024</v>
      </c>
      <c r="EX117">
        <v>2285.86384615385</v>
      </c>
      <c r="EY117">
        <v>15</v>
      </c>
      <c r="EZ117">
        <v>0</v>
      </c>
      <c r="FA117" t="s">
        <v>409</v>
      </c>
      <c r="FB117">
        <v>1510787920.6</v>
      </c>
      <c r="FC117">
        <v>1510787921.6</v>
      </c>
      <c r="FD117">
        <v>0</v>
      </c>
      <c r="FE117">
        <v>-0.101</v>
      </c>
      <c r="FF117">
        <v>-0.012</v>
      </c>
      <c r="FG117">
        <v>6.901</v>
      </c>
      <c r="FH117">
        <v>0.516</v>
      </c>
      <c r="FI117">
        <v>420</v>
      </c>
      <c r="FJ117">
        <v>24</v>
      </c>
      <c r="FK117">
        <v>0.32</v>
      </c>
      <c r="FL117">
        <v>0.12</v>
      </c>
      <c r="FM117">
        <v>0.377013804878049</v>
      </c>
      <c r="FN117">
        <v>0.0176936445993039</v>
      </c>
      <c r="FO117">
        <v>0.00187125244636446</v>
      </c>
      <c r="FP117">
        <v>1</v>
      </c>
      <c r="FQ117">
        <v>1</v>
      </c>
      <c r="FR117">
        <v>1</v>
      </c>
      <c r="FS117" t="s">
        <v>410</v>
      </c>
      <c r="FT117">
        <v>2.97168</v>
      </c>
      <c r="FU117">
        <v>2.75369</v>
      </c>
      <c r="FV117">
        <v>0.0845328</v>
      </c>
      <c r="FW117">
        <v>0.0825408</v>
      </c>
      <c r="FX117">
        <v>0.10488</v>
      </c>
      <c r="FY117">
        <v>0.105052</v>
      </c>
      <c r="FZ117">
        <v>35510.3</v>
      </c>
      <c r="GA117">
        <v>38781.2</v>
      </c>
      <c r="GB117">
        <v>35160.4</v>
      </c>
      <c r="GC117">
        <v>38345.5</v>
      </c>
      <c r="GD117">
        <v>44600.7</v>
      </c>
      <c r="GE117">
        <v>49556.8</v>
      </c>
      <c r="GF117">
        <v>54932.5</v>
      </c>
      <c r="GG117">
        <v>61498.7</v>
      </c>
      <c r="GH117">
        <v>1.96633</v>
      </c>
      <c r="GI117">
        <v>1.80475</v>
      </c>
      <c r="GJ117">
        <v>0.0879355</v>
      </c>
      <c r="GK117">
        <v>0</v>
      </c>
      <c r="GL117">
        <v>26.0615</v>
      </c>
      <c r="GM117">
        <v>999.9</v>
      </c>
      <c r="GN117">
        <v>64.504</v>
      </c>
      <c r="GO117">
        <v>29.598</v>
      </c>
      <c r="GP117">
        <v>29.8641</v>
      </c>
      <c r="GQ117">
        <v>54.3791</v>
      </c>
      <c r="GR117">
        <v>49.0625</v>
      </c>
      <c r="GS117">
        <v>1</v>
      </c>
      <c r="GT117">
        <v>0.0872586</v>
      </c>
      <c r="GU117">
        <v>1.39097</v>
      </c>
      <c r="GV117">
        <v>20.1117</v>
      </c>
      <c r="GW117">
        <v>5.19692</v>
      </c>
      <c r="GX117">
        <v>12.004</v>
      </c>
      <c r="GY117">
        <v>4.97475</v>
      </c>
      <c r="GZ117">
        <v>3.29305</v>
      </c>
      <c r="HA117">
        <v>9999</v>
      </c>
      <c r="HB117">
        <v>9999</v>
      </c>
      <c r="HC117">
        <v>999.9</v>
      </c>
      <c r="HD117">
        <v>9999</v>
      </c>
      <c r="HE117">
        <v>1.8631</v>
      </c>
      <c r="HF117">
        <v>1.86813</v>
      </c>
      <c r="HG117">
        <v>1.8679</v>
      </c>
      <c r="HH117">
        <v>1.86902</v>
      </c>
      <c r="HI117">
        <v>1.86993</v>
      </c>
      <c r="HJ117">
        <v>1.8659</v>
      </c>
      <c r="HK117">
        <v>1.86703</v>
      </c>
      <c r="HL117">
        <v>1.86835</v>
      </c>
      <c r="HM117">
        <v>5</v>
      </c>
      <c r="HN117">
        <v>0</v>
      </c>
      <c r="HO117">
        <v>0</v>
      </c>
      <c r="HP117">
        <v>0</v>
      </c>
      <c r="HQ117" t="s">
        <v>411</v>
      </c>
      <c r="HR117" t="s">
        <v>412</v>
      </c>
      <c r="HS117" t="s">
        <v>413</v>
      </c>
      <c r="HT117" t="s">
        <v>413</v>
      </c>
      <c r="HU117" t="s">
        <v>413</v>
      </c>
      <c r="HV117" t="s">
        <v>413</v>
      </c>
      <c r="HW117">
        <v>0</v>
      </c>
      <c r="HX117">
        <v>100</v>
      </c>
      <c r="HY117">
        <v>100</v>
      </c>
      <c r="HZ117">
        <v>6.681</v>
      </c>
      <c r="IA117">
        <v>0.5647</v>
      </c>
      <c r="IB117">
        <v>4.09459096810632</v>
      </c>
      <c r="IC117">
        <v>0.00701673648668627</v>
      </c>
      <c r="ID117">
        <v>-7.00304995360485e-07</v>
      </c>
      <c r="IE117">
        <v>-1.86506737496121e-11</v>
      </c>
      <c r="IF117">
        <v>0.00125787624930914</v>
      </c>
      <c r="IG117">
        <v>-0.0224036906934607</v>
      </c>
      <c r="IH117">
        <v>0.00249664406764014</v>
      </c>
      <c r="II117">
        <v>-2.59163740235367e-05</v>
      </c>
      <c r="IJ117">
        <v>-2</v>
      </c>
      <c r="IK117">
        <v>2020</v>
      </c>
      <c r="IL117">
        <v>1</v>
      </c>
      <c r="IM117">
        <v>25</v>
      </c>
      <c r="IN117">
        <v>57.3</v>
      </c>
      <c r="IO117">
        <v>57.2</v>
      </c>
      <c r="IP117">
        <v>0.905762</v>
      </c>
      <c r="IQ117">
        <v>2.61841</v>
      </c>
      <c r="IR117">
        <v>1.54785</v>
      </c>
      <c r="IS117">
        <v>2.30469</v>
      </c>
      <c r="IT117">
        <v>1.34644</v>
      </c>
      <c r="IU117">
        <v>2.40845</v>
      </c>
      <c r="IV117">
        <v>34.0318</v>
      </c>
      <c r="IW117">
        <v>24.2188</v>
      </c>
      <c r="IX117">
        <v>18</v>
      </c>
      <c r="IY117">
        <v>502.756</v>
      </c>
      <c r="IZ117">
        <v>399.462</v>
      </c>
      <c r="JA117">
        <v>23.4665</v>
      </c>
      <c r="JB117">
        <v>28.3251</v>
      </c>
      <c r="JC117">
        <v>30.0002</v>
      </c>
      <c r="JD117">
        <v>28.2786</v>
      </c>
      <c r="JE117">
        <v>28.2193</v>
      </c>
      <c r="JF117">
        <v>18.0455</v>
      </c>
      <c r="JG117">
        <v>28.1355</v>
      </c>
      <c r="JH117">
        <v>74.3991</v>
      </c>
      <c r="JI117">
        <v>23.4783</v>
      </c>
      <c r="JJ117">
        <v>346.102</v>
      </c>
      <c r="JK117">
        <v>24.6087</v>
      </c>
      <c r="JL117">
        <v>101.922</v>
      </c>
      <c r="JM117">
        <v>102.369</v>
      </c>
    </row>
    <row r="118" spans="1:273">
      <c r="A118">
        <v>102</v>
      </c>
      <c r="B118">
        <v>1510791361.5</v>
      </c>
      <c r="C118">
        <v>2029.40000009537</v>
      </c>
      <c r="D118" t="s">
        <v>614</v>
      </c>
      <c r="E118" t="s">
        <v>615</v>
      </c>
      <c r="F118">
        <v>5</v>
      </c>
      <c r="G118" t="s">
        <v>405</v>
      </c>
      <c r="H118" t="s">
        <v>406</v>
      </c>
      <c r="I118">
        <v>1510791354</v>
      </c>
      <c r="J118">
        <f>(K118)/1000</f>
        <v>0</v>
      </c>
      <c r="K118">
        <f>IF(CZ118, AN118, AH118)</f>
        <v>0</v>
      </c>
      <c r="L118">
        <f>IF(CZ118, AI118, AG118)</f>
        <v>0</v>
      </c>
      <c r="M118">
        <f>DB118 - IF(AU118&gt;1, L118*CV118*100.0/(AW118*DP118), 0)</f>
        <v>0</v>
      </c>
      <c r="N118">
        <f>((T118-J118/2)*M118-L118)/(T118+J118/2)</f>
        <v>0</v>
      </c>
      <c r="O118">
        <f>N118*(DI118+DJ118)/1000.0</f>
        <v>0</v>
      </c>
      <c r="P118">
        <f>(DB118 - IF(AU118&gt;1, L118*CV118*100.0/(AW118*DP118), 0))*(DI118+DJ118)/1000.0</f>
        <v>0</v>
      </c>
      <c r="Q118">
        <f>2.0/((1/S118-1/R118)+SIGN(S118)*SQRT((1/S118-1/R118)*(1/S118-1/R118) + 4*CW118/((CW118+1)*(CW118+1))*(2*1/S118*1/R118-1/R118*1/R118)))</f>
        <v>0</v>
      </c>
      <c r="R118">
        <f>IF(LEFT(CX118,1)&lt;&gt;"0",IF(LEFT(CX118,1)="1",3.0,CY118),$D$5+$E$5*(DP118*DI118/($K$5*1000))+$F$5*(DP118*DI118/($K$5*1000))*MAX(MIN(CV118,$J$5),$I$5)*MAX(MIN(CV118,$J$5),$I$5)+$G$5*MAX(MIN(CV118,$J$5),$I$5)*(DP118*DI118/($K$5*1000))+$H$5*(DP118*DI118/($K$5*1000))*(DP118*DI118/($K$5*1000)))</f>
        <v>0</v>
      </c>
      <c r="S118">
        <f>J118*(1000-(1000*0.61365*exp(17.502*W118/(240.97+W118))/(DI118+DJ118)+DD118)/2)/(1000*0.61365*exp(17.502*W118/(240.97+W118))/(DI118+DJ118)-DD118)</f>
        <v>0</v>
      </c>
      <c r="T118">
        <f>1/((CW118+1)/(Q118/1.6)+1/(R118/1.37)) + CW118/((CW118+1)/(Q118/1.6) + CW118/(R118/1.37))</f>
        <v>0</v>
      </c>
      <c r="U118">
        <f>(CR118*CU118)</f>
        <v>0</v>
      </c>
      <c r="V118">
        <f>(DK118+(U118+2*0.95*5.67E-8*(((DK118+$B$7)+273)^4-(DK118+273)^4)-44100*J118)/(1.84*29.3*R118+8*0.95*5.67E-8*(DK118+273)^3))</f>
        <v>0</v>
      </c>
      <c r="W118">
        <f>($C$7*DL118+$D$7*DM118+$E$7*V118)</f>
        <v>0</v>
      </c>
      <c r="X118">
        <f>0.61365*exp(17.502*W118/(240.97+W118))</f>
        <v>0</v>
      </c>
      <c r="Y118">
        <f>(Z118/AA118*100)</f>
        <v>0</v>
      </c>
      <c r="Z118">
        <f>DD118*(DI118+DJ118)/1000</f>
        <v>0</v>
      </c>
      <c r="AA118">
        <f>0.61365*exp(17.502*DK118/(240.97+DK118))</f>
        <v>0</v>
      </c>
      <c r="AB118">
        <f>(X118-DD118*(DI118+DJ118)/1000)</f>
        <v>0</v>
      </c>
      <c r="AC118">
        <f>(-J118*44100)</f>
        <v>0</v>
      </c>
      <c r="AD118">
        <f>2*29.3*R118*0.92*(DK118-W118)</f>
        <v>0</v>
      </c>
      <c r="AE118">
        <f>2*0.95*5.67E-8*(((DK118+$B$7)+273)^4-(W118+273)^4)</f>
        <v>0</v>
      </c>
      <c r="AF118">
        <f>U118+AE118+AC118+AD118</f>
        <v>0</v>
      </c>
      <c r="AG118">
        <f>DH118*AU118*(DC118-DB118*(1000-AU118*DE118)/(1000-AU118*DD118))/(100*CV118)</f>
        <v>0</v>
      </c>
      <c r="AH118">
        <f>1000*DH118*AU118*(DD118-DE118)/(100*CV118*(1000-AU118*DD118))</f>
        <v>0</v>
      </c>
      <c r="AI118">
        <f>(AJ118 - AK118 - DI118*1E3/(8.314*(DK118+273.15)) * AM118/DH118 * AL118) * DH118/(100*CV118) * (1000 - DE118)/1000</f>
        <v>0</v>
      </c>
      <c r="AJ118">
        <v>372.500397592112</v>
      </c>
      <c r="AK118">
        <v>386.163406060606</v>
      </c>
      <c r="AL118">
        <v>-3.13514663184557</v>
      </c>
      <c r="AM118">
        <v>64.351544685461</v>
      </c>
      <c r="AN118">
        <f>(AP118 - AO118 + DI118*1E3/(8.314*(DK118+273.15)) * AR118/DH118 * AQ118) * DH118/(100*CV118) * 1000/(1000 - AP118)</f>
        <v>0</v>
      </c>
      <c r="AO118">
        <v>24.5882571110696</v>
      </c>
      <c r="AP118">
        <v>24.9734965034965</v>
      </c>
      <c r="AQ118">
        <v>3.30282288523215e-05</v>
      </c>
      <c r="AR118">
        <v>100.18039122701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MAX(0,($B$13+$C$13*DP118)/(1+$D$13*DP118)*DI118/(DK118+273)*$E$13)</f>
        <v>0</v>
      </c>
      <c r="AX118" t="s">
        <v>407</v>
      </c>
      <c r="AY118" t="s">
        <v>407</v>
      </c>
      <c r="AZ118">
        <v>0</v>
      </c>
      <c r="BA118">
        <v>0</v>
      </c>
      <c r="BB118">
        <f>1-AZ118/BA118</f>
        <v>0</v>
      </c>
      <c r="BC118">
        <v>0</v>
      </c>
      <c r="BD118" t="s">
        <v>407</v>
      </c>
      <c r="BE118" t="s">
        <v>407</v>
      </c>
      <c r="BF118">
        <v>0</v>
      </c>
      <c r="BG118">
        <v>0</v>
      </c>
      <c r="BH118">
        <f>1-BF118/BG118</f>
        <v>0</v>
      </c>
      <c r="BI118">
        <v>0.5</v>
      </c>
      <c r="BJ118">
        <f>CS118</f>
        <v>0</v>
      </c>
      <c r="BK118">
        <f>L118</f>
        <v>0</v>
      </c>
      <c r="BL118">
        <f>BH118*BI118*BJ118</f>
        <v>0</v>
      </c>
      <c r="BM118">
        <f>(BK118-BC118)/BJ118</f>
        <v>0</v>
      </c>
      <c r="BN118">
        <f>(BA118-BG118)/BG118</f>
        <v>0</v>
      </c>
      <c r="BO118">
        <f>AZ118/(BB118+AZ118/BG118)</f>
        <v>0</v>
      </c>
      <c r="BP118" t="s">
        <v>407</v>
      </c>
      <c r="BQ118">
        <v>0</v>
      </c>
      <c r="BR118">
        <f>IF(BQ118&lt;&gt;0, BQ118, BO118)</f>
        <v>0</v>
      </c>
      <c r="BS118">
        <f>1-BR118/BG118</f>
        <v>0</v>
      </c>
      <c r="BT118">
        <f>(BG118-BF118)/(BG118-BR118)</f>
        <v>0</v>
      </c>
      <c r="BU118">
        <f>(BA118-BG118)/(BA118-BR118)</f>
        <v>0</v>
      </c>
      <c r="BV118">
        <f>(BG118-BF118)/(BG118-AZ118)</f>
        <v>0</v>
      </c>
      <c r="BW118">
        <f>(BA118-BG118)/(BA118-AZ118)</f>
        <v>0</v>
      </c>
      <c r="BX118">
        <f>(BT118*BR118/BF118)</f>
        <v>0</v>
      </c>
      <c r="BY118">
        <f>(1-BX118)</f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f>$B$11*DQ118+$C$11*DR118+$F$11*EC118*(1-EF118)</f>
        <v>0</v>
      </c>
      <c r="CS118">
        <f>CR118*CT118</f>
        <v>0</v>
      </c>
      <c r="CT118">
        <f>($B$11*$D$9+$C$11*$D$9+$F$11*((EP118+EH118)/MAX(EP118+EH118+EQ118, 0.1)*$I$9+EQ118/MAX(EP118+EH118+EQ118, 0.1)*$J$9))/($B$11+$C$11+$F$11)</f>
        <v>0</v>
      </c>
      <c r="CU118">
        <f>($B$11*$K$9+$C$11*$K$9+$F$11*((EP118+EH118)/MAX(EP118+EH118+EQ118, 0.1)*$P$9+EQ118/MAX(EP118+EH118+EQ118, 0.1)*$Q$9))/($B$11+$C$11+$F$11)</f>
        <v>0</v>
      </c>
      <c r="CV118">
        <v>1.65</v>
      </c>
      <c r="CW118">
        <v>0.5</v>
      </c>
      <c r="CX118" t="s">
        <v>408</v>
      </c>
      <c r="CY118">
        <v>2</v>
      </c>
      <c r="CZ118" t="b">
        <v>1</v>
      </c>
      <c r="DA118">
        <v>1510791354</v>
      </c>
      <c r="DB118">
        <v>396.507851851852</v>
      </c>
      <c r="DC118">
        <v>379.282444444444</v>
      </c>
      <c r="DD118">
        <v>24.9666518518518</v>
      </c>
      <c r="DE118">
        <v>24.5864888888889</v>
      </c>
      <c r="DF118">
        <v>389.785814814815</v>
      </c>
      <c r="DG118">
        <v>24.4020148148148</v>
      </c>
      <c r="DH118">
        <v>500.074814814815</v>
      </c>
      <c r="DI118">
        <v>89.9218962962963</v>
      </c>
      <c r="DJ118">
        <v>0.0999592962962963</v>
      </c>
      <c r="DK118">
        <v>26.6254518518519</v>
      </c>
      <c r="DL118">
        <v>27.4912148148148</v>
      </c>
      <c r="DM118">
        <v>999.9</v>
      </c>
      <c r="DN118">
        <v>0</v>
      </c>
      <c r="DO118">
        <v>0</v>
      </c>
      <c r="DP118">
        <v>9994.90888888889</v>
      </c>
      <c r="DQ118">
        <v>0</v>
      </c>
      <c r="DR118">
        <v>9.93346259259259</v>
      </c>
      <c r="DS118">
        <v>17.2253925925926</v>
      </c>
      <c r="DT118">
        <v>406.660814814815</v>
      </c>
      <c r="DU118">
        <v>388.842777777778</v>
      </c>
      <c r="DV118">
        <v>0.380163296296296</v>
      </c>
      <c r="DW118">
        <v>379.282444444444</v>
      </c>
      <c r="DX118">
        <v>24.5864888888889</v>
      </c>
      <c r="DY118">
        <v>2.24504888888889</v>
      </c>
      <c r="DZ118">
        <v>2.21086296296296</v>
      </c>
      <c r="EA118">
        <v>19.2874555555556</v>
      </c>
      <c r="EB118">
        <v>19.0412592592593</v>
      </c>
      <c r="EC118">
        <v>1999.98592592593</v>
      </c>
      <c r="ED118">
        <v>0.979994111111111</v>
      </c>
      <c r="EE118">
        <v>0.0200059814814815</v>
      </c>
      <c r="EF118">
        <v>0</v>
      </c>
      <c r="EG118">
        <v>2.3583037037037</v>
      </c>
      <c r="EH118">
        <v>0</v>
      </c>
      <c r="EI118">
        <v>2285.2962962963</v>
      </c>
      <c r="EJ118">
        <v>17300.0111111111</v>
      </c>
      <c r="EK118">
        <v>39.1156666666667</v>
      </c>
      <c r="EL118">
        <v>39.625</v>
      </c>
      <c r="EM118">
        <v>38.8376666666667</v>
      </c>
      <c r="EN118">
        <v>38.312</v>
      </c>
      <c r="EO118">
        <v>38.437</v>
      </c>
      <c r="EP118">
        <v>1959.97592592593</v>
      </c>
      <c r="EQ118">
        <v>40.01</v>
      </c>
      <c r="ER118">
        <v>0</v>
      </c>
      <c r="ES118">
        <v>1679592114.5</v>
      </c>
      <c r="ET118">
        <v>0</v>
      </c>
      <c r="EU118">
        <v>2.36359615384615</v>
      </c>
      <c r="EV118">
        <v>0.94170598285299</v>
      </c>
      <c r="EW118">
        <v>-9.10017093049197</v>
      </c>
      <c r="EX118">
        <v>2285.30769230769</v>
      </c>
      <c r="EY118">
        <v>15</v>
      </c>
      <c r="EZ118">
        <v>0</v>
      </c>
      <c r="FA118" t="s">
        <v>409</v>
      </c>
      <c r="FB118">
        <v>1510787920.6</v>
      </c>
      <c r="FC118">
        <v>1510787921.6</v>
      </c>
      <c r="FD118">
        <v>0</v>
      </c>
      <c r="FE118">
        <v>-0.101</v>
      </c>
      <c r="FF118">
        <v>-0.012</v>
      </c>
      <c r="FG118">
        <v>6.901</v>
      </c>
      <c r="FH118">
        <v>0.516</v>
      </c>
      <c r="FI118">
        <v>420</v>
      </c>
      <c r="FJ118">
        <v>24</v>
      </c>
      <c r="FK118">
        <v>0.32</v>
      </c>
      <c r="FL118">
        <v>0.12</v>
      </c>
      <c r="FM118">
        <v>0.37840656097561</v>
      </c>
      <c r="FN118">
        <v>0.0243852961672477</v>
      </c>
      <c r="FO118">
        <v>0.00249412446194007</v>
      </c>
      <c r="FP118">
        <v>1</v>
      </c>
      <c r="FQ118">
        <v>1</v>
      </c>
      <c r="FR118">
        <v>1</v>
      </c>
      <c r="FS118" t="s">
        <v>410</v>
      </c>
      <c r="FT118">
        <v>2.97192</v>
      </c>
      <c r="FU118">
        <v>2.75386</v>
      </c>
      <c r="FV118">
        <v>0.08192</v>
      </c>
      <c r="FW118">
        <v>0.0796298</v>
      </c>
      <c r="FX118">
        <v>0.104897</v>
      </c>
      <c r="FY118">
        <v>0.105058</v>
      </c>
      <c r="FZ118">
        <v>35611.9</v>
      </c>
      <c r="GA118">
        <v>38904.2</v>
      </c>
      <c r="GB118">
        <v>35160.7</v>
      </c>
      <c r="GC118">
        <v>38345.5</v>
      </c>
      <c r="GD118">
        <v>44600</v>
      </c>
      <c r="GE118">
        <v>49556.5</v>
      </c>
      <c r="GF118">
        <v>54932.8</v>
      </c>
      <c r="GG118">
        <v>61498.9</v>
      </c>
      <c r="GH118">
        <v>1.96637</v>
      </c>
      <c r="GI118">
        <v>1.80445</v>
      </c>
      <c r="GJ118">
        <v>0.0879355</v>
      </c>
      <c r="GK118">
        <v>0</v>
      </c>
      <c r="GL118">
        <v>26.0615</v>
      </c>
      <c r="GM118">
        <v>999.9</v>
      </c>
      <c r="GN118">
        <v>64.528</v>
      </c>
      <c r="GO118">
        <v>29.598</v>
      </c>
      <c r="GP118">
        <v>29.8739</v>
      </c>
      <c r="GQ118">
        <v>54.8091</v>
      </c>
      <c r="GR118">
        <v>49.0104</v>
      </c>
      <c r="GS118">
        <v>1</v>
      </c>
      <c r="GT118">
        <v>0.0873171</v>
      </c>
      <c r="GU118">
        <v>1.4025</v>
      </c>
      <c r="GV118">
        <v>20.1118</v>
      </c>
      <c r="GW118">
        <v>5.19707</v>
      </c>
      <c r="GX118">
        <v>12.004</v>
      </c>
      <c r="GY118">
        <v>4.975</v>
      </c>
      <c r="GZ118">
        <v>3.29303</v>
      </c>
      <c r="HA118">
        <v>9999</v>
      </c>
      <c r="HB118">
        <v>9999</v>
      </c>
      <c r="HC118">
        <v>999.9</v>
      </c>
      <c r="HD118">
        <v>9999</v>
      </c>
      <c r="HE118">
        <v>1.8631</v>
      </c>
      <c r="HF118">
        <v>1.86813</v>
      </c>
      <c r="HG118">
        <v>1.86786</v>
      </c>
      <c r="HH118">
        <v>1.86904</v>
      </c>
      <c r="HI118">
        <v>1.86991</v>
      </c>
      <c r="HJ118">
        <v>1.86587</v>
      </c>
      <c r="HK118">
        <v>1.86701</v>
      </c>
      <c r="HL118">
        <v>1.86834</v>
      </c>
      <c r="HM118">
        <v>5</v>
      </c>
      <c r="HN118">
        <v>0</v>
      </c>
      <c r="HO118">
        <v>0</v>
      </c>
      <c r="HP118">
        <v>0</v>
      </c>
      <c r="HQ118" t="s">
        <v>411</v>
      </c>
      <c r="HR118" t="s">
        <v>412</v>
      </c>
      <c r="HS118" t="s">
        <v>413</v>
      </c>
      <c r="HT118" t="s">
        <v>413</v>
      </c>
      <c r="HU118" t="s">
        <v>413</v>
      </c>
      <c r="HV118" t="s">
        <v>413</v>
      </c>
      <c r="HW118">
        <v>0</v>
      </c>
      <c r="HX118">
        <v>100</v>
      </c>
      <c r="HY118">
        <v>100</v>
      </c>
      <c r="HZ118">
        <v>6.583</v>
      </c>
      <c r="IA118">
        <v>0.565</v>
      </c>
      <c r="IB118">
        <v>4.09459096810632</v>
      </c>
      <c r="IC118">
        <v>0.00701673648668627</v>
      </c>
      <c r="ID118">
        <v>-7.00304995360485e-07</v>
      </c>
      <c r="IE118">
        <v>-1.86506737496121e-11</v>
      </c>
      <c r="IF118">
        <v>0.00125787624930914</v>
      </c>
      <c r="IG118">
        <v>-0.0224036906934607</v>
      </c>
      <c r="IH118">
        <v>0.00249664406764014</v>
      </c>
      <c r="II118">
        <v>-2.59163740235367e-05</v>
      </c>
      <c r="IJ118">
        <v>-2</v>
      </c>
      <c r="IK118">
        <v>2020</v>
      </c>
      <c r="IL118">
        <v>1</v>
      </c>
      <c r="IM118">
        <v>25</v>
      </c>
      <c r="IN118">
        <v>57.3</v>
      </c>
      <c r="IO118">
        <v>57.3</v>
      </c>
      <c r="IP118">
        <v>0.869141</v>
      </c>
      <c r="IQ118">
        <v>2.62451</v>
      </c>
      <c r="IR118">
        <v>1.54785</v>
      </c>
      <c r="IS118">
        <v>2.30469</v>
      </c>
      <c r="IT118">
        <v>1.34644</v>
      </c>
      <c r="IU118">
        <v>2.39502</v>
      </c>
      <c r="IV118">
        <v>34.0318</v>
      </c>
      <c r="IW118">
        <v>24.2188</v>
      </c>
      <c r="IX118">
        <v>18</v>
      </c>
      <c r="IY118">
        <v>502.796</v>
      </c>
      <c r="IZ118">
        <v>399.299</v>
      </c>
      <c r="JA118">
        <v>23.4794</v>
      </c>
      <c r="JB118">
        <v>28.3251</v>
      </c>
      <c r="JC118">
        <v>30.0001</v>
      </c>
      <c r="JD118">
        <v>28.2795</v>
      </c>
      <c r="JE118">
        <v>28.2198</v>
      </c>
      <c r="JF118">
        <v>17.395</v>
      </c>
      <c r="JG118">
        <v>28.1355</v>
      </c>
      <c r="JH118">
        <v>74.3991</v>
      </c>
      <c r="JI118">
        <v>23.4793</v>
      </c>
      <c r="JJ118">
        <v>332.665</v>
      </c>
      <c r="JK118">
        <v>24.6087</v>
      </c>
      <c r="JL118">
        <v>101.923</v>
      </c>
      <c r="JM118">
        <v>102.37</v>
      </c>
    </row>
    <row r="119" spans="1:273">
      <c r="A119">
        <v>103</v>
      </c>
      <c r="B119">
        <v>1510791366.5</v>
      </c>
      <c r="C119">
        <v>2034.40000009537</v>
      </c>
      <c r="D119" t="s">
        <v>616</v>
      </c>
      <c r="E119" t="s">
        <v>617</v>
      </c>
      <c r="F119">
        <v>5</v>
      </c>
      <c r="G119" t="s">
        <v>405</v>
      </c>
      <c r="H119" t="s">
        <v>406</v>
      </c>
      <c r="I119">
        <v>1510791358.71429</v>
      </c>
      <c r="J119">
        <f>(K119)/1000</f>
        <v>0</v>
      </c>
      <c r="K119">
        <f>IF(CZ119, AN119, AH119)</f>
        <v>0</v>
      </c>
      <c r="L119">
        <f>IF(CZ119, AI119, AG119)</f>
        <v>0</v>
      </c>
      <c r="M119">
        <f>DB119 - IF(AU119&gt;1, L119*CV119*100.0/(AW119*DP119), 0)</f>
        <v>0</v>
      </c>
      <c r="N119">
        <f>((T119-J119/2)*M119-L119)/(T119+J119/2)</f>
        <v>0</v>
      </c>
      <c r="O119">
        <f>N119*(DI119+DJ119)/1000.0</f>
        <v>0</v>
      </c>
      <c r="P119">
        <f>(DB119 - IF(AU119&gt;1, L119*CV119*100.0/(AW119*DP119), 0))*(DI119+DJ119)/1000.0</f>
        <v>0</v>
      </c>
      <c r="Q119">
        <f>2.0/((1/S119-1/R119)+SIGN(S119)*SQRT((1/S119-1/R119)*(1/S119-1/R119) + 4*CW119/((CW119+1)*(CW119+1))*(2*1/S119*1/R119-1/R119*1/R119)))</f>
        <v>0</v>
      </c>
      <c r="R119">
        <f>IF(LEFT(CX119,1)&lt;&gt;"0",IF(LEFT(CX119,1)="1",3.0,CY119),$D$5+$E$5*(DP119*DI119/($K$5*1000))+$F$5*(DP119*DI119/($K$5*1000))*MAX(MIN(CV119,$J$5),$I$5)*MAX(MIN(CV119,$J$5),$I$5)+$G$5*MAX(MIN(CV119,$J$5),$I$5)*(DP119*DI119/($K$5*1000))+$H$5*(DP119*DI119/($K$5*1000))*(DP119*DI119/($K$5*1000)))</f>
        <v>0</v>
      </c>
      <c r="S119">
        <f>J119*(1000-(1000*0.61365*exp(17.502*W119/(240.97+W119))/(DI119+DJ119)+DD119)/2)/(1000*0.61365*exp(17.502*W119/(240.97+W119))/(DI119+DJ119)-DD119)</f>
        <v>0</v>
      </c>
      <c r="T119">
        <f>1/((CW119+1)/(Q119/1.6)+1/(R119/1.37)) + CW119/((CW119+1)/(Q119/1.6) + CW119/(R119/1.37))</f>
        <v>0</v>
      </c>
      <c r="U119">
        <f>(CR119*CU119)</f>
        <v>0</v>
      </c>
      <c r="V119">
        <f>(DK119+(U119+2*0.95*5.67E-8*(((DK119+$B$7)+273)^4-(DK119+273)^4)-44100*J119)/(1.84*29.3*R119+8*0.95*5.67E-8*(DK119+273)^3))</f>
        <v>0</v>
      </c>
      <c r="W119">
        <f>($C$7*DL119+$D$7*DM119+$E$7*V119)</f>
        <v>0</v>
      </c>
      <c r="X119">
        <f>0.61365*exp(17.502*W119/(240.97+W119))</f>
        <v>0</v>
      </c>
      <c r="Y119">
        <f>(Z119/AA119*100)</f>
        <v>0</v>
      </c>
      <c r="Z119">
        <f>DD119*(DI119+DJ119)/1000</f>
        <v>0</v>
      </c>
      <c r="AA119">
        <f>0.61365*exp(17.502*DK119/(240.97+DK119))</f>
        <v>0</v>
      </c>
      <c r="AB119">
        <f>(X119-DD119*(DI119+DJ119)/1000)</f>
        <v>0</v>
      </c>
      <c r="AC119">
        <f>(-J119*44100)</f>
        <v>0</v>
      </c>
      <c r="AD119">
        <f>2*29.3*R119*0.92*(DK119-W119)</f>
        <v>0</v>
      </c>
      <c r="AE119">
        <f>2*0.95*5.67E-8*(((DK119+$B$7)+273)^4-(W119+273)^4)</f>
        <v>0</v>
      </c>
      <c r="AF119">
        <f>U119+AE119+AC119+AD119</f>
        <v>0</v>
      </c>
      <c r="AG119">
        <f>DH119*AU119*(DC119-DB119*(1000-AU119*DE119)/(1000-AU119*DD119))/(100*CV119)</f>
        <v>0</v>
      </c>
      <c r="AH119">
        <f>1000*DH119*AU119*(DD119-DE119)/(100*CV119*(1000-AU119*DD119))</f>
        <v>0</v>
      </c>
      <c r="AI119">
        <f>(AJ119 - AK119 - DI119*1E3/(8.314*(DK119+273.15)) * AM119/DH119 * AL119) * DH119/(100*CV119) * (1000 - DE119)/1000</f>
        <v>0</v>
      </c>
      <c r="AJ119">
        <v>354.951543871949</v>
      </c>
      <c r="AK119">
        <v>369.661909090909</v>
      </c>
      <c r="AL119">
        <v>-3.33227747854478</v>
      </c>
      <c r="AM119">
        <v>64.351544685461</v>
      </c>
      <c r="AN119">
        <f>(AP119 - AO119 + DI119*1E3/(8.314*(DK119+273.15)) * AR119/DH119 * AQ119) * DH119/(100*CV119) * 1000/(1000 - AP119)</f>
        <v>0</v>
      </c>
      <c r="AO119">
        <v>24.5896156845937</v>
      </c>
      <c r="AP119">
        <v>24.9767867132867</v>
      </c>
      <c r="AQ119">
        <v>1.46677588066853e-05</v>
      </c>
      <c r="AR119">
        <v>100.18039122701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MAX(0,($B$13+$C$13*DP119)/(1+$D$13*DP119)*DI119/(DK119+273)*$E$13)</f>
        <v>0</v>
      </c>
      <c r="AX119" t="s">
        <v>407</v>
      </c>
      <c r="AY119" t="s">
        <v>407</v>
      </c>
      <c r="AZ119">
        <v>0</v>
      </c>
      <c r="BA119">
        <v>0</v>
      </c>
      <c r="BB119">
        <f>1-AZ119/BA119</f>
        <v>0</v>
      </c>
      <c r="BC119">
        <v>0</v>
      </c>
      <c r="BD119" t="s">
        <v>407</v>
      </c>
      <c r="BE119" t="s">
        <v>407</v>
      </c>
      <c r="BF119">
        <v>0</v>
      </c>
      <c r="BG119">
        <v>0</v>
      </c>
      <c r="BH119">
        <f>1-BF119/BG119</f>
        <v>0</v>
      </c>
      <c r="BI119">
        <v>0.5</v>
      </c>
      <c r="BJ119">
        <f>CS119</f>
        <v>0</v>
      </c>
      <c r="BK119">
        <f>L119</f>
        <v>0</v>
      </c>
      <c r="BL119">
        <f>BH119*BI119*BJ119</f>
        <v>0</v>
      </c>
      <c r="BM119">
        <f>(BK119-BC119)/BJ119</f>
        <v>0</v>
      </c>
      <c r="BN119">
        <f>(BA119-BG119)/BG119</f>
        <v>0</v>
      </c>
      <c r="BO119">
        <f>AZ119/(BB119+AZ119/BG119)</f>
        <v>0</v>
      </c>
      <c r="BP119" t="s">
        <v>407</v>
      </c>
      <c r="BQ119">
        <v>0</v>
      </c>
      <c r="BR119">
        <f>IF(BQ119&lt;&gt;0, BQ119, BO119)</f>
        <v>0</v>
      </c>
      <c r="BS119">
        <f>1-BR119/BG119</f>
        <v>0</v>
      </c>
      <c r="BT119">
        <f>(BG119-BF119)/(BG119-BR119)</f>
        <v>0</v>
      </c>
      <c r="BU119">
        <f>(BA119-BG119)/(BA119-BR119)</f>
        <v>0</v>
      </c>
      <c r="BV119">
        <f>(BG119-BF119)/(BG119-AZ119)</f>
        <v>0</v>
      </c>
      <c r="BW119">
        <f>(BA119-BG119)/(BA119-AZ119)</f>
        <v>0</v>
      </c>
      <c r="BX119">
        <f>(BT119*BR119/BF119)</f>
        <v>0</v>
      </c>
      <c r="BY119">
        <f>(1-BX119)</f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f>$B$11*DQ119+$C$11*DR119+$F$11*EC119*(1-EF119)</f>
        <v>0</v>
      </c>
      <c r="CS119">
        <f>CR119*CT119</f>
        <v>0</v>
      </c>
      <c r="CT119">
        <f>($B$11*$D$9+$C$11*$D$9+$F$11*((EP119+EH119)/MAX(EP119+EH119+EQ119, 0.1)*$I$9+EQ119/MAX(EP119+EH119+EQ119, 0.1)*$J$9))/($B$11+$C$11+$F$11)</f>
        <v>0</v>
      </c>
      <c r="CU119">
        <f>($B$11*$K$9+$C$11*$K$9+$F$11*((EP119+EH119)/MAX(EP119+EH119+EQ119, 0.1)*$P$9+EQ119/MAX(EP119+EH119+EQ119, 0.1)*$Q$9))/($B$11+$C$11+$F$11)</f>
        <v>0</v>
      </c>
      <c r="CV119">
        <v>1.65</v>
      </c>
      <c r="CW119">
        <v>0.5</v>
      </c>
      <c r="CX119" t="s">
        <v>408</v>
      </c>
      <c r="CY119">
        <v>2</v>
      </c>
      <c r="CZ119" t="b">
        <v>1</v>
      </c>
      <c r="DA119">
        <v>1510791358.71429</v>
      </c>
      <c r="DB119">
        <v>383.12175</v>
      </c>
      <c r="DC119">
        <v>363.586392857143</v>
      </c>
      <c r="DD119">
        <v>24.9707892857143</v>
      </c>
      <c r="DE119">
        <v>24.5882428571429</v>
      </c>
      <c r="DF119">
        <v>376.485857142857</v>
      </c>
      <c r="DG119">
        <v>24.4059428571429</v>
      </c>
      <c r="DH119">
        <v>500.083071428571</v>
      </c>
      <c r="DI119">
        <v>89.9244571428572</v>
      </c>
      <c r="DJ119">
        <v>0.100010446428571</v>
      </c>
      <c r="DK119">
        <v>26.6263107142857</v>
      </c>
      <c r="DL119">
        <v>27.4950285714286</v>
      </c>
      <c r="DM119">
        <v>999.9</v>
      </c>
      <c r="DN119">
        <v>0</v>
      </c>
      <c r="DO119">
        <v>0</v>
      </c>
      <c r="DP119">
        <v>9985.53321428571</v>
      </c>
      <c r="DQ119">
        <v>0</v>
      </c>
      <c r="DR119">
        <v>9.93332214285714</v>
      </c>
      <c r="DS119">
        <v>19.5353535714286</v>
      </c>
      <c r="DT119">
        <v>392.933607142857</v>
      </c>
      <c r="DU119">
        <v>372.75175</v>
      </c>
      <c r="DV119">
        <v>0.382549571428571</v>
      </c>
      <c r="DW119">
        <v>363.586392857143</v>
      </c>
      <c r="DX119">
        <v>24.5882428571429</v>
      </c>
      <c r="DY119">
        <v>2.24548428571429</v>
      </c>
      <c r="DZ119">
        <v>2.21108392857143</v>
      </c>
      <c r="EA119">
        <v>19.2905678571429</v>
      </c>
      <c r="EB119">
        <v>19.0428535714286</v>
      </c>
      <c r="EC119">
        <v>2000.00928571429</v>
      </c>
      <c r="ED119">
        <v>0.979994321428572</v>
      </c>
      <c r="EE119">
        <v>0.0200057571428571</v>
      </c>
      <c r="EF119">
        <v>0</v>
      </c>
      <c r="EG119">
        <v>2.36217857142857</v>
      </c>
      <c r="EH119">
        <v>0</v>
      </c>
      <c r="EI119">
        <v>2284.44678571429</v>
      </c>
      <c r="EJ119">
        <v>17300.2178571429</v>
      </c>
      <c r="EK119">
        <v>39.107</v>
      </c>
      <c r="EL119">
        <v>39.625</v>
      </c>
      <c r="EM119">
        <v>38.839</v>
      </c>
      <c r="EN119">
        <v>38.312</v>
      </c>
      <c r="EO119">
        <v>38.437</v>
      </c>
      <c r="EP119">
        <v>1959.99928571429</v>
      </c>
      <c r="EQ119">
        <v>40.01</v>
      </c>
      <c r="ER119">
        <v>0</v>
      </c>
      <c r="ES119">
        <v>1679592119.3</v>
      </c>
      <c r="ET119">
        <v>0</v>
      </c>
      <c r="EU119">
        <v>2.36379230769231</v>
      </c>
      <c r="EV119">
        <v>1.13427692558017</v>
      </c>
      <c r="EW119">
        <v>-12.8977777859557</v>
      </c>
      <c r="EX119">
        <v>2284.43153846154</v>
      </c>
      <c r="EY119">
        <v>15</v>
      </c>
      <c r="EZ119">
        <v>0</v>
      </c>
      <c r="FA119" t="s">
        <v>409</v>
      </c>
      <c r="FB119">
        <v>1510787920.6</v>
      </c>
      <c r="FC119">
        <v>1510787921.6</v>
      </c>
      <c r="FD119">
        <v>0</v>
      </c>
      <c r="FE119">
        <v>-0.101</v>
      </c>
      <c r="FF119">
        <v>-0.012</v>
      </c>
      <c r="FG119">
        <v>6.901</v>
      </c>
      <c r="FH119">
        <v>0.516</v>
      </c>
      <c r="FI119">
        <v>420</v>
      </c>
      <c r="FJ119">
        <v>24</v>
      </c>
      <c r="FK119">
        <v>0.32</v>
      </c>
      <c r="FL119">
        <v>0.12</v>
      </c>
      <c r="FM119">
        <v>0.381303536585366</v>
      </c>
      <c r="FN119">
        <v>0.0308222926829269</v>
      </c>
      <c r="FO119">
        <v>0.00314406265140798</v>
      </c>
      <c r="FP119">
        <v>1</v>
      </c>
      <c r="FQ119">
        <v>1</v>
      </c>
      <c r="FR119">
        <v>1</v>
      </c>
      <c r="FS119" t="s">
        <v>410</v>
      </c>
      <c r="FT119">
        <v>2.97182</v>
      </c>
      <c r="FU119">
        <v>2.75381</v>
      </c>
      <c r="FV119">
        <v>0.0790936</v>
      </c>
      <c r="FW119">
        <v>0.0766456</v>
      </c>
      <c r="FX119">
        <v>0.104904</v>
      </c>
      <c r="FY119">
        <v>0.10506</v>
      </c>
      <c r="FZ119">
        <v>35721.6</v>
      </c>
      <c r="GA119">
        <v>39030.3</v>
      </c>
      <c r="GB119">
        <v>35160.8</v>
      </c>
      <c r="GC119">
        <v>38345.5</v>
      </c>
      <c r="GD119">
        <v>44599.7</v>
      </c>
      <c r="GE119">
        <v>49556.5</v>
      </c>
      <c r="GF119">
        <v>54932.9</v>
      </c>
      <c r="GG119">
        <v>61499</v>
      </c>
      <c r="GH119">
        <v>1.9664</v>
      </c>
      <c r="GI119">
        <v>1.80473</v>
      </c>
      <c r="GJ119">
        <v>0.088267</v>
      </c>
      <c r="GK119">
        <v>0</v>
      </c>
      <c r="GL119">
        <v>26.0601</v>
      </c>
      <c r="GM119">
        <v>999.9</v>
      </c>
      <c r="GN119">
        <v>64.528</v>
      </c>
      <c r="GO119">
        <v>29.598</v>
      </c>
      <c r="GP119">
        <v>29.8712</v>
      </c>
      <c r="GQ119">
        <v>54.7591</v>
      </c>
      <c r="GR119">
        <v>48.9824</v>
      </c>
      <c r="GS119">
        <v>1</v>
      </c>
      <c r="GT119">
        <v>0.0873577</v>
      </c>
      <c r="GU119">
        <v>1.42105</v>
      </c>
      <c r="GV119">
        <v>20.1116</v>
      </c>
      <c r="GW119">
        <v>5.19722</v>
      </c>
      <c r="GX119">
        <v>12.004</v>
      </c>
      <c r="GY119">
        <v>4.97495</v>
      </c>
      <c r="GZ119">
        <v>3.29303</v>
      </c>
      <c r="HA119">
        <v>9999</v>
      </c>
      <c r="HB119">
        <v>9999</v>
      </c>
      <c r="HC119">
        <v>999.9</v>
      </c>
      <c r="HD119">
        <v>9999</v>
      </c>
      <c r="HE119">
        <v>1.86311</v>
      </c>
      <c r="HF119">
        <v>1.86813</v>
      </c>
      <c r="HG119">
        <v>1.86788</v>
      </c>
      <c r="HH119">
        <v>1.86902</v>
      </c>
      <c r="HI119">
        <v>1.86992</v>
      </c>
      <c r="HJ119">
        <v>1.86588</v>
      </c>
      <c r="HK119">
        <v>1.86701</v>
      </c>
      <c r="HL119">
        <v>1.86841</v>
      </c>
      <c r="HM119">
        <v>5</v>
      </c>
      <c r="HN119">
        <v>0</v>
      </c>
      <c r="HO119">
        <v>0</v>
      </c>
      <c r="HP119">
        <v>0</v>
      </c>
      <c r="HQ119" t="s">
        <v>411</v>
      </c>
      <c r="HR119" t="s">
        <v>412</v>
      </c>
      <c r="HS119" t="s">
        <v>413</v>
      </c>
      <c r="HT119" t="s">
        <v>413</v>
      </c>
      <c r="HU119" t="s">
        <v>413</v>
      </c>
      <c r="HV119" t="s">
        <v>413</v>
      </c>
      <c r="HW119">
        <v>0</v>
      </c>
      <c r="HX119">
        <v>100</v>
      </c>
      <c r="HY119">
        <v>100</v>
      </c>
      <c r="HZ119">
        <v>6.479</v>
      </c>
      <c r="IA119">
        <v>0.5651</v>
      </c>
      <c r="IB119">
        <v>4.09459096810632</v>
      </c>
      <c r="IC119">
        <v>0.00701673648668627</v>
      </c>
      <c r="ID119">
        <v>-7.00304995360485e-07</v>
      </c>
      <c r="IE119">
        <v>-1.86506737496121e-11</v>
      </c>
      <c r="IF119">
        <v>0.00125787624930914</v>
      </c>
      <c r="IG119">
        <v>-0.0224036906934607</v>
      </c>
      <c r="IH119">
        <v>0.00249664406764014</v>
      </c>
      <c r="II119">
        <v>-2.59163740235367e-05</v>
      </c>
      <c r="IJ119">
        <v>-2</v>
      </c>
      <c r="IK119">
        <v>2020</v>
      </c>
      <c r="IL119">
        <v>1</v>
      </c>
      <c r="IM119">
        <v>25</v>
      </c>
      <c r="IN119">
        <v>57.4</v>
      </c>
      <c r="IO119">
        <v>57.4</v>
      </c>
      <c r="IP119">
        <v>0.838623</v>
      </c>
      <c r="IQ119">
        <v>2.61841</v>
      </c>
      <c r="IR119">
        <v>1.54785</v>
      </c>
      <c r="IS119">
        <v>2.30469</v>
      </c>
      <c r="IT119">
        <v>1.34644</v>
      </c>
      <c r="IU119">
        <v>2.41211</v>
      </c>
      <c r="IV119">
        <v>34.0318</v>
      </c>
      <c r="IW119">
        <v>24.2188</v>
      </c>
      <c r="IX119">
        <v>18</v>
      </c>
      <c r="IY119">
        <v>502.827</v>
      </c>
      <c r="IZ119">
        <v>399.469</v>
      </c>
      <c r="JA119">
        <v>23.4822</v>
      </c>
      <c r="JB119">
        <v>28.326</v>
      </c>
      <c r="JC119">
        <v>30.0001</v>
      </c>
      <c r="JD119">
        <v>28.281</v>
      </c>
      <c r="JE119">
        <v>28.2222</v>
      </c>
      <c r="JF119">
        <v>16.7019</v>
      </c>
      <c r="JG119">
        <v>28.1355</v>
      </c>
      <c r="JH119">
        <v>74.3991</v>
      </c>
      <c r="JI119">
        <v>23.48</v>
      </c>
      <c r="JJ119">
        <v>312.572</v>
      </c>
      <c r="JK119">
        <v>24.6087</v>
      </c>
      <c r="JL119">
        <v>101.923</v>
      </c>
      <c r="JM119">
        <v>102.37</v>
      </c>
    </row>
    <row r="120" spans="1:273">
      <c r="A120">
        <v>104</v>
      </c>
      <c r="B120">
        <v>1510791371.5</v>
      </c>
      <c r="C120">
        <v>2039.40000009537</v>
      </c>
      <c r="D120" t="s">
        <v>618</v>
      </c>
      <c r="E120" t="s">
        <v>619</v>
      </c>
      <c r="F120">
        <v>5</v>
      </c>
      <c r="G120" t="s">
        <v>405</v>
      </c>
      <c r="H120" t="s">
        <v>406</v>
      </c>
      <c r="I120">
        <v>1510791364</v>
      </c>
      <c r="J120">
        <f>(K120)/1000</f>
        <v>0</v>
      </c>
      <c r="K120">
        <f>IF(CZ120, AN120, AH120)</f>
        <v>0</v>
      </c>
      <c r="L120">
        <f>IF(CZ120, AI120, AG120)</f>
        <v>0</v>
      </c>
      <c r="M120">
        <f>DB120 - IF(AU120&gt;1, L120*CV120*100.0/(AW120*DP120), 0)</f>
        <v>0</v>
      </c>
      <c r="N120">
        <f>((T120-J120/2)*M120-L120)/(T120+J120/2)</f>
        <v>0</v>
      </c>
      <c r="O120">
        <f>N120*(DI120+DJ120)/1000.0</f>
        <v>0</v>
      </c>
      <c r="P120">
        <f>(DB120 - IF(AU120&gt;1, L120*CV120*100.0/(AW120*DP120), 0))*(DI120+DJ120)/1000.0</f>
        <v>0</v>
      </c>
      <c r="Q120">
        <f>2.0/((1/S120-1/R120)+SIGN(S120)*SQRT((1/S120-1/R120)*(1/S120-1/R120) + 4*CW120/((CW120+1)*(CW120+1))*(2*1/S120*1/R120-1/R120*1/R120)))</f>
        <v>0</v>
      </c>
      <c r="R120">
        <f>IF(LEFT(CX120,1)&lt;&gt;"0",IF(LEFT(CX120,1)="1",3.0,CY120),$D$5+$E$5*(DP120*DI120/($K$5*1000))+$F$5*(DP120*DI120/($K$5*1000))*MAX(MIN(CV120,$J$5),$I$5)*MAX(MIN(CV120,$J$5),$I$5)+$G$5*MAX(MIN(CV120,$J$5),$I$5)*(DP120*DI120/($K$5*1000))+$H$5*(DP120*DI120/($K$5*1000))*(DP120*DI120/($K$5*1000)))</f>
        <v>0</v>
      </c>
      <c r="S120">
        <f>J120*(1000-(1000*0.61365*exp(17.502*W120/(240.97+W120))/(DI120+DJ120)+DD120)/2)/(1000*0.61365*exp(17.502*W120/(240.97+W120))/(DI120+DJ120)-DD120)</f>
        <v>0</v>
      </c>
      <c r="T120">
        <f>1/((CW120+1)/(Q120/1.6)+1/(R120/1.37)) + CW120/((CW120+1)/(Q120/1.6) + CW120/(R120/1.37))</f>
        <v>0</v>
      </c>
      <c r="U120">
        <f>(CR120*CU120)</f>
        <v>0</v>
      </c>
      <c r="V120">
        <f>(DK120+(U120+2*0.95*5.67E-8*(((DK120+$B$7)+273)^4-(DK120+273)^4)-44100*J120)/(1.84*29.3*R120+8*0.95*5.67E-8*(DK120+273)^3))</f>
        <v>0</v>
      </c>
      <c r="W120">
        <f>($C$7*DL120+$D$7*DM120+$E$7*V120)</f>
        <v>0</v>
      </c>
      <c r="X120">
        <f>0.61365*exp(17.502*W120/(240.97+W120))</f>
        <v>0</v>
      </c>
      <c r="Y120">
        <f>(Z120/AA120*100)</f>
        <v>0</v>
      </c>
      <c r="Z120">
        <f>DD120*(DI120+DJ120)/1000</f>
        <v>0</v>
      </c>
      <c r="AA120">
        <f>0.61365*exp(17.502*DK120/(240.97+DK120))</f>
        <v>0</v>
      </c>
      <c r="AB120">
        <f>(X120-DD120*(DI120+DJ120)/1000)</f>
        <v>0</v>
      </c>
      <c r="AC120">
        <f>(-J120*44100)</f>
        <v>0</v>
      </c>
      <c r="AD120">
        <f>2*29.3*R120*0.92*(DK120-W120)</f>
        <v>0</v>
      </c>
      <c r="AE120">
        <f>2*0.95*5.67E-8*(((DK120+$B$7)+273)^4-(W120+273)^4)</f>
        <v>0</v>
      </c>
      <c r="AF120">
        <f>U120+AE120+AC120+AD120</f>
        <v>0</v>
      </c>
      <c r="AG120">
        <f>DH120*AU120*(DC120-DB120*(1000-AU120*DE120)/(1000-AU120*DD120))/(100*CV120)</f>
        <v>0</v>
      </c>
      <c r="AH120">
        <f>1000*DH120*AU120*(DD120-DE120)/(100*CV120*(1000-AU120*DD120))</f>
        <v>0</v>
      </c>
      <c r="AI120">
        <f>(AJ120 - AK120 - DI120*1E3/(8.314*(DK120+273.15)) * AM120/DH120 * AL120) * DH120/(100*CV120) * (1000 - DE120)/1000</f>
        <v>0</v>
      </c>
      <c r="AJ120">
        <v>338.368914979791</v>
      </c>
      <c r="AK120">
        <v>353.070787878788</v>
      </c>
      <c r="AL120">
        <v>-3.32105174762819</v>
      </c>
      <c r="AM120">
        <v>64.351544685461</v>
      </c>
      <c r="AN120">
        <f>(AP120 - AO120 + DI120*1E3/(8.314*(DK120+273.15)) * AR120/DH120 * AQ120) * DH120/(100*CV120) * 1000/(1000 - AP120)</f>
        <v>0</v>
      </c>
      <c r="AO120">
        <v>24.5909475731737</v>
      </c>
      <c r="AP120">
        <v>24.9776706293707</v>
      </c>
      <c r="AQ120">
        <v>-7.74138969449955e-06</v>
      </c>
      <c r="AR120">
        <v>100.18039122701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MAX(0,($B$13+$C$13*DP120)/(1+$D$13*DP120)*DI120/(DK120+273)*$E$13)</f>
        <v>0</v>
      </c>
      <c r="AX120" t="s">
        <v>407</v>
      </c>
      <c r="AY120" t="s">
        <v>407</v>
      </c>
      <c r="AZ120">
        <v>0</v>
      </c>
      <c r="BA120">
        <v>0</v>
      </c>
      <c r="BB120">
        <f>1-AZ120/BA120</f>
        <v>0</v>
      </c>
      <c r="BC120">
        <v>0</v>
      </c>
      <c r="BD120" t="s">
        <v>407</v>
      </c>
      <c r="BE120" t="s">
        <v>407</v>
      </c>
      <c r="BF120">
        <v>0</v>
      </c>
      <c r="BG120">
        <v>0</v>
      </c>
      <c r="BH120">
        <f>1-BF120/BG120</f>
        <v>0</v>
      </c>
      <c r="BI120">
        <v>0.5</v>
      </c>
      <c r="BJ120">
        <f>CS120</f>
        <v>0</v>
      </c>
      <c r="BK120">
        <f>L120</f>
        <v>0</v>
      </c>
      <c r="BL120">
        <f>BH120*BI120*BJ120</f>
        <v>0</v>
      </c>
      <c r="BM120">
        <f>(BK120-BC120)/BJ120</f>
        <v>0</v>
      </c>
      <c r="BN120">
        <f>(BA120-BG120)/BG120</f>
        <v>0</v>
      </c>
      <c r="BO120">
        <f>AZ120/(BB120+AZ120/BG120)</f>
        <v>0</v>
      </c>
      <c r="BP120" t="s">
        <v>407</v>
      </c>
      <c r="BQ120">
        <v>0</v>
      </c>
      <c r="BR120">
        <f>IF(BQ120&lt;&gt;0, BQ120, BO120)</f>
        <v>0</v>
      </c>
      <c r="BS120">
        <f>1-BR120/BG120</f>
        <v>0</v>
      </c>
      <c r="BT120">
        <f>(BG120-BF120)/(BG120-BR120)</f>
        <v>0</v>
      </c>
      <c r="BU120">
        <f>(BA120-BG120)/(BA120-BR120)</f>
        <v>0</v>
      </c>
      <c r="BV120">
        <f>(BG120-BF120)/(BG120-AZ120)</f>
        <v>0</v>
      </c>
      <c r="BW120">
        <f>(BA120-BG120)/(BA120-AZ120)</f>
        <v>0</v>
      </c>
      <c r="BX120">
        <f>(BT120*BR120/BF120)</f>
        <v>0</v>
      </c>
      <c r="BY120">
        <f>(1-BX120)</f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f>$B$11*DQ120+$C$11*DR120+$F$11*EC120*(1-EF120)</f>
        <v>0</v>
      </c>
      <c r="CS120">
        <f>CR120*CT120</f>
        <v>0</v>
      </c>
      <c r="CT120">
        <f>($B$11*$D$9+$C$11*$D$9+$F$11*((EP120+EH120)/MAX(EP120+EH120+EQ120, 0.1)*$I$9+EQ120/MAX(EP120+EH120+EQ120, 0.1)*$J$9))/($B$11+$C$11+$F$11)</f>
        <v>0</v>
      </c>
      <c r="CU120">
        <f>($B$11*$K$9+$C$11*$K$9+$F$11*((EP120+EH120)/MAX(EP120+EH120+EQ120, 0.1)*$P$9+EQ120/MAX(EP120+EH120+EQ120, 0.1)*$Q$9))/($B$11+$C$11+$F$11)</f>
        <v>0</v>
      </c>
      <c r="CV120">
        <v>1.65</v>
      </c>
      <c r="CW120">
        <v>0.5</v>
      </c>
      <c r="CX120" t="s">
        <v>408</v>
      </c>
      <c r="CY120">
        <v>2</v>
      </c>
      <c r="CZ120" t="b">
        <v>1</v>
      </c>
      <c r="DA120">
        <v>1510791364</v>
      </c>
      <c r="DB120">
        <v>366.772555555556</v>
      </c>
      <c r="DC120">
        <v>346.134481481481</v>
      </c>
      <c r="DD120">
        <v>24.9743962962963</v>
      </c>
      <c r="DE120">
        <v>24.5895481481481</v>
      </c>
      <c r="DF120">
        <v>360.242148148148</v>
      </c>
      <c r="DG120">
        <v>24.4093814814815</v>
      </c>
      <c r="DH120">
        <v>500.075777777778</v>
      </c>
      <c r="DI120">
        <v>89.9248296296296</v>
      </c>
      <c r="DJ120">
        <v>0.0999611888888889</v>
      </c>
      <c r="DK120">
        <v>26.6271074074074</v>
      </c>
      <c r="DL120">
        <v>27.5016444444444</v>
      </c>
      <c r="DM120">
        <v>999.9</v>
      </c>
      <c r="DN120">
        <v>0</v>
      </c>
      <c r="DO120">
        <v>0</v>
      </c>
      <c r="DP120">
        <v>9999.44444444445</v>
      </c>
      <c r="DQ120">
        <v>0</v>
      </c>
      <c r="DR120">
        <v>9.93259444444444</v>
      </c>
      <c r="DS120">
        <v>20.6380074074074</v>
      </c>
      <c r="DT120">
        <v>376.167148148148</v>
      </c>
      <c r="DU120">
        <v>354.86037037037</v>
      </c>
      <c r="DV120">
        <v>0.38485737037037</v>
      </c>
      <c r="DW120">
        <v>346.134481481481</v>
      </c>
      <c r="DX120">
        <v>24.5895481481481</v>
      </c>
      <c r="DY120">
        <v>2.24581851851852</v>
      </c>
      <c r="DZ120">
        <v>2.21121037037037</v>
      </c>
      <c r="EA120">
        <v>19.292962962963</v>
      </c>
      <c r="EB120">
        <v>19.0437703703704</v>
      </c>
      <c r="EC120">
        <v>1999.99666666667</v>
      </c>
      <c r="ED120">
        <v>0.979994222222223</v>
      </c>
      <c r="EE120">
        <v>0.020005862962963</v>
      </c>
      <c r="EF120">
        <v>0</v>
      </c>
      <c r="EG120">
        <v>2.39577037037037</v>
      </c>
      <c r="EH120">
        <v>0</v>
      </c>
      <c r="EI120">
        <v>2283.30518518519</v>
      </c>
      <c r="EJ120">
        <v>17300.1037037037</v>
      </c>
      <c r="EK120">
        <v>39.1063333333333</v>
      </c>
      <c r="EL120">
        <v>39.625</v>
      </c>
      <c r="EM120">
        <v>38.8283333333333</v>
      </c>
      <c r="EN120">
        <v>38.312</v>
      </c>
      <c r="EO120">
        <v>38.437</v>
      </c>
      <c r="EP120">
        <v>1959.98666666667</v>
      </c>
      <c r="EQ120">
        <v>40.01</v>
      </c>
      <c r="ER120">
        <v>0</v>
      </c>
      <c r="ES120">
        <v>1679592124.1</v>
      </c>
      <c r="ET120">
        <v>0</v>
      </c>
      <c r="EU120">
        <v>2.40567307692308</v>
      </c>
      <c r="EV120">
        <v>-0.847497428677526</v>
      </c>
      <c r="EW120">
        <v>-13.0779487294719</v>
      </c>
      <c r="EX120">
        <v>2283.385</v>
      </c>
      <c r="EY120">
        <v>15</v>
      </c>
      <c r="EZ120">
        <v>0</v>
      </c>
      <c r="FA120" t="s">
        <v>409</v>
      </c>
      <c r="FB120">
        <v>1510787920.6</v>
      </c>
      <c r="FC120">
        <v>1510787921.6</v>
      </c>
      <c r="FD120">
        <v>0</v>
      </c>
      <c r="FE120">
        <v>-0.101</v>
      </c>
      <c r="FF120">
        <v>-0.012</v>
      </c>
      <c r="FG120">
        <v>6.901</v>
      </c>
      <c r="FH120">
        <v>0.516</v>
      </c>
      <c r="FI120">
        <v>420</v>
      </c>
      <c r="FJ120">
        <v>24</v>
      </c>
      <c r="FK120">
        <v>0.32</v>
      </c>
      <c r="FL120">
        <v>0.12</v>
      </c>
      <c r="FM120">
        <v>0.382839024390244</v>
      </c>
      <c r="FN120">
        <v>0.0265660348432067</v>
      </c>
      <c r="FO120">
        <v>0.00283486565679717</v>
      </c>
      <c r="FP120">
        <v>1</v>
      </c>
      <c r="FQ120">
        <v>1</v>
      </c>
      <c r="FR120">
        <v>1</v>
      </c>
      <c r="FS120" t="s">
        <v>410</v>
      </c>
      <c r="FT120">
        <v>2.97185</v>
      </c>
      <c r="FU120">
        <v>2.75409</v>
      </c>
      <c r="FV120">
        <v>0.0761962</v>
      </c>
      <c r="FW120">
        <v>0.0735902</v>
      </c>
      <c r="FX120">
        <v>0.104902</v>
      </c>
      <c r="FY120">
        <v>0.105053</v>
      </c>
      <c r="FZ120">
        <v>35833.4</v>
      </c>
      <c r="GA120">
        <v>39159.4</v>
      </c>
      <c r="GB120">
        <v>35160.4</v>
      </c>
      <c r="GC120">
        <v>38345.5</v>
      </c>
      <c r="GD120">
        <v>44599</v>
      </c>
      <c r="GE120">
        <v>49556.6</v>
      </c>
      <c r="GF120">
        <v>54932.1</v>
      </c>
      <c r="GG120">
        <v>61498.8</v>
      </c>
      <c r="GH120">
        <v>1.96637</v>
      </c>
      <c r="GI120">
        <v>1.80475</v>
      </c>
      <c r="GJ120">
        <v>0.0880957</v>
      </c>
      <c r="GK120">
        <v>0</v>
      </c>
      <c r="GL120">
        <v>26.0579</v>
      </c>
      <c r="GM120">
        <v>999.9</v>
      </c>
      <c r="GN120">
        <v>64.528</v>
      </c>
      <c r="GO120">
        <v>29.598</v>
      </c>
      <c r="GP120">
        <v>29.8729</v>
      </c>
      <c r="GQ120">
        <v>54.1091</v>
      </c>
      <c r="GR120">
        <v>49.0224</v>
      </c>
      <c r="GS120">
        <v>1</v>
      </c>
      <c r="GT120">
        <v>0.0874949</v>
      </c>
      <c r="GU120">
        <v>1.46806</v>
      </c>
      <c r="GV120">
        <v>20.1112</v>
      </c>
      <c r="GW120">
        <v>5.19722</v>
      </c>
      <c r="GX120">
        <v>12.004</v>
      </c>
      <c r="GY120">
        <v>4.9753</v>
      </c>
      <c r="GZ120">
        <v>3.29315</v>
      </c>
      <c r="HA120">
        <v>9999</v>
      </c>
      <c r="HB120">
        <v>9999</v>
      </c>
      <c r="HC120">
        <v>999.9</v>
      </c>
      <c r="HD120">
        <v>9999</v>
      </c>
      <c r="HE120">
        <v>1.86311</v>
      </c>
      <c r="HF120">
        <v>1.86813</v>
      </c>
      <c r="HG120">
        <v>1.86786</v>
      </c>
      <c r="HH120">
        <v>1.86904</v>
      </c>
      <c r="HI120">
        <v>1.8699</v>
      </c>
      <c r="HJ120">
        <v>1.86589</v>
      </c>
      <c r="HK120">
        <v>1.86703</v>
      </c>
      <c r="HL120">
        <v>1.86841</v>
      </c>
      <c r="HM120">
        <v>5</v>
      </c>
      <c r="HN120">
        <v>0</v>
      </c>
      <c r="HO120">
        <v>0</v>
      </c>
      <c r="HP120">
        <v>0</v>
      </c>
      <c r="HQ120" t="s">
        <v>411</v>
      </c>
      <c r="HR120" t="s">
        <v>412</v>
      </c>
      <c r="HS120" t="s">
        <v>413</v>
      </c>
      <c r="HT120" t="s">
        <v>413</v>
      </c>
      <c r="HU120" t="s">
        <v>413</v>
      </c>
      <c r="HV120" t="s">
        <v>413</v>
      </c>
      <c r="HW120">
        <v>0</v>
      </c>
      <c r="HX120">
        <v>100</v>
      </c>
      <c r="HY120">
        <v>100</v>
      </c>
      <c r="HZ120">
        <v>6.374</v>
      </c>
      <c r="IA120">
        <v>0.5652</v>
      </c>
      <c r="IB120">
        <v>4.09459096810632</v>
      </c>
      <c r="IC120">
        <v>0.00701673648668627</v>
      </c>
      <c r="ID120">
        <v>-7.00304995360485e-07</v>
      </c>
      <c r="IE120">
        <v>-1.86506737496121e-11</v>
      </c>
      <c r="IF120">
        <v>0.00125787624930914</v>
      </c>
      <c r="IG120">
        <v>-0.0224036906934607</v>
      </c>
      <c r="IH120">
        <v>0.00249664406764014</v>
      </c>
      <c r="II120">
        <v>-2.59163740235367e-05</v>
      </c>
      <c r="IJ120">
        <v>-2</v>
      </c>
      <c r="IK120">
        <v>2020</v>
      </c>
      <c r="IL120">
        <v>1</v>
      </c>
      <c r="IM120">
        <v>25</v>
      </c>
      <c r="IN120">
        <v>57.5</v>
      </c>
      <c r="IO120">
        <v>57.5</v>
      </c>
      <c r="IP120">
        <v>0.802002</v>
      </c>
      <c r="IQ120">
        <v>2.61963</v>
      </c>
      <c r="IR120">
        <v>1.54785</v>
      </c>
      <c r="IS120">
        <v>2.30469</v>
      </c>
      <c r="IT120">
        <v>1.34644</v>
      </c>
      <c r="IU120">
        <v>2.40723</v>
      </c>
      <c r="IV120">
        <v>34.0318</v>
      </c>
      <c r="IW120">
        <v>24.2188</v>
      </c>
      <c r="IX120">
        <v>18</v>
      </c>
      <c r="IY120">
        <v>502.818</v>
      </c>
      <c r="IZ120">
        <v>399.483</v>
      </c>
      <c r="JA120">
        <v>23.4806</v>
      </c>
      <c r="JB120">
        <v>28.3275</v>
      </c>
      <c r="JC120">
        <v>30.0003</v>
      </c>
      <c r="JD120">
        <v>28.2819</v>
      </c>
      <c r="JE120">
        <v>28.2222</v>
      </c>
      <c r="JF120">
        <v>16.0434</v>
      </c>
      <c r="JG120">
        <v>28.1355</v>
      </c>
      <c r="JH120">
        <v>74.3991</v>
      </c>
      <c r="JI120">
        <v>23.4674</v>
      </c>
      <c r="JJ120">
        <v>299.121</v>
      </c>
      <c r="JK120">
        <v>24.6087</v>
      </c>
      <c r="JL120">
        <v>101.922</v>
      </c>
      <c r="JM120">
        <v>102.37</v>
      </c>
    </row>
    <row r="121" spans="1:273">
      <c r="A121">
        <v>105</v>
      </c>
      <c r="B121">
        <v>1510791376.5</v>
      </c>
      <c r="C121">
        <v>2044.40000009537</v>
      </c>
      <c r="D121" t="s">
        <v>620</v>
      </c>
      <c r="E121" t="s">
        <v>621</v>
      </c>
      <c r="F121">
        <v>5</v>
      </c>
      <c r="G121" t="s">
        <v>405</v>
      </c>
      <c r="H121" t="s">
        <v>406</v>
      </c>
      <c r="I121">
        <v>1510791368.71429</v>
      </c>
      <c r="J121">
        <f>(K121)/1000</f>
        <v>0</v>
      </c>
      <c r="K121">
        <f>IF(CZ121, AN121, AH121)</f>
        <v>0</v>
      </c>
      <c r="L121">
        <f>IF(CZ121, AI121, AG121)</f>
        <v>0</v>
      </c>
      <c r="M121">
        <f>DB121 - IF(AU121&gt;1, L121*CV121*100.0/(AW121*DP121), 0)</f>
        <v>0</v>
      </c>
      <c r="N121">
        <f>((T121-J121/2)*M121-L121)/(T121+J121/2)</f>
        <v>0</v>
      </c>
      <c r="O121">
        <f>N121*(DI121+DJ121)/1000.0</f>
        <v>0</v>
      </c>
      <c r="P121">
        <f>(DB121 - IF(AU121&gt;1, L121*CV121*100.0/(AW121*DP121), 0))*(DI121+DJ121)/1000.0</f>
        <v>0</v>
      </c>
      <c r="Q121">
        <f>2.0/((1/S121-1/R121)+SIGN(S121)*SQRT((1/S121-1/R121)*(1/S121-1/R121) + 4*CW121/((CW121+1)*(CW121+1))*(2*1/S121*1/R121-1/R121*1/R121)))</f>
        <v>0</v>
      </c>
      <c r="R121">
        <f>IF(LEFT(CX121,1)&lt;&gt;"0",IF(LEFT(CX121,1)="1",3.0,CY121),$D$5+$E$5*(DP121*DI121/($K$5*1000))+$F$5*(DP121*DI121/($K$5*1000))*MAX(MIN(CV121,$J$5),$I$5)*MAX(MIN(CV121,$J$5),$I$5)+$G$5*MAX(MIN(CV121,$J$5),$I$5)*(DP121*DI121/($K$5*1000))+$H$5*(DP121*DI121/($K$5*1000))*(DP121*DI121/($K$5*1000)))</f>
        <v>0</v>
      </c>
      <c r="S121">
        <f>J121*(1000-(1000*0.61365*exp(17.502*W121/(240.97+W121))/(DI121+DJ121)+DD121)/2)/(1000*0.61365*exp(17.502*W121/(240.97+W121))/(DI121+DJ121)-DD121)</f>
        <v>0</v>
      </c>
      <c r="T121">
        <f>1/((CW121+1)/(Q121/1.6)+1/(R121/1.37)) + CW121/((CW121+1)/(Q121/1.6) + CW121/(R121/1.37))</f>
        <v>0</v>
      </c>
      <c r="U121">
        <f>(CR121*CU121)</f>
        <v>0</v>
      </c>
      <c r="V121">
        <f>(DK121+(U121+2*0.95*5.67E-8*(((DK121+$B$7)+273)^4-(DK121+273)^4)-44100*J121)/(1.84*29.3*R121+8*0.95*5.67E-8*(DK121+273)^3))</f>
        <v>0</v>
      </c>
      <c r="W121">
        <f>($C$7*DL121+$D$7*DM121+$E$7*V121)</f>
        <v>0</v>
      </c>
      <c r="X121">
        <f>0.61365*exp(17.502*W121/(240.97+W121))</f>
        <v>0</v>
      </c>
      <c r="Y121">
        <f>(Z121/AA121*100)</f>
        <v>0</v>
      </c>
      <c r="Z121">
        <f>DD121*(DI121+DJ121)/1000</f>
        <v>0</v>
      </c>
      <c r="AA121">
        <f>0.61365*exp(17.502*DK121/(240.97+DK121))</f>
        <v>0</v>
      </c>
      <c r="AB121">
        <f>(X121-DD121*(DI121+DJ121)/1000)</f>
        <v>0</v>
      </c>
      <c r="AC121">
        <f>(-J121*44100)</f>
        <v>0</v>
      </c>
      <c r="AD121">
        <f>2*29.3*R121*0.92*(DK121-W121)</f>
        <v>0</v>
      </c>
      <c r="AE121">
        <f>2*0.95*5.67E-8*(((DK121+$B$7)+273)^4-(W121+273)^4)</f>
        <v>0</v>
      </c>
      <c r="AF121">
        <f>U121+AE121+AC121+AD121</f>
        <v>0</v>
      </c>
      <c r="AG121">
        <f>DH121*AU121*(DC121-DB121*(1000-AU121*DE121)/(1000-AU121*DD121))/(100*CV121)</f>
        <v>0</v>
      </c>
      <c r="AH121">
        <f>1000*DH121*AU121*(DD121-DE121)/(100*CV121*(1000-AU121*DD121))</f>
        <v>0</v>
      </c>
      <c r="AI121">
        <f>(AJ121 - AK121 - DI121*1E3/(8.314*(DK121+273.15)) * AM121/DH121 * AL121) * DH121/(100*CV121) * (1000 - DE121)/1000</f>
        <v>0</v>
      </c>
      <c r="AJ121">
        <v>320.85469401687</v>
      </c>
      <c r="AK121">
        <v>336.083533333333</v>
      </c>
      <c r="AL121">
        <v>-3.41174602277052</v>
      </c>
      <c r="AM121">
        <v>64.351544685461</v>
      </c>
      <c r="AN121">
        <f>(AP121 - AO121 + DI121*1E3/(8.314*(DK121+273.15)) * AR121/DH121 * AQ121) * DH121/(100*CV121) * 1000/(1000 - AP121)</f>
        <v>0</v>
      </c>
      <c r="AO121">
        <v>24.5910176483649</v>
      </c>
      <c r="AP121">
        <v>24.9766111888112</v>
      </c>
      <c r="AQ121">
        <v>4.58588784991547e-06</v>
      </c>
      <c r="AR121">
        <v>100.18039122701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MAX(0,($B$13+$C$13*DP121)/(1+$D$13*DP121)*DI121/(DK121+273)*$E$13)</f>
        <v>0</v>
      </c>
      <c r="AX121" t="s">
        <v>407</v>
      </c>
      <c r="AY121" t="s">
        <v>407</v>
      </c>
      <c r="AZ121">
        <v>0</v>
      </c>
      <c r="BA121">
        <v>0</v>
      </c>
      <c r="BB121">
        <f>1-AZ121/BA121</f>
        <v>0</v>
      </c>
      <c r="BC121">
        <v>0</v>
      </c>
      <c r="BD121" t="s">
        <v>407</v>
      </c>
      <c r="BE121" t="s">
        <v>407</v>
      </c>
      <c r="BF121">
        <v>0</v>
      </c>
      <c r="BG121">
        <v>0</v>
      </c>
      <c r="BH121">
        <f>1-BF121/BG121</f>
        <v>0</v>
      </c>
      <c r="BI121">
        <v>0.5</v>
      </c>
      <c r="BJ121">
        <f>CS121</f>
        <v>0</v>
      </c>
      <c r="BK121">
        <f>L121</f>
        <v>0</v>
      </c>
      <c r="BL121">
        <f>BH121*BI121*BJ121</f>
        <v>0</v>
      </c>
      <c r="BM121">
        <f>(BK121-BC121)/BJ121</f>
        <v>0</v>
      </c>
      <c r="BN121">
        <f>(BA121-BG121)/BG121</f>
        <v>0</v>
      </c>
      <c r="BO121">
        <f>AZ121/(BB121+AZ121/BG121)</f>
        <v>0</v>
      </c>
      <c r="BP121" t="s">
        <v>407</v>
      </c>
      <c r="BQ121">
        <v>0</v>
      </c>
      <c r="BR121">
        <f>IF(BQ121&lt;&gt;0, BQ121, BO121)</f>
        <v>0</v>
      </c>
      <c r="BS121">
        <f>1-BR121/BG121</f>
        <v>0</v>
      </c>
      <c r="BT121">
        <f>(BG121-BF121)/(BG121-BR121)</f>
        <v>0</v>
      </c>
      <c r="BU121">
        <f>(BA121-BG121)/(BA121-BR121)</f>
        <v>0</v>
      </c>
      <c r="BV121">
        <f>(BG121-BF121)/(BG121-AZ121)</f>
        <v>0</v>
      </c>
      <c r="BW121">
        <f>(BA121-BG121)/(BA121-AZ121)</f>
        <v>0</v>
      </c>
      <c r="BX121">
        <f>(BT121*BR121/BF121)</f>
        <v>0</v>
      </c>
      <c r="BY121">
        <f>(1-BX121)</f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f>$B$11*DQ121+$C$11*DR121+$F$11*EC121*(1-EF121)</f>
        <v>0</v>
      </c>
      <c r="CS121">
        <f>CR121*CT121</f>
        <v>0</v>
      </c>
      <c r="CT121">
        <f>($B$11*$D$9+$C$11*$D$9+$F$11*((EP121+EH121)/MAX(EP121+EH121+EQ121, 0.1)*$I$9+EQ121/MAX(EP121+EH121+EQ121, 0.1)*$J$9))/($B$11+$C$11+$F$11)</f>
        <v>0</v>
      </c>
      <c r="CU121">
        <f>($B$11*$K$9+$C$11*$K$9+$F$11*((EP121+EH121)/MAX(EP121+EH121+EQ121, 0.1)*$P$9+EQ121/MAX(EP121+EH121+EQ121, 0.1)*$Q$9))/($B$11+$C$11+$F$11)</f>
        <v>0</v>
      </c>
      <c r="CV121">
        <v>1.65</v>
      </c>
      <c r="CW121">
        <v>0.5</v>
      </c>
      <c r="CX121" t="s">
        <v>408</v>
      </c>
      <c r="CY121">
        <v>2</v>
      </c>
      <c r="CZ121" t="b">
        <v>1</v>
      </c>
      <c r="DA121">
        <v>1510791368.71429</v>
      </c>
      <c r="DB121">
        <v>351.594857142857</v>
      </c>
      <c r="DC121">
        <v>330.336642857143</v>
      </c>
      <c r="DD121">
        <v>24.9764357142857</v>
      </c>
      <c r="DE121">
        <v>24.59045</v>
      </c>
      <c r="DF121">
        <v>345.162714285714</v>
      </c>
      <c r="DG121">
        <v>24.4113142857143</v>
      </c>
      <c r="DH121">
        <v>500.085357142857</v>
      </c>
      <c r="DI121">
        <v>89.922925</v>
      </c>
      <c r="DJ121">
        <v>0.0999972928571428</v>
      </c>
      <c r="DK121">
        <v>26.6276964285714</v>
      </c>
      <c r="DL121">
        <v>27.4986107142857</v>
      </c>
      <c r="DM121">
        <v>999.9</v>
      </c>
      <c r="DN121">
        <v>0</v>
      </c>
      <c r="DO121">
        <v>0</v>
      </c>
      <c r="DP121">
        <v>10000.0689285714</v>
      </c>
      <c r="DQ121">
        <v>0</v>
      </c>
      <c r="DR121">
        <v>9.94469892857143</v>
      </c>
      <c r="DS121">
        <v>21.2581571428571</v>
      </c>
      <c r="DT121">
        <v>360.601357142857</v>
      </c>
      <c r="DU121">
        <v>338.664535714286</v>
      </c>
      <c r="DV121">
        <v>0.385982928571429</v>
      </c>
      <c r="DW121">
        <v>330.336642857143</v>
      </c>
      <c r="DX121">
        <v>24.59045</v>
      </c>
      <c r="DY121">
        <v>2.24595392857143</v>
      </c>
      <c r="DZ121">
        <v>2.21124428571429</v>
      </c>
      <c r="EA121">
        <v>19.2939214285714</v>
      </c>
      <c r="EB121">
        <v>19.0440178571429</v>
      </c>
      <c r="EC121">
        <v>2000.02</v>
      </c>
      <c r="ED121">
        <v>0.979994428571429</v>
      </c>
      <c r="EE121">
        <v>0.0200056428571429</v>
      </c>
      <c r="EF121">
        <v>0</v>
      </c>
      <c r="EG121">
        <v>2.35680357142857</v>
      </c>
      <c r="EH121">
        <v>0</v>
      </c>
      <c r="EI121">
        <v>2282.29107142857</v>
      </c>
      <c r="EJ121">
        <v>17300.3107142857</v>
      </c>
      <c r="EK121">
        <v>39.107</v>
      </c>
      <c r="EL121">
        <v>39.625</v>
      </c>
      <c r="EM121">
        <v>38.82775</v>
      </c>
      <c r="EN121">
        <v>38.312</v>
      </c>
      <c r="EO121">
        <v>38.437</v>
      </c>
      <c r="EP121">
        <v>1960.01</v>
      </c>
      <c r="EQ121">
        <v>40.01</v>
      </c>
      <c r="ER121">
        <v>0</v>
      </c>
      <c r="ES121">
        <v>1679592129.5</v>
      </c>
      <c r="ET121">
        <v>0</v>
      </c>
      <c r="EU121">
        <v>2.355064</v>
      </c>
      <c r="EV121">
        <v>-0.117907696529212</v>
      </c>
      <c r="EW121">
        <v>-11.6038461509651</v>
      </c>
      <c r="EX121">
        <v>2282.1432</v>
      </c>
      <c r="EY121">
        <v>15</v>
      </c>
      <c r="EZ121">
        <v>0</v>
      </c>
      <c r="FA121" t="s">
        <v>409</v>
      </c>
      <c r="FB121">
        <v>1510787920.6</v>
      </c>
      <c r="FC121">
        <v>1510787921.6</v>
      </c>
      <c r="FD121">
        <v>0</v>
      </c>
      <c r="FE121">
        <v>-0.101</v>
      </c>
      <c r="FF121">
        <v>-0.012</v>
      </c>
      <c r="FG121">
        <v>6.901</v>
      </c>
      <c r="FH121">
        <v>0.516</v>
      </c>
      <c r="FI121">
        <v>420</v>
      </c>
      <c r="FJ121">
        <v>24</v>
      </c>
      <c r="FK121">
        <v>0.32</v>
      </c>
      <c r="FL121">
        <v>0.12</v>
      </c>
      <c r="FM121">
        <v>0.385005756097561</v>
      </c>
      <c r="FN121">
        <v>0.0164261184669004</v>
      </c>
      <c r="FO121">
        <v>0.00212119550714591</v>
      </c>
      <c r="FP121">
        <v>1</v>
      </c>
      <c r="FQ121">
        <v>1</v>
      </c>
      <c r="FR121">
        <v>1</v>
      </c>
      <c r="FS121" t="s">
        <v>410</v>
      </c>
      <c r="FT121">
        <v>2.97173</v>
      </c>
      <c r="FU121">
        <v>2.75383</v>
      </c>
      <c r="FV121">
        <v>0.0731723</v>
      </c>
      <c r="FW121">
        <v>0.0704766</v>
      </c>
      <c r="FX121">
        <v>0.104895</v>
      </c>
      <c r="FY121">
        <v>0.105056</v>
      </c>
      <c r="FZ121">
        <v>35950.2</v>
      </c>
      <c r="GA121">
        <v>39291.2</v>
      </c>
      <c r="GB121">
        <v>35159.9</v>
      </c>
      <c r="GC121">
        <v>38345.8</v>
      </c>
      <c r="GD121">
        <v>44598.8</v>
      </c>
      <c r="GE121">
        <v>49556.5</v>
      </c>
      <c r="GF121">
        <v>54931.5</v>
      </c>
      <c r="GG121">
        <v>61499</v>
      </c>
      <c r="GH121">
        <v>1.96637</v>
      </c>
      <c r="GI121">
        <v>1.80455</v>
      </c>
      <c r="GJ121">
        <v>0.08782</v>
      </c>
      <c r="GK121">
        <v>0</v>
      </c>
      <c r="GL121">
        <v>26.0557</v>
      </c>
      <c r="GM121">
        <v>999.9</v>
      </c>
      <c r="GN121">
        <v>64.528</v>
      </c>
      <c r="GO121">
        <v>29.598</v>
      </c>
      <c r="GP121">
        <v>29.8758</v>
      </c>
      <c r="GQ121">
        <v>54.5691</v>
      </c>
      <c r="GR121">
        <v>49.2348</v>
      </c>
      <c r="GS121">
        <v>1</v>
      </c>
      <c r="GT121">
        <v>0.0874848</v>
      </c>
      <c r="GU121">
        <v>1.45261</v>
      </c>
      <c r="GV121">
        <v>20.1113</v>
      </c>
      <c r="GW121">
        <v>5.19707</v>
      </c>
      <c r="GX121">
        <v>12.0041</v>
      </c>
      <c r="GY121">
        <v>4.97505</v>
      </c>
      <c r="GZ121">
        <v>3.29308</v>
      </c>
      <c r="HA121">
        <v>9999</v>
      </c>
      <c r="HB121">
        <v>9999</v>
      </c>
      <c r="HC121">
        <v>999.9</v>
      </c>
      <c r="HD121">
        <v>9999</v>
      </c>
      <c r="HE121">
        <v>1.86311</v>
      </c>
      <c r="HF121">
        <v>1.86813</v>
      </c>
      <c r="HG121">
        <v>1.86786</v>
      </c>
      <c r="HH121">
        <v>1.86904</v>
      </c>
      <c r="HI121">
        <v>1.86992</v>
      </c>
      <c r="HJ121">
        <v>1.86588</v>
      </c>
      <c r="HK121">
        <v>1.86705</v>
      </c>
      <c r="HL121">
        <v>1.86838</v>
      </c>
      <c r="HM121">
        <v>5</v>
      </c>
      <c r="HN121">
        <v>0</v>
      </c>
      <c r="HO121">
        <v>0</v>
      </c>
      <c r="HP121">
        <v>0</v>
      </c>
      <c r="HQ121" t="s">
        <v>411</v>
      </c>
      <c r="HR121" t="s">
        <v>412</v>
      </c>
      <c r="HS121" t="s">
        <v>413</v>
      </c>
      <c r="HT121" t="s">
        <v>413</v>
      </c>
      <c r="HU121" t="s">
        <v>413</v>
      </c>
      <c r="HV121" t="s">
        <v>413</v>
      </c>
      <c r="HW121">
        <v>0</v>
      </c>
      <c r="HX121">
        <v>100</v>
      </c>
      <c r="HY121">
        <v>100</v>
      </c>
      <c r="HZ121">
        <v>6.266</v>
      </c>
      <c r="IA121">
        <v>0.5652</v>
      </c>
      <c r="IB121">
        <v>4.09459096810632</v>
      </c>
      <c r="IC121">
        <v>0.00701673648668627</v>
      </c>
      <c r="ID121">
        <v>-7.00304995360485e-07</v>
      </c>
      <c r="IE121">
        <v>-1.86506737496121e-11</v>
      </c>
      <c r="IF121">
        <v>0.00125787624930914</v>
      </c>
      <c r="IG121">
        <v>-0.0224036906934607</v>
      </c>
      <c r="IH121">
        <v>0.00249664406764014</v>
      </c>
      <c r="II121">
        <v>-2.59163740235367e-05</v>
      </c>
      <c r="IJ121">
        <v>-2</v>
      </c>
      <c r="IK121">
        <v>2020</v>
      </c>
      <c r="IL121">
        <v>1</v>
      </c>
      <c r="IM121">
        <v>25</v>
      </c>
      <c r="IN121">
        <v>57.6</v>
      </c>
      <c r="IO121">
        <v>57.6</v>
      </c>
      <c r="IP121">
        <v>0.772705</v>
      </c>
      <c r="IQ121">
        <v>2.62573</v>
      </c>
      <c r="IR121">
        <v>1.54785</v>
      </c>
      <c r="IS121">
        <v>2.30591</v>
      </c>
      <c r="IT121">
        <v>1.34644</v>
      </c>
      <c r="IU121">
        <v>2.43408</v>
      </c>
      <c r="IV121">
        <v>34.0318</v>
      </c>
      <c r="IW121">
        <v>24.2188</v>
      </c>
      <c r="IX121">
        <v>18</v>
      </c>
      <c r="IY121">
        <v>502.831</v>
      </c>
      <c r="IZ121">
        <v>399.388</v>
      </c>
      <c r="JA121">
        <v>23.4689</v>
      </c>
      <c r="JB121">
        <v>28.3275</v>
      </c>
      <c r="JC121">
        <v>30.0002</v>
      </c>
      <c r="JD121">
        <v>28.2834</v>
      </c>
      <c r="JE121">
        <v>28.2246</v>
      </c>
      <c r="JF121">
        <v>15.4515</v>
      </c>
      <c r="JG121">
        <v>28.1355</v>
      </c>
      <c r="JH121">
        <v>74.3991</v>
      </c>
      <c r="JI121">
        <v>23.4707</v>
      </c>
      <c r="JJ121">
        <v>279.005</v>
      </c>
      <c r="JK121">
        <v>24.6087</v>
      </c>
      <c r="JL121">
        <v>101.921</v>
      </c>
      <c r="JM121">
        <v>102.37</v>
      </c>
    </row>
    <row r="122" spans="1:273">
      <c r="A122">
        <v>106</v>
      </c>
      <c r="B122">
        <v>1510791381.5</v>
      </c>
      <c r="C122">
        <v>2049.40000009537</v>
      </c>
      <c r="D122" t="s">
        <v>622</v>
      </c>
      <c r="E122" t="s">
        <v>623</v>
      </c>
      <c r="F122">
        <v>5</v>
      </c>
      <c r="G122" t="s">
        <v>405</v>
      </c>
      <c r="H122" t="s">
        <v>406</v>
      </c>
      <c r="I122">
        <v>1510791374</v>
      </c>
      <c r="J122">
        <f>(K122)/1000</f>
        <v>0</v>
      </c>
      <c r="K122">
        <f>IF(CZ122, AN122, AH122)</f>
        <v>0</v>
      </c>
      <c r="L122">
        <f>IF(CZ122, AI122, AG122)</f>
        <v>0</v>
      </c>
      <c r="M122">
        <f>DB122 - IF(AU122&gt;1, L122*CV122*100.0/(AW122*DP122), 0)</f>
        <v>0</v>
      </c>
      <c r="N122">
        <f>((T122-J122/2)*M122-L122)/(T122+J122/2)</f>
        <v>0</v>
      </c>
      <c r="O122">
        <f>N122*(DI122+DJ122)/1000.0</f>
        <v>0</v>
      </c>
      <c r="P122">
        <f>(DB122 - IF(AU122&gt;1, L122*CV122*100.0/(AW122*DP122), 0))*(DI122+DJ122)/1000.0</f>
        <v>0</v>
      </c>
      <c r="Q122">
        <f>2.0/((1/S122-1/R122)+SIGN(S122)*SQRT((1/S122-1/R122)*(1/S122-1/R122) + 4*CW122/((CW122+1)*(CW122+1))*(2*1/S122*1/R122-1/R122*1/R122)))</f>
        <v>0</v>
      </c>
      <c r="R122">
        <f>IF(LEFT(CX122,1)&lt;&gt;"0",IF(LEFT(CX122,1)="1",3.0,CY122),$D$5+$E$5*(DP122*DI122/($K$5*1000))+$F$5*(DP122*DI122/($K$5*1000))*MAX(MIN(CV122,$J$5),$I$5)*MAX(MIN(CV122,$J$5),$I$5)+$G$5*MAX(MIN(CV122,$J$5),$I$5)*(DP122*DI122/($K$5*1000))+$H$5*(DP122*DI122/($K$5*1000))*(DP122*DI122/($K$5*1000)))</f>
        <v>0</v>
      </c>
      <c r="S122">
        <f>J122*(1000-(1000*0.61365*exp(17.502*W122/(240.97+W122))/(DI122+DJ122)+DD122)/2)/(1000*0.61365*exp(17.502*W122/(240.97+W122))/(DI122+DJ122)-DD122)</f>
        <v>0</v>
      </c>
      <c r="T122">
        <f>1/((CW122+1)/(Q122/1.6)+1/(R122/1.37)) + CW122/((CW122+1)/(Q122/1.6) + CW122/(R122/1.37))</f>
        <v>0</v>
      </c>
      <c r="U122">
        <f>(CR122*CU122)</f>
        <v>0</v>
      </c>
      <c r="V122">
        <f>(DK122+(U122+2*0.95*5.67E-8*(((DK122+$B$7)+273)^4-(DK122+273)^4)-44100*J122)/(1.84*29.3*R122+8*0.95*5.67E-8*(DK122+273)^3))</f>
        <v>0</v>
      </c>
      <c r="W122">
        <f>($C$7*DL122+$D$7*DM122+$E$7*V122)</f>
        <v>0</v>
      </c>
      <c r="X122">
        <f>0.61365*exp(17.502*W122/(240.97+W122))</f>
        <v>0</v>
      </c>
      <c r="Y122">
        <f>(Z122/AA122*100)</f>
        <v>0</v>
      </c>
      <c r="Z122">
        <f>DD122*(DI122+DJ122)/1000</f>
        <v>0</v>
      </c>
      <c r="AA122">
        <f>0.61365*exp(17.502*DK122/(240.97+DK122))</f>
        <v>0</v>
      </c>
      <c r="AB122">
        <f>(X122-DD122*(DI122+DJ122)/1000)</f>
        <v>0</v>
      </c>
      <c r="AC122">
        <f>(-J122*44100)</f>
        <v>0</v>
      </c>
      <c r="AD122">
        <f>2*29.3*R122*0.92*(DK122-W122)</f>
        <v>0</v>
      </c>
      <c r="AE122">
        <f>2*0.95*5.67E-8*(((DK122+$B$7)+273)^4-(W122+273)^4)</f>
        <v>0</v>
      </c>
      <c r="AF122">
        <f>U122+AE122+AC122+AD122</f>
        <v>0</v>
      </c>
      <c r="AG122">
        <f>DH122*AU122*(DC122-DB122*(1000-AU122*DE122)/(1000-AU122*DD122))/(100*CV122)</f>
        <v>0</v>
      </c>
      <c r="AH122">
        <f>1000*DH122*AU122*(DD122-DE122)/(100*CV122*(1000-AU122*DD122))</f>
        <v>0</v>
      </c>
      <c r="AI122">
        <f>(AJ122 - AK122 - DI122*1E3/(8.314*(DK122+273.15)) * AM122/DH122 * AL122) * DH122/(100*CV122) * (1000 - DE122)/1000</f>
        <v>0</v>
      </c>
      <c r="AJ122">
        <v>304.428295043382</v>
      </c>
      <c r="AK122">
        <v>319.276387878788</v>
      </c>
      <c r="AL122">
        <v>-3.34110714021759</v>
      </c>
      <c r="AM122">
        <v>64.351544685461</v>
      </c>
      <c r="AN122">
        <f>(AP122 - AO122 + DI122*1E3/(8.314*(DK122+273.15)) * AR122/DH122 * AQ122) * DH122/(100*CV122) * 1000/(1000 - AP122)</f>
        <v>0</v>
      </c>
      <c r="AO122">
        <v>24.5936193366042</v>
      </c>
      <c r="AP122">
        <v>24.977955944056</v>
      </c>
      <c r="AQ122">
        <v>5.03140118088246e-06</v>
      </c>
      <c r="AR122">
        <v>100.18039122701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MAX(0,($B$13+$C$13*DP122)/(1+$D$13*DP122)*DI122/(DK122+273)*$E$13)</f>
        <v>0</v>
      </c>
      <c r="AX122" t="s">
        <v>407</v>
      </c>
      <c r="AY122" t="s">
        <v>407</v>
      </c>
      <c r="AZ122">
        <v>0</v>
      </c>
      <c r="BA122">
        <v>0</v>
      </c>
      <c r="BB122">
        <f>1-AZ122/BA122</f>
        <v>0</v>
      </c>
      <c r="BC122">
        <v>0</v>
      </c>
      <c r="BD122" t="s">
        <v>407</v>
      </c>
      <c r="BE122" t="s">
        <v>407</v>
      </c>
      <c r="BF122">
        <v>0</v>
      </c>
      <c r="BG122">
        <v>0</v>
      </c>
      <c r="BH122">
        <f>1-BF122/BG122</f>
        <v>0</v>
      </c>
      <c r="BI122">
        <v>0.5</v>
      </c>
      <c r="BJ122">
        <f>CS122</f>
        <v>0</v>
      </c>
      <c r="BK122">
        <f>L122</f>
        <v>0</v>
      </c>
      <c r="BL122">
        <f>BH122*BI122*BJ122</f>
        <v>0</v>
      </c>
      <c r="BM122">
        <f>(BK122-BC122)/BJ122</f>
        <v>0</v>
      </c>
      <c r="BN122">
        <f>(BA122-BG122)/BG122</f>
        <v>0</v>
      </c>
      <c r="BO122">
        <f>AZ122/(BB122+AZ122/BG122)</f>
        <v>0</v>
      </c>
      <c r="BP122" t="s">
        <v>407</v>
      </c>
      <c r="BQ122">
        <v>0</v>
      </c>
      <c r="BR122">
        <f>IF(BQ122&lt;&gt;0, BQ122, BO122)</f>
        <v>0</v>
      </c>
      <c r="BS122">
        <f>1-BR122/BG122</f>
        <v>0</v>
      </c>
      <c r="BT122">
        <f>(BG122-BF122)/(BG122-BR122)</f>
        <v>0</v>
      </c>
      <c r="BU122">
        <f>(BA122-BG122)/(BA122-BR122)</f>
        <v>0</v>
      </c>
      <c r="BV122">
        <f>(BG122-BF122)/(BG122-AZ122)</f>
        <v>0</v>
      </c>
      <c r="BW122">
        <f>(BA122-BG122)/(BA122-AZ122)</f>
        <v>0</v>
      </c>
      <c r="BX122">
        <f>(BT122*BR122/BF122)</f>
        <v>0</v>
      </c>
      <c r="BY122">
        <f>(1-BX122)</f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f>$B$11*DQ122+$C$11*DR122+$F$11*EC122*(1-EF122)</f>
        <v>0</v>
      </c>
      <c r="CS122">
        <f>CR122*CT122</f>
        <v>0</v>
      </c>
      <c r="CT122">
        <f>($B$11*$D$9+$C$11*$D$9+$F$11*((EP122+EH122)/MAX(EP122+EH122+EQ122, 0.1)*$I$9+EQ122/MAX(EP122+EH122+EQ122, 0.1)*$J$9))/($B$11+$C$11+$F$11)</f>
        <v>0</v>
      </c>
      <c r="CU122">
        <f>($B$11*$K$9+$C$11*$K$9+$F$11*((EP122+EH122)/MAX(EP122+EH122+EQ122, 0.1)*$P$9+EQ122/MAX(EP122+EH122+EQ122, 0.1)*$Q$9))/($B$11+$C$11+$F$11)</f>
        <v>0</v>
      </c>
      <c r="CV122">
        <v>1.65</v>
      </c>
      <c r="CW122">
        <v>0.5</v>
      </c>
      <c r="CX122" t="s">
        <v>408</v>
      </c>
      <c r="CY122">
        <v>2</v>
      </c>
      <c r="CZ122" t="b">
        <v>1</v>
      </c>
      <c r="DA122">
        <v>1510791374</v>
      </c>
      <c r="DB122">
        <v>334.294851851852</v>
      </c>
      <c r="DC122">
        <v>312.932888888889</v>
      </c>
      <c r="DD122">
        <v>24.9772925925926</v>
      </c>
      <c r="DE122">
        <v>24.5920592592593</v>
      </c>
      <c r="DF122">
        <v>327.975074074074</v>
      </c>
      <c r="DG122">
        <v>24.4121259259259</v>
      </c>
      <c r="DH122">
        <v>500.071185185185</v>
      </c>
      <c r="DI122">
        <v>89.9186666666667</v>
      </c>
      <c r="DJ122">
        <v>0.099841162962963</v>
      </c>
      <c r="DK122">
        <v>26.6283925925926</v>
      </c>
      <c r="DL122">
        <v>27.4968592592593</v>
      </c>
      <c r="DM122">
        <v>999.9</v>
      </c>
      <c r="DN122">
        <v>0</v>
      </c>
      <c r="DO122">
        <v>0</v>
      </c>
      <c r="DP122">
        <v>10019.1462962963</v>
      </c>
      <c r="DQ122">
        <v>0</v>
      </c>
      <c r="DR122">
        <v>9.95486259259259</v>
      </c>
      <c r="DS122">
        <v>21.361862962963</v>
      </c>
      <c r="DT122">
        <v>342.858481481482</v>
      </c>
      <c r="DU122">
        <v>320.822555555556</v>
      </c>
      <c r="DV122">
        <v>0.38522662962963</v>
      </c>
      <c r="DW122">
        <v>312.932888888889</v>
      </c>
      <c r="DX122">
        <v>24.5920592592593</v>
      </c>
      <c r="DY122">
        <v>2.24592518518519</v>
      </c>
      <c r="DZ122">
        <v>2.21128555555556</v>
      </c>
      <c r="EA122">
        <v>19.2937111111111</v>
      </c>
      <c r="EB122">
        <v>19.0443111111111</v>
      </c>
      <c r="EC122">
        <v>2000.00148148148</v>
      </c>
      <c r="ED122">
        <v>0.979994222222223</v>
      </c>
      <c r="EE122">
        <v>0.020005862962963</v>
      </c>
      <c r="EF122">
        <v>0</v>
      </c>
      <c r="EG122">
        <v>2.28937037037037</v>
      </c>
      <c r="EH122">
        <v>0</v>
      </c>
      <c r="EI122">
        <v>2281.12185185185</v>
      </c>
      <c r="EJ122">
        <v>17300.1444444444</v>
      </c>
      <c r="EK122">
        <v>39.1133333333333</v>
      </c>
      <c r="EL122">
        <v>39.625</v>
      </c>
      <c r="EM122">
        <v>38.8166666666667</v>
      </c>
      <c r="EN122">
        <v>38.312</v>
      </c>
      <c r="EO122">
        <v>38.437</v>
      </c>
      <c r="EP122">
        <v>1959.99148148148</v>
      </c>
      <c r="EQ122">
        <v>40.01</v>
      </c>
      <c r="ER122">
        <v>0</v>
      </c>
      <c r="ES122">
        <v>1679592134.3</v>
      </c>
      <c r="ET122">
        <v>0</v>
      </c>
      <c r="EU122">
        <v>2.314024</v>
      </c>
      <c r="EV122">
        <v>-0.436730778416399</v>
      </c>
      <c r="EW122">
        <v>-12.0392307971061</v>
      </c>
      <c r="EX122">
        <v>2281.1312</v>
      </c>
      <c r="EY122">
        <v>15</v>
      </c>
      <c r="EZ122">
        <v>0</v>
      </c>
      <c r="FA122" t="s">
        <v>409</v>
      </c>
      <c r="FB122">
        <v>1510787920.6</v>
      </c>
      <c r="FC122">
        <v>1510787921.6</v>
      </c>
      <c r="FD122">
        <v>0</v>
      </c>
      <c r="FE122">
        <v>-0.101</v>
      </c>
      <c r="FF122">
        <v>-0.012</v>
      </c>
      <c r="FG122">
        <v>6.901</v>
      </c>
      <c r="FH122">
        <v>0.516</v>
      </c>
      <c r="FI122">
        <v>420</v>
      </c>
      <c r="FJ122">
        <v>24</v>
      </c>
      <c r="FK122">
        <v>0.32</v>
      </c>
      <c r="FL122">
        <v>0.12</v>
      </c>
      <c r="FM122">
        <v>0.385405975609756</v>
      </c>
      <c r="FN122">
        <v>-0.00262595121951192</v>
      </c>
      <c r="FO122">
        <v>0.00144235227062457</v>
      </c>
      <c r="FP122">
        <v>1</v>
      </c>
      <c r="FQ122">
        <v>1</v>
      </c>
      <c r="FR122">
        <v>1</v>
      </c>
      <c r="FS122" t="s">
        <v>410</v>
      </c>
      <c r="FT122">
        <v>2.97174</v>
      </c>
      <c r="FU122">
        <v>2.75398</v>
      </c>
      <c r="FV122">
        <v>0.070132</v>
      </c>
      <c r="FW122">
        <v>0.0674746</v>
      </c>
      <c r="FX122">
        <v>0.104895</v>
      </c>
      <c r="FY122">
        <v>0.10506</v>
      </c>
      <c r="FZ122">
        <v>36068.3</v>
      </c>
      <c r="GA122">
        <v>39417.6</v>
      </c>
      <c r="GB122">
        <v>35160.1</v>
      </c>
      <c r="GC122">
        <v>38345.3</v>
      </c>
      <c r="GD122">
        <v>44598.9</v>
      </c>
      <c r="GE122">
        <v>49555.5</v>
      </c>
      <c r="GF122">
        <v>54931.6</v>
      </c>
      <c r="GG122">
        <v>61498.2</v>
      </c>
      <c r="GH122">
        <v>1.9663</v>
      </c>
      <c r="GI122">
        <v>1.80455</v>
      </c>
      <c r="GJ122">
        <v>0.0878312</v>
      </c>
      <c r="GK122">
        <v>0</v>
      </c>
      <c r="GL122">
        <v>26.0529</v>
      </c>
      <c r="GM122">
        <v>999.9</v>
      </c>
      <c r="GN122">
        <v>64.528</v>
      </c>
      <c r="GO122">
        <v>29.598</v>
      </c>
      <c r="GP122">
        <v>29.8789</v>
      </c>
      <c r="GQ122">
        <v>54.8191</v>
      </c>
      <c r="GR122">
        <v>48.9383</v>
      </c>
      <c r="GS122">
        <v>1</v>
      </c>
      <c r="GT122">
        <v>0.0875</v>
      </c>
      <c r="GU122">
        <v>1.42293</v>
      </c>
      <c r="GV122">
        <v>20.1117</v>
      </c>
      <c r="GW122">
        <v>5.19722</v>
      </c>
      <c r="GX122">
        <v>12.0041</v>
      </c>
      <c r="GY122">
        <v>4.97525</v>
      </c>
      <c r="GZ122">
        <v>3.29318</v>
      </c>
      <c r="HA122">
        <v>9999</v>
      </c>
      <c r="HB122">
        <v>9999</v>
      </c>
      <c r="HC122">
        <v>999.9</v>
      </c>
      <c r="HD122">
        <v>9999</v>
      </c>
      <c r="HE122">
        <v>1.8631</v>
      </c>
      <c r="HF122">
        <v>1.86813</v>
      </c>
      <c r="HG122">
        <v>1.86786</v>
      </c>
      <c r="HH122">
        <v>1.86904</v>
      </c>
      <c r="HI122">
        <v>1.86991</v>
      </c>
      <c r="HJ122">
        <v>1.86589</v>
      </c>
      <c r="HK122">
        <v>1.86704</v>
      </c>
      <c r="HL122">
        <v>1.86836</v>
      </c>
      <c r="HM122">
        <v>5</v>
      </c>
      <c r="HN122">
        <v>0</v>
      </c>
      <c r="HO122">
        <v>0</v>
      </c>
      <c r="HP122">
        <v>0</v>
      </c>
      <c r="HQ122" t="s">
        <v>411</v>
      </c>
      <c r="HR122" t="s">
        <v>412</v>
      </c>
      <c r="HS122" t="s">
        <v>413</v>
      </c>
      <c r="HT122" t="s">
        <v>413</v>
      </c>
      <c r="HU122" t="s">
        <v>413</v>
      </c>
      <c r="HV122" t="s">
        <v>413</v>
      </c>
      <c r="HW122">
        <v>0</v>
      </c>
      <c r="HX122">
        <v>100</v>
      </c>
      <c r="HY122">
        <v>100</v>
      </c>
      <c r="HZ122">
        <v>6.159</v>
      </c>
      <c r="IA122">
        <v>0.5652</v>
      </c>
      <c r="IB122">
        <v>4.09459096810632</v>
      </c>
      <c r="IC122">
        <v>0.00701673648668627</v>
      </c>
      <c r="ID122">
        <v>-7.00304995360485e-07</v>
      </c>
      <c r="IE122">
        <v>-1.86506737496121e-11</v>
      </c>
      <c r="IF122">
        <v>0.00125787624930914</v>
      </c>
      <c r="IG122">
        <v>-0.0224036906934607</v>
      </c>
      <c r="IH122">
        <v>0.00249664406764014</v>
      </c>
      <c r="II122">
        <v>-2.59163740235367e-05</v>
      </c>
      <c r="IJ122">
        <v>-2</v>
      </c>
      <c r="IK122">
        <v>2020</v>
      </c>
      <c r="IL122">
        <v>1</v>
      </c>
      <c r="IM122">
        <v>25</v>
      </c>
      <c r="IN122">
        <v>57.7</v>
      </c>
      <c r="IO122">
        <v>57.7</v>
      </c>
      <c r="IP122">
        <v>0.737305</v>
      </c>
      <c r="IQ122">
        <v>2.62939</v>
      </c>
      <c r="IR122">
        <v>1.54785</v>
      </c>
      <c r="IS122">
        <v>2.30469</v>
      </c>
      <c r="IT122">
        <v>1.34644</v>
      </c>
      <c r="IU122">
        <v>2.43042</v>
      </c>
      <c r="IV122">
        <v>34.0318</v>
      </c>
      <c r="IW122">
        <v>24.2188</v>
      </c>
      <c r="IX122">
        <v>18</v>
      </c>
      <c r="IY122">
        <v>502.781</v>
      </c>
      <c r="IZ122">
        <v>399.388</v>
      </c>
      <c r="JA122">
        <v>23.4695</v>
      </c>
      <c r="JB122">
        <v>28.3291</v>
      </c>
      <c r="JC122">
        <v>30.0001</v>
      </c>
      <c r="JD122">
        <v>28.2834</v>
      </c>
      <c r="JE122">
        <v>28.2246</v>
      </c>
      <c r="JF122">
        <v>14.7405</v>
      </c>
      <c r="JG122">
        <v>28.1355</v>
      </c>
      <c r="JH122">
        <v>74.3991</v>
      </c>
      <c r="JI122">
        <v>23.4755</v>
      </c>
      <c r="JJ122">
        <v>265.574</v>
      </c>
      <c r="JK122">
        <v>24.6087</v>
      </c>
      <c r="JL122">
        <v>101.921</v>
      </c>
      <c r="JM122">
        <v>102.369</v>
      </c>
    </row>
    <row r="123" spans="1:273">
      <c r="A123">
        <v>107</v>
      </c>
      <c r="B123">
        <v>1510791386.5</v>
      </c>
      <c r="C123">
        <v>2054.40000009537</v>
      </c>
      <c r="D123" t="s">
        <v>624</v>
      </c>
      <c r="E123" t="s">
        <v>625</v>
      </c>
      <c r="F123">
        <v>5</v>
      </c>
      <c r="G123" t="s">
        <v>405</v>
      </c>
      <c r="H123" t="s">
        <v>406</v>
      </c>
      <c r="I123">
        <v>1510791378.71429</v>
      </c>
      <c r="J123">
        <f>(K123)/1000</f>
        <v>0</v>
      </c>
      <c r="K123">
        <f>IF(CZ123, AN123, AH123)</f>
        <v>0</v>
      </c>
      <c r="L123">
        <f>IF(CZ123, AI123, AG123)</f>
        <v>0</v>
      </c>
      <c r="M123">
        <f>DB123 - IF(AU123&gt;1, L123*CV123*100.0/(AW123*DP123), 0)</f>
        <v>0</v>
      </c>
      <c r="N123">
        <f>((T123-J123/2)*M123-L123)/(T123+J123/2)</f>
        <v>0</v>
      </c>
      <c r="O123">
        <f>N123*(DI123+DJ123)/1000.0</f>
        <v>0</v>
      </c>
      <c r="P123">
        <f>(DB123 - IF(AU123&gt;1, L123*CV123*100.0/(AW123*DP123), 0))*(DI123+DJ123)/1000.0</f>
        <v>0</v>
      </c>
      <c r="Q123">
        <f>2.0/((1/S123-1/R123)+SIGN(S123)*SQRT((1/S123-1/R123)*(1/S123-1/R123) + 4*CW123/((CW123+1)*(CW123+1))*(2*1/S123*1/R123-1/R123*1/R123)))</f>
        <v>0</v>
      </c>
      <c r="R123">
        <f>IF(LEFT(CX123,1)&lt;&gt;"0",IF(LEFT(CX123,1)="1",3.0,CY123),$D$5+$E$5*(DP123*DI123/($K$5*1000))+$F$5*(DP123*DI123/($K$5*1000))*MAX(MIN(CV123,$J$5),$I$5)*MAX(MIN(CV123,$J$5),$I$5)+$G$5*MAX(MIN(CV123,$J$5),$I$5)*(DP123*DI123/($K$5*1000))+$H$5*(DP123*DI123/($K$5*1000))*(DP123*DI123/($K$5*1000)))</f>
        <v>0</v>
      </c>
      <c r="S123">
        <f>J123*(1000-(1000*0.61365*exp(17.502*W123/(240.97+W123))/(DI123+DJ123)+DD123)/2)/(1000*0.61365*exp(17.502*W123/(240.97+W123))/(DI123+DJ123)-DD123)</f>
        <v>0</v>
      </c>
      <c r="T123">
        <f>1/((CW123+1)/(Q123/1.6)+1/(R123/1.37)) + CW123/((CW123+1)/(Q123/1.6) + CW123/(R123/1.37))</f>
        <v>0</v>
      </c>
      <c r="U123">
        <f>(CR123*CU123)</f>
        <v>0</v>
      </c>
      <c r="V123">
        <f>(DK123+(U123+2*0.95*5.67E-8*(((DK123+$B$7)+273)^4-(DK123+273)^4)-44100*J123)/(1.84*29.3*R123+8*0.95*5.67E-8*(DK123+273)^3))</f>
        <v>0</v>
      </c>
      <c r="W123">
        <f>($C$7*DL123+$D$7*DM123+$E$7*V123)</f>
        <v>0</v>
      </c>
      <c r="X123">
        <f>0.61365*exp(17.502*W123/(240.97+W123))</f>
        <v>0</v>
      </c>
      <c r="Y123">
        <f>(Z123/AA123*100)</f>
        <v>0</v>
      </c>
      <c r="Z123">
        <f>DD123*(DI123+DJ123)/1000</f>
        <v>0</v>
      </c>
      <c r="AA123">
        <f>0.61365*exp(17.502*DK123/(240.97+DK123))</f>
        <v>0</v>
      </c>
      <c r="AB123">
        <f>(X123-DD123*(DI123+DJ123)/1000)</f>
        <v>0</v>
      </c>
      <c r="AC123">
        <f>(-J123*44100)</f>
        <v>0</v>
      </c>
      <c r="AD123">
        <f>2*29.3*R123*0.92*(DK123-W123)</f>
        <v>0</v>
      </c>
      <c r="AE123">
        <f>2*0.95*5.67E-8*(((DK123+$B$7)+273)^4-(W123+273)^4)</f>
        <v>0</v>
      </c>
      <c r="AF123">
        <f>U123+AE123+AC123+AD123</f>
        <v>0</v>
      </c>
      <c r="AG123">
        <f>DH123*AU123*(DC123-DB123*(1000-AU123*DE123)/(1000-AU123*DD123))/(100*CV123)</f>
        <v>0</v>
      </c>
      <c r="AH123">
        <f>1000*DH123*AU123*(DD123-DE123)/(100*CV123*(1000-AU123*DD123))</f>
        <v>0</v>
      </c>
      <c r="AI123">
        <f>(AJ123 - AK123 - DI123*1E3/(8.314*(DK123+273.15)) * AM123/DH123 * AL123) * DH123/(100*CV123) * (1000 - DE123)/1000</f>
        <v>0</v>
      </c>
      <c r="AJ123">
        <v>287.928529966166</v>
      </c>
      <c r="AK123">
        <v>302.727521212121</v>
      </c>
      <c r="AL123">
        <v>-3.3098693512767</v>
      </c>
      <c r="AM123">
        <v>64.351544685461</v>
      </c>
      <c r="AN123">
        <f>(AP123 - AO123 + DI123*1E3/(8.314*(DK123+273.15)) * AR123/DH123 * AQ123) * DH123/(100*CV123) * 1000/(1000 - AP123)</f>
        <v>0</v>
      </c>
      <c r="AO123">
        <v>24.5965396135479</v>
      </c>
      <c r="AP123">
        <v>24.9823496503497</v>
      </c>
      <c r="AQ123">
        <v>1.04392435496099e-05</v>
      </c>
      <c r="AR123">
        <v>100.18039122701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MAX(0,($B$13+$C$13*DP123)/(1+$D$13*DP123)*DI123/(DK123+273)*$E$13)</f>
        <v>0</v>
      </c>
      <c r="AX123" t="s">
        <v>407</v>
      </c>
      <c r="AY123" t="s">
        <v>407</v>
      </c>
      <c r="AZ123">
        <v>0</v>
      </c>
      <c r="BA123">
        <v>0</v>
      </c>
      <c r="BB123">
        <f>1-AZ123/BA123</f>
        <v>0</v>
      </c>
      <c r="BC123">
        <v>0</v>
      </c>
      <c r="BD123" t="s">
        <v>407</v>
      </c>
      <c r="BE123" t="s">
        <v>407</v>
      </c>
      <c r="BF123">
        <v>0</v>
      </c>
      <c r="BG123">
        <v>0</v>
      </c>
      <c r="BH123">
        <f>1-BF123/BG123</f>
        <v>0</v>
      </c>
      <c r="BI123">
        <v>0.5</v>
      </c>
      <c r="BJ123">
        <f>CS123</f>
        <v>0</v>
      </c>
      <c r="BK123">
        <f>L123</f>
        <v>0</v>
      </c>
      <c r="BL123">
        <f>BH123*BI123*BJ123</f>
        <v>0</v>
      </c>
      <c r="BM123">
        <f>(BK123-BC123)/BJ123</f>
        <v>0</v>
      </c>
      <c r="BN123">
        <f>(BA123-BG123)/BG123</f>
        <v>0</v>
      </c>
      <c r="BO123">
        <f>AZ123/(BB123+AZ123/BG123)</f>
        <v>0</v>
      </c>
      <c r="BP123" t="s">
        <v>407</v>
      </c>
      <c r="BQ123">
        <v>0</v>
      </c>
      <c r="BR123">
        <f>IF(BQ123&lt;&gt;0, BQ123, BO123)</f>
        <v>0</v>
      </c>
      <c r="BS123">
        <f>1-BR123/BG123</f>
        <v>0</v>
      </c>
      <c r="BT123">
        <f>(BG123-BF123)/(BG123-BR123)</f>
        <v>0</v>
      </c>
      <c r="BU123">
        <f>(BA123-BG123)/(BA123-BR123)</f>
        <v>0</v>
      </c>
      <c r="BV123">
        <f>(BG123-BF123)/(BG123-AZ123)</f>
        <v>0</v>
      </c>
      <c r="BW123">
        <f>(BA123-BG123)/(BA123-AZ123)</f>
        <v>0</v>
      </c>
      <c r="BX123">
        <f>(BT123*BR123/BF123)</f>
        <v>0</v>
      </c>
      <c r="BY123">
        <f>(1-BX123)</f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f>$B$11*DQ123+$C$11*DR123+$F$11*EC123*(1-EF123)</f>
        <v>0</v>
      </c>
      <c r="CS123">
        <f>CR123*CT123</f>
        <v>0</v>
      </c>
      <c r="CT123">
        <f>($B$11*$D$9+$C$11*$D$9+$F$11*((EP123+EH123)/MAX(EP123+EH123+EQ123, 0.1)*$I$9+EQ123/MAX(EP123+EH123+EQ123, 0.1)*$J$9))/($B$11+$C$11+$F$11)</f>
        <v>0</v>
      </c>
      <c r="CU123">
        <f>($B$11*$K$9+$C$11*$K$9+$F$11*((EP123+EH123)/MAX(EP123+EH123+EQ123, 0.1)*$P$9+EQ123/MAX(EP123+EH123+EQ123, 0.1)*$Q$9))/($B$11+$C$11+$F$11)</f>
        <v>0</v>
      </c>
      <c r="CV123">
        <v>1.65</v>
      </c>
      <c r="CW123">
        <v>0.5</v>
      </c>
      <c r="CX123" t="s">
        <v>408</v>
      </c>
      <c r="CY123">
        <v>2</v>
      </c>
      <c r="CZ123" t="b">
        <v>1</v>
      </c>
      <c r="DA123">
        <v>1510791378.71429</v>
      </c>
      <c r="DB123">
        <v>318.864821428571</v>
      </c>
      <c r="DC123">
        <v>297.502571428571</v>
      </c>
      <c r="DD123">
        <v>24.97855</v>
      </c>
      <c r="DE123">
        <v>24.5941678571429</v>
      </c>
      <c r="DF123">
        <v>312.645678571429</v>
      </c>
      <c r="DG123">
        <v>24.4133178571429</v>
      </c>
      <c r="DH123">
        <v>500.073</v>
      </c>
      <c r="DI123">
        <v>89.9150035714286</v>
      </c>
      <c r="DJ123">
        <v>0.0999421892857143</v>
      </c>
      <c r="DK123">
        <v>26.627925</v>
      </c>
      <c r="DL123">
        <v>27.4939428571429</v>
      </c>
      <c r="DM123">
        <v>999.9</v>
      </c>
      <c r="DN123">
        <v>0</v>
      </c>
      <c r="DO123">
        <v>0</v>
      </c>
      <c r="DP123">
        <v>10014.7589285714</v>
      </c>
      <c r="DQ123">
        <v>0</v>
      </c>
      <c r="DR123">
        <v>9.95504142857143</v>
      </c>
      <c r="DS123">
        <v>21.3622464285714</v>
      </c>
      <c r="DT123">
        <v>327.033535714286</v>
      </c>
      <c r="DU123">
        <v>305.00375</v>
      </c>
      <c r="DV123">
        <v>0.38437525</v>
      </c>
      <c r="DW123">
        <v>297.502571428571</v>
      </c>
      <c r="DX123">
        <v>24.5941678571429</v>
      </c>
      <c r="DY123">
        <v>2.24594642857143</v>
      </c>
      <c r="DZ123">
        <v>2.21138535714286</v>
      </c>
      <c r="EA123">
        <v>19.2938678571429</v>
      </c>
      <c r="EB123">
        <v>19.0450357142857</v>
      </c>
      <c r="EC123">
        <v>2000.00678571429</v>
      </c>
      <c r="ED123">
        <v>0.979994214285715</v>
      </c>
      <c r="EE123">
        <v>0.0200058714285714</v>
      </c>
      <c r="EF123">
        <v>0</v>
      </c>
      <c r="EG123">
        <v>2.29381785714286</v>
      </c>
      <c r="EH123">
        <v>0</v>
      </c>
      <c r="EI123">
        <v>2280.21107142857</v>
      </c>
      <c r="EJ123">
        <v>17300.1821428571</v>
      </c>
      <c r="EK123">
        <v>39.11825</v>
      </c>
      <c r="EL123">
        <v>39.625</v>
      </c>
      <c r="EM123">
        <v>38.821</v>
      </c>
      <c r="EN123">
        <v>38.312</v>
      </c>
      <c r="EO123">
        <v>38.437</v>
      </c>
      <c r="EP123">
        <v>1959.99678571429</v>
      </c>
      <c r="EQ123">
        <v>40.01</v>
      </c>
      <c r="ER123">
        <v>0</v>
      </c>
      <c r="ES123">
        <v>1679592139.1</v>
      </c>
      <c r="ET123">
        <v>0</v>
      </c>
      <c r="EU123">
        <v>2.326152</v>
      </c>
      <c r="EV123">
        <v>-0.134961542296902</v>
      </c>
      <c r="EW123">
        <v>-11.7969230997148</v>
      </c>
      <c r="EX123">
        <v>2280.168</v>
      </c>
      <c r="EY123">
        <v>15</v>
      </c>
      <c r="EZ123">
        <v>0</v>
      </c>
      <c r="FA123" t="s">
        <v>409</v>
      </c>
      <c r="FB123">
        <v>1510787920.6</v>
      </c>
      <c r="FC123">
        <v>1510787921.6</v>
      </c>
      <c r="FD123">
        <v>0</v>
      </c>
      <c r="FE123">
        <v>-0.101</v>
      </c>
      <c r="FF123">
        <v>-0.012</v>
      </c>
      <c r="FG123">
        <v>6.901</v>
      </c>
      <c r="FH123">
        <v>0.516</v>
      </c>
      <c r="FI123">
        <v>420</v>
      </c>
      <c r="FJ123">
        <v>24</v>
      </c>
      <c r="FK123">
        <v>0.32</v>
      </c>
      <c r="FL123">
        <v>0.12</v>
      </c>
      <c r="FM123">
        <v>0.384738853658537</v>
      </c>
      <c r="FN123">
        <v>-0.0140951707317077</v>
      </c>
      <c r="FO123">
        <v>0.00177915552125948</v>
      </c>
      <c r="FP123">
        <v>1</v>
      </c>
      <c r="FQ123">
        <v>1</v>
      </c>
      <c r="FR123">
        <v>1</v>
      </c>
      <c r="FS123" t="s">
        <v>410</v>
      </c>
      <c r="FT123">
        <v>2.9718</v>
      </c>
      <c r="FU123">
        <v>2.75408</v>
      </c>
      <c r="FV123">
        <v>0.0670703</v>
      </c>
      <c r="FW123">
        <v>0.0642854</v>
      </c>
      <c r="FX123">
        <v>0.104904</v>
      </c>
      <c r="FY123">
        <v>0.105068</v>
      </c>
      <c r="FZ123">
        <v>36187</v>
      </c>
      <c r="GA123">
        <v>39552.4</v>
      </c>
      <c r="GB123">
        <v>35160.1</v>
      </c>
      <c r="GC123">
        <v>38345.4</v>
      </c>
      <c r="GD123">
        <v>44598.6</v>
      </c>
      <c r="GE123">
        <v>49555.4</v>
      </c>
      <c r="GF123">
        <v>54932</v>
      </c>
      <c r="GG123">
        <v>61498.7</v>
      </c>
      <c r="GH123">
        <v>1.9664</v>
      </c>
      <c r="GI123">
        <v>1.80415</v>
      </c>
      <c r="GJ123">
        <v>0.0880286</v>
      </c>
      <c r="GK123">
        <v>0</v>
      </c>
      <c r="GL123">
        <v>26.0502</v>
      </c>
      <c r="GM123">
        <v>999.9</v>
      </c>
      <c r="GN123">
        <v>64.528</v>
      </c>
      <c r="GO123">
        <v>29.598</v>
      </c>
      <c r="GP123">
        <v>29.881</v>
      </c>
      <c r="GQ123">
        <v>54.1691</v>
      </c>
      <c r="GR123">
        <v>48.9744</v>
      </c>
      <c r="GS123">
        <v>1</v>
      </c>
      <c r="GT123">
        <v>0.0875152</v>
      </c>
      <c r="GU123">
        <v>1.40325</v>
      </c>
      <c r="GV123">
        <v>20.1118</v>
      </c>
      <c r="GW123">
        <v>5.19677</v>
      </c>
      <c r="GX123">
        <v>12.0041</v>
      </c>
      <c r="GY123">
        <v>4.97505</v>
      </c>
      <c r="GZ123">
        <v>3.29315</v>
      </c>
      <c r="HA123">
        <v>9999</v>
      </c>
      <c r="HB123">
        <v>9999</v>
      </c>
      <c r="HC123">
        <v>999.9</v>
      </c>
      <c r="HD123">
        <v>9999</v>
      </c>
      <c r="HE123">
        <v>1.8631</v>
      </c>
      <c r="HF123">
        <v>1.86813</v>
      </c>
      <c r="HG123">
        <v>1.86789</v>
      </c>
      <c r="HH123">
        <v>1.86904</v>
      </c>
      <c r="HI123">
        <v>1.86987</v>
      </c>
      <c r="HJ123">
        <v>1.86588</v>
      </c>
      <c r="HK123">
        <v>1.86705</v>
      </c>
      <c r="HL123">
        <v>1.86837</v>
      </c>
      <c r="HM123">
        <v>5</v>
      </c>
      <c r="HN123">
        <v>0</v>
      </c>
      <c r="HO123">
        <v>0</v>
      </c>
      <c r="HP123">
        <v>0</v>
      </c>
      <c r="HQ123" t="s">
        <v>411</v>
      </c>
      <c r="HR123" t="s">
        <v>412</v>
      </c>
      <c r="HS123" t="s">
        <v>413</v>
      </c>
      <c r="HT123" t="s">
        <v>413</v>
      </c>
      <c r="HU123" t="s">
        <v>413</v>
      </c>
      <c r="HV123" t="s">
        <v>413</v>
      </c>
      <c r="HW123">
        <v>0</v>
      </c>
      <c r="HX123">
        <v>100</v>
      </c>
      <c r="HY123">
        <v>100</v>
      </c>
      <c r="HZ123">
        <v>6.053</v>
      </c>
      <c r="IA123">
        <v>0.5654</v>
      </c>
      <c r="IB123">
        <v>4.09459096810632</v>
      </c>
      <c r="IC123">
        <v>0.00701673648668627</v>
      </c>
      <c r="ID123">
        <v>-7.00304995360485e-07</v>
      </c>
      <c r="IE123">
        <v>-1.86506737496121e-11</v>
      </c>
      <c r="IF123">
        <v>0.00125787624930914</v>
      </c>
      <c r="IG123">
        <v>-0.0224036906934607</v>
      </c>
      <c r="IH123">
        <v>0.00249664406764014</v>
      </c>
      <c r="II123">
        <v>-2.59163740235367e-05</v>
      </c>
      <c r="IJ123">
        <v>-2</v>
      </c>
      <c r="IK123">
        <v>2020</v>
      </c>
      <c r="IL123">
        <v>1</v>
      </c>
      <c r="IM123">
        <v>25</v>
      </c>
      <c r="IN123">
        <v>57.8</v>
      </c>
      <c r="IO123">
        <v>57.7</v>
      </c>
      <c r="IP123">
        <v>0.704346</v>
      </c>
      <c r="IQ123">
        <v>2.62939</v>
      </c>
      <c r="IR123">
        <v>1.54785</v>
      </c>
      <c r="IS123">
        <v>2.30469</v>
      </c>
      <c r="IT123">
        <v>1.34644</v>
      </c>
      <c r="IU123">
        <v>2.44141</v>
      </c>
      <c r="IV123">
        <v>34.0318</v>
      </c>
      <c r="IW123">
        <v>24.2188</v>
      </c>
      <c r="IX123">
        <v>18</v>
      </c>
      <c r="IY123">
        <v>502.869</v>
      </c>
      <c r="IZ123">
        <v>399.179</v>
      </c>
      <c r="JA123">
        <v>23.4743</v>
      </c>
      <c r="JB123">
        <v>28.33</v>
      </c>
      <c r="JC123">
        <v>30.0002</v>
      </c>
      <c r="JD123">
        <v>28.2858</v>
      </c>
      <c r="JE123">
        <v>28.2266</v>
      </c>
      <c r="JF123">
        <v>14.0921</v>
      </c>
      <c r="JG123">
        <v>28.1355</v>
      </c>
      <c r="JH123">
        <v>74.3991</v>
      </c>
      <c r="JI123">
        <v>23.4804</v>
      </c>
      <c r="JJ123">
        <v>252.125</v>
      </c>
      <c r="JK123">
        <v>24.6087</v>
      </c>
      <c r="JL123">
        <v>101.922</v>
      </c>
      <c r="JM123">
        <v>102.369</v>
      </c>
    </row>
    <row r="124" spans="1:273">
      <c r="A124">
        <v>108</v>
      </c>
      <c r="B124">
        <v>1510791391.5</v>
      </c>
      <c r="C124">
        <v>2059.40000009537</v>
      </c>
      <c r="D124" t="s">
        <v>626</v>
      </c>
      <c r="E124" t="s">
        <v>627</v>
      </c>
      <c r="F124">
        <v>5</v>
      </c>
      <c r="G124" t="s">
        <v>405</v>
      </c>
      <c r="H124" t="s">
        <v>406</v>
      </c>
      <c r="I124">
        <v>1510791384</v>
      </c>
      <c r="J124">
        <f>(K124)/1000</f>
        <v>0</v>
      </c>
      <c r="K124">
        <f>IF(CZ124, AN124, AH124)</f>
        <v>0</v>
      </c>
      <c r="L124">
        <f>IF(CZ124, AI124, AG124)</f>
        <v>0</v>
      </c>
      <c r="M124">
        <f>DB124 - IF(AU124&gt;1, L124*CV124*100.0/(AW124*DP124), 0)</f>
        <v>0</v>
      </c>
      <c r="N124">
        <f>((T124-J124/2)*M124-L124)/(T124+J124/2)</f>
        <v>0</v>
      </c>
      <c r="O124">
        <f>N124*(DI124+DJ124)/1000.0</f>
        <v>0</v>
      </c>
      <c r="P124">
        <f>(DB124 - IF(AU124&gt;1, L124*CV124*100.0/(AW124*DP124), 0))*(DI124+DJ124)/1000.0</f>
        <v>0</v>
      </c>
      <c r="Q124">
        <f>2.0/((1/S124-1/R124)+SIGN(S124)*SQRT((1/S124-1/R124)*(1/S124-1/R124) + 4*CW124/((CW124+1)*(CW124+1))*(2*1/S124*1/R124-1/R124*1/R124)))</f>
        <v>0</v>
      </c>
      <c r="R124">
        <f>IF(LEFT(CX124,1)&lt;&gt;"0",IF(LEFT(CX124,1)="1",3.0,CY124),$D$5+$E$5*(DP124*DI124/($K$5*1000))+$F$5*(DP124*DI124/($K$5*1000))*MAX(MIN(CV124,$J$5),$I$5)*MAX(MIN(CV124,$J$5),$I$5)+$G$5*MAX(MIN(CV124,$J$5),$I$5)*(DP124*DI124/($K$5*1000))+$H$5*(DP124*DI124/($K$5*1000))*(DP124*DI124/($K$5*1000)))</f>
        <v>0</v>
      </c>
      <c r="S124">
        <f>J124*(1000-(1000*0.61365*exp(17.502*W124/(240.97+W124))/(DI124+DJ124)+DD124)/2)/(1000*0.61365*exp(17.502*W124/(240.97+W124))/(DI124+DJ124)-DD124)</f>
        <v>0</v>
      </c>
      <c r="T124">
        <f>1/((CW124+1)/(Q124/1.6)+1/(R124/1.37)) + CW124/((CW124+1)/(Q124/1.6) + CW124/(R124/1.37))</f>
        <v>0</v>
      </c>
      <c r="U124">
        <f>(CR124*CU124)</f>
        <v>0</v>
      </c>
      <c r="V124">
        <f>(DK124+(U124+2*0.95*5.67E-8*(((DK124+$B$7)+273)^4-(DK124+273)^4)-44100*J124)/(1.84*29.3*R124+8*0.95*5.67E-8*(DK124+273)^3))</f>
        <v>0</v>
      </c>
      <c r="W124">
        <f>($C$7*DL124+$D$7*DM124+$E$7*V124)</f>
        <v>0</v>
      </c>
      <c r="X124">
        <f>0.61365*exp(17.502*W124/(240.97+W124))</f>
        <v>0</v>
      </c>
      <c r="Y124">
        <f>(Z124/AA124*100)</f>
        <v>0</v>
      </c>
      <c r="Z124">
        <f>DD124*(DI124+DJ124)/1000</f>
        <v>0</v>
      </c>
      <c r="AA124">
        <f>0.61365*exp(17.502*DK124/(240.97+DK124))</f>
        <v>0</v>
      </c>
      <c r="AB124">
        <f>(X124-DD124*(DI124+DJ124)/1000)</f>
        <v>0</v>
      </c>
      <c r="AC124">
        <f>(-J124*44100)</f>
        <v>0</v>
      </c>
      <c r="AD124">
        <f>2*29.3*R124*0.92*(DK124-W124)</f>
        <v>0</v>
      </c>
      <c r="AE124">
        <f>2*0.95*5.67E-8*(((DK124+$B$7)+273)^4-(W124+273)^4)</f>
        <v>0</v>
      </c>
      <c r="AF124">
        <f>U124+AE124+AC124+AD124</f>
        <v>0</v>
      </c>
      <c r="AG124">
        <f>DH124*AU124*(DC124-DB124*(1000-AU124*DE124)/(1000-AU124*DD124))/(100*CV124)</f>
        <v>0</v>
      </c>
      <c r="AH124">
        <f>1000*DH124*AU124*(DD124-DE124)/(100*CV124*(1000-AU124*DD124))</f>
        <v>0</v>
      </c>
      <c r="AI124">
        <f>(AJ124 - AK124 - DI124*1E3/(8.314*(DK124+273.15)) * AM124/DH124 * AL124) * DH124/(100*CV124) * (1000 - DE124)/1000</f>
        <v>0</v>
      </c>
      <c r="AJ124">
        <v>271.103788631168</v>
      </c>
      <c r="AK124">
        <v>286.05796969697</v>
      </c>
      <c r="AL124">
        <v>-3.34208955890688</v>
      </c>
      <c r="AM124">
        <v>64.351544685461</v>
      </c>
      <c r="AN124">
        <f>(AP124 - AO124 + DI124*1E3/(8.314*(DK124+273.15)) * AR124/DH124 * AQ124) * DH124/(100*CV124) * 1000/(1000 - AP124)</f>
        <v>0</v>
      </c>
      <c r="AO124">
        <v>24.6004280467763</v>
      </c>
      <c r="AP124">
        <v>24.9858048951049</v>
      </c>
      <c r="AQ124">
        <v>1.21169454184081e-05</v>
      </c>
      <c r="AR124">
        <v>100.18039122701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MAX(0,($B$13+$C$13*DP124)/(1+$D$13*DP124)*DI124/(DK124+273)*$E$13)</f>
        <v>0</v>
      </c>
      <c r="AX124" t="s">
        <v>407</v>
      </c>
      <c r="AY124" t="s">
        <v>407</v>
      </c>
      <c r="AZ124">
        <v>0</v>
      </c>
      <c r="BA124">
        <v>0</v>
      </c>
      <c r="BB124">
        <f>1-AZ124/BA124</f>
        <v>0</v>
      </c>
      <c r="BC124">
        <v>0</v>
      </c>
      <c r="BD124" t="s">
        <v>407</v>
      </c>
      <c r="BE124" t="s">
        <v>407</v>
      </c>
      <c r="BF124">
        <v>0</v>
      </c>
      <c r="BG124">
        <v>0</v>
      </c>
      <c r="BH124">
        <f>1-BF124/BG124</f>
        <v>0</v>
      </c>
      <c r="BI124">
        <v>0.5</v>
      </c>
      <c r="BJ124">
        <f>CS124</f>
        <v>0</v>
      </c>
      <c r="BK124">
        <f>L124</f>
        <v>0</v>
      </c>
      <c r="BL124">
        <f>BH124*BI124*BJ124</f>
        <v>0</v>
      </c>
      <c r="BM124">
        <f>(BK124-BC124)/BJ124</f>
        <v>0</v>
      </c>
      <c r="BN124">
        <f>(BA124-BG124)/BG124</f>
        <v>0</v>
      </c>
      <c r="BO124">
        <f>AZ124/(BB124+AZ124/BG124)</f>
        <v>0</v>
      </c>
      <c r="BP124" t="s">
        <v>407</v>
      </c>
      <c r="BQ124">
        <v>0</v>
      </c>
      <c r="BR124">
        <f>IF(BQ124&lt;&gt;0, BQ124, BO124)</f>
        <v>0</v>
      </c>
      <c r="BS124">
        <f>1-BR124/BG124</f>
        <v>0</v>
      </c>
      <c r="BT124">
        <f>(BG124-BF124)/(BG124-BR124)</f>
        <v>0</v>
      </c>
      <c r="BU124">
        <f>(BA124-BG124)/(BA124-BR124)</f>
        <v>0</v>
      </c>
      <c r="BV124">
        <f>(BG124-BF124)/(BG124-AZ124)</f>
        <v>0</v>
      </c>
      <c r="BW124">
        <f>(BA124-BG124)/(BA124-AZ124)</f>
        <v>0</v>
      </c>
      <c r="BX124">
        <f>(BT124*BR124/BF124)</f>
        <v>0</v>
      </c>
      <c r="BY124">
        <f>(1-BX124)</f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f>$B$11*DQ124+$C$11*DR124+$F$11*EC124*(1-EF124)</f>
        <v>0</v>
      </c>
      <c r="CS124">
        <f>CR124*CT124</f>
        <v>0</v>
      </c>
      <c r="CT124">
        <f>($B$11*$D$9+$C$11*$D$9+$F$11*((EP124+EH124)/MAX(EP124+EH124+EQ124, 0.1)*$I$9+EQ124/MAX(EP124+EH124+EQ124, 0.1)*$J$9))/($B$11+$C$11+$F$11)</f>
        <v>0</v>
      </c>
      <c r="CU124">
        <f>($B$11*$K$9+$C$11*$K$9+$F$11*((EP124+EH124)/MAX(EP124+EH124+EQ124, 0.1)*$P$9+EQ124/MAX(EP124+EH124+EQ124, 0.1)*$Q$9))/($B$11+$C$11+$F$11)</f>
        <v>0</v>
      </c>
      <c r="CV124">
        <v>1.65</v>
      </c>
      <c r="CW124">
        <v>0.5</v>
      </c>
      <c r="CX124" t="s">
        <v>408</v>
      </c>
      <c r="CY124">
        <v>2</v>
      </c>
      <c r="CZ124" t="b">
        <v>1</v>
      </c>
      <c r="DA124">
        <v>1510791384</v>
      </c>
      <c r="DB124">
        <v>301.619962962963</v>
      </c>
      <c r="DC124">
        <v>280.374481481481</v>
      </c>
      <c r="DD124">
        <v>24.9807666666667</v>
      </c>
      <c r="DE124">
        <v>24.5973259259259</v>
      </c>
      <c r="DF124">
        <v>295.513592592593</v>
      </c>
      <c r="DG124">
        <v>24.4154222222222</v>
      </c>
      <c r="DH124">
        <v>500.071259259259</v>
      </c>
      <c r="DI124">
        <v>89.9115444444444</v>
      </c>
      <c r="DJ124">
        <v>0.0999906555555556</v>
      </c>
      <c r="DK124">
        <v>26.6280555555556</v>
      </c>
      <c r="DL124">
        <v>27.4947555555556</v>
      </c>
      <c r="DM124">
        <v>999.9</v>
      </c>
      <c r="DN124">
        <v>0</v>
      </c>
      <c r="DO124">
        <v>0</v>
      </c>
      <c r="DP124">
        <v>10014.8644444444</v>
      </c>
      <c r="DQ124">
        <v>0</v>
      </c>
      <c r="DR124">
        <v>9.94898925925926</v>
      </c>
      <c r="DS124">
        <v>21.2454814814815</v>
      </c>
      <c r="DT124">
        <v>309.34762962963</v>
      </c>
      <c r="DU124">
        <v>287.444814814815</v>
      </c>
      <c r="DV124">
        <v>0.383445925925926</v>
      </c>
      <c r="DW124">
        <v>280.374481481481</v>
      </c>
      <c r="DX124">
        <v>24.5973259259259</v>
      </c>
      <c r="DY124">
        <v>2.24605962962963</v>
      </c>
      <c r="DZ124">
        <v>2.21158407407407</v>
      </c>
      <c r="EA124">
        <v>19.2946777777778</v>
      </c>
      <c r="EB124">
        <v>19.0464703703704</v>
      </c>
      <c r="EC124">
        <v>1999.98925925926</v>
      </c>
      <c r="ED124">
        <v>0.979994</v>
      </c>
      <c r="EE124">
        <v>0.0200061</v>
      </c>
      <c r="EF124">
        <v>0</v>
      </c>
      <c r="EG124">
        <v>2.31485555555556</v>
      </c>
      <c r="EH124">
        <v>0</v>
      </c>
      <c r="EI124">
        <v>2279.33333333333</v>
      </c>
      <c r="EJ124">
        <v>17300.0185185185</v>
      </c>
      <c r="EK124">
        <v>39.1156666666667</v>
      </c>
      <c r="EL124">
        <v>39.625</v>
      </c>
      <c r="EM124">
        <v>38.8166666666667</v>
      </c>
      <c r="EN124">
        <v>38.312</v>
      </c>
      <c r="EO124">
        <v>38.437</v>
      </c>
      <c r="EP124">
        <v>1959.97925925926</v>
      </c>
      <c r="EQ124">
        <v>40.01</v>
      </c>
      <c r="ER124">
        <v>0</v>
      </c>
      <c r="ES124">
        <v>1679592144.5</v>
      </c>
      <c r="ET124">
        <v>0</v>
      </c>
      <c r="EU124">
        <v>2.33286923076923</v>
      </c>
      <c r="EV124">
        <v>0.37087180250698</v>
      </c>
      <c r="EW124">
        <v>-7.3825640934209</v>
      </c>
      <c r="EX124">
        <v>2279.36384615385</v>
      </c>
      <c r="EY124">
        <v>15</v>
      </c>
      <c r="EZ124">
        <v>0</v>
      </c>
      <c r="FA124" t="s">
        <v>409</v>
      </c>
      <c r="FB124">
        <v>1510787920.6</v>
      </c>
      <c r="FC124">
        <v>1510787921.6</v>
      </c>
      <c r="FD124">
        <v>0</v>
      </c>
      <c r="FE124">
        <v>-0.101</v>
      </c>
      <c r="FF124">
        <v>-0.012</v>
      </c>
      <c r="FG124">
        <v>6.901</v>
      </c>
      <c r="FH124">
        <v>0.516</v>
      </c>
      <c r="FI124">
        <v>420</v>
      </c>
      <c r="FJ124">
        <v>24</v>
      </c>
      <c r="FK124">
        <v>0.32</v>
      </c>
      <c r="FL124">
        <v>0.12</v>
      </c>
      <c r="FM124">
        <v>0.384330487804878</v>
      </c>
      <c r="FN124">
        <v>-0.0136849128919864</v>
      </c>
      <c r="FO124">
        <v>0.00177421470257319</v>
      </c>
      <c r="FP124">
        <v>1</v>
      </c>
      <c r="FQ124">
        <v>1</v>
      </c>
      <c r="FR124">
        <v>1</v>
      </c>
      <c r="FS124" t="s">
        <v>410</v>
      </c>
      <c r="FT124">
        <v>2.97185</v>
      </c>
      <c r="FU124">
        <v>2.75399</v>
      </c>
      <c r="FV124">
        <v>0.0639116</v>
      </c>
      <c r="FW124">
        <v>0.0609803</v>
      </c>
      <c r="FX124">
        <v>0.104912</v>
      </c>
      <c r="FY124">
        <v>0.105066</v>
      </c>
      <c r="FZ124">
        <v>36309.3</v>
      </c>
      <c r="GA124">
        <v>39691.9</v>
      </c>
      <c r="GB124">
        <v>35160</v>
      </c>
      <c r="GC124">
        <v>38345.2</v>
      </c>
      <c r="GD124">
        <v>44598</v>
      </c>
      <c r="GE124">
        <v>49555</v>
      </c>
      <c r="GF124">
        <v>54931.8</v>
      </c>
      <c r="GG124">
        <v>61498.2</v>
      </c>
      <c r="GH124">
        <v>1.96633</v>
      </c>
      <c r="GI124">
        <v>1.80422</v>
      </c>
      <c r="GJ124">
        <v>0.0895038</v>
      </c>
      <c r="GK124">
        <v>0</v>
      </c>
      <c r="GL124">
        <v>26.0474</v>
      </c>
      <c r="GM124">
        <v>999.9</v>
      </c>
      <c r="GN124">
        <v>64.528</v>
      </c>
      <c r="GO124">
        <v>29.618</v>
      </c>
      <c r="GP124">
        <v>29.9126</v>
      </c>
      <c r="GQ124">
        <v>54.8691</v>
      </c>
      <c r="GR124">
        <v>48.9784</v>
      </c>
      <c r="GS124">
        <v>1</v>
      </c>
      <c r="GT124">
        <v>0.0874466</v>
      </c>
      <c r="GU124">
        <v>1.38815</v>
      </c>
      <c r="GV124">
        <v>20.112</v>
      </c>
      <c r="GW124">
        <v>5.19677</v>
      </c>
      <c r="GX124">
        <v>12.004</v>
      </c>
      <c r="GY124">
        <v>4.97495</v>
      </c>
      <c r="GZ124">
        <v>3.2931</v>
      </c>
      <c r="HA124">
        <v>9999</v>
      </c>
      <c r="HB124">
        <v>9999</v>
      </c>
      <c r="HC124">
        <v>999.9</v>
      </c>
      <c r="HD124">
        <v>9999</v>
      </c>
      <c r="HE124">
        <v>1.86311</v>
      </c>
      <c r="HF124">
        <v>1.86813</v>
      </c>
      <c r="HG124">
        <v>1.86792</v>
      </c>
      <c r="HH124">
        <v>1.86903</v>
      </c>
      <c r="HI124">
        <v>1.86987</v>
      </c>
      <c r="HJ124">
        <v>1.86587</v>
      </c>
      <c r="HK124">
        <v>1.86704</v>
      </c>
      <c r="HL124">
        <v>1.86837</v>
      </c>
      <c r="HM124">
        <v>5</v>
      </c>
      <c r="HN124">
        <v>0</v>
      </c>
      <c r="HO124">
        <v>0</v>
      </c>
      <c r="HP124">
        <v>0</v>
      </c>
      <c r="HQ124" t="s">
        <v>411</v>
      </c>
      <c r="HR124" t="s">
        <v>412</v>
      </c>
      <c r="HS124" t="s">
        <v>413</v>
      </c>
      <c r="HT124" t="s">
        <v>413</v>
      </c>
      <c r="HU124" t="s">
        <v>413</v>
      </c>
      <c r="HV124" t="s">
        <v>413</v>
      </c>
      <c r="HW124">
        <v>0</v>
      </c>
      <c r="HX124">
        <v>100</v>
      </c>
      <c r="HY124">
        <v>100</v>
      </c>
      <c r="HZ124">
        <v>5.947</v>
      </c>
      <c r="IA124">
        <v>0.5657</v>
      </c>
      <c r="IB124">
        <v>4.09459096810632</v>
      </c>
      <c r="IC124">
        <v>0.00701673648668627</v>
      </c>
      <c r="ID124">
        <v>-7.00304995360485e-07</v>
      </c>
      <c r="IE124">
        <v>-1.86506737496121e-11</v>
      </c>
      <c r="IF124">
        <v>0.00125787624930914</v>
      </c>
      <c r="IG124">
        <v>-0.0224036906934607</v>
      </c>
      <c r="IH124">
        <v>0.00249664406764014</v>
      </c>
      <c r="II124">
        <v>-2.59163740235367e-05</v>
      </c>
      <c r="IJ124">
        <v>-2</v>
      </c>
      <c r="IK124">
        <v>2020</v>
      </c>
      <c r="IL124">
        <v>1</v>
      </c>
      <c r="IM124">
        <v>25</v>
      </c>
      <c r="IN124">
        <v>57.8</v>
      </c>
      <c r="IO124">
        <v>57.8</v>
      </c>
      <c r="IP124">
        <v>0.668945</v>
      </c>
      <c r="IQ124">
        <v>2.63184</v>
      </c>
      <c r="IR124">
        <v>1.54785</v>
      </c>
      <c r="IS124">
        <v>2.30469</v>
      </c>
      <c r="IT124">
        <v>1.34644</v>
      </c>
      <c r="IU124">
        <v>2.46582</v>
      </c>
      <c r="IV124">
        <v>34.0545</v>
      </c>
      <c r="IW124">
        <v>24.2188</v>
      </c>
      <c r="IX124">
        <v>18</v>
      </c>
      <c r="IY124">
        <v>502.819</v>
      </c>
      <c r="IZ124">
        <v>399.224</v>
      </c>
      <c r="JA124">
        <v>23.4802</v>
      </c>
      <c r="JB124">
        <v>28.33</v>
      </c>
      <c r="JC124">
        <v>30.0001</v>
      </c>
      <c r="JD124">
        <v>28.2858</v>
      </c>
      <c r="JE124">
        <v>28.227</v>
      </c>
      <c r="JF124">
        <v>13.3581</v>
      </c>
      <c r="JG124">
        <v>28.1355</v>
      </c>
      <c r="JH124">
        <v>74.3991</v>
      </c>
      <c r="JI124">
        <v>23.4862</v>
      </c>
      <c r="JJ124">
        <v>231.982</v>
      </c>
      <c r="JK124">
        <v>24.6087</v>
      </c>
      <c r="JL124">
        <v>101.921</v>
      </c>
      <c r="JM124">
        <v>102.369</v>
      </c>
    </row>
    <row r="125" spans="1:273">
      <c r="A125">
        <v>109</v>
      </c>
      <c r="B125">
        <v>1510791396.5</v>
      </c>
      <c r="C125">
        <v>2064.40000009537</v>
      </c>
      <c r="D125" t="s">
        <v>628</v>
      </c>
      <c r="E125" t="s">
        <v>629</v>
      </c>
      <c r="F125">
        <v>5</v>
      </c>
      <c r="G125" t="s">
        <v>405</v>
      </c>
      <c r="H125" t="s">
        <v>406</v>
      </c>
      <c r="I125">
        <v>1510791388.71429</v>
      </c>
      <c r="J125">
        <f>(K125)/1000</f>
        <v>0</v>
      </c>
      <c r="K125">
        <f>IF(CZ125, AN125, AH125)</f>
        <v>0</v>
      </c>
      <c r="L125">
        <f>IF(CZ125, AI125, AG125)</f>
        <v>0</v>
      </c>
      <c r="M125">
        <f>DB125 - IF(AU125&gt;1, L125*CV125*100.0/(AW125*DP125), 0)</f>
        <v>0</v>
      </c>
      <c r="N125">
        <f>((T125-J125/2)*M125-L125)/(T125+J125/2)</f>
        <v>0</v>
      </c>
      <c r="O125">
        <f>N125*(DI125+DJ125)/1000.0</f>
        <v>0</v>
      </c>
      <c r="P125">
        <f>(DB125 - IF(AU125&gt;1, L125*CV125*100.0/(AW125*DP125), 0))*(DI125+DJ125)/1000.0</f>
        <v>0</v>
      </c>
      <c r="Q125">
        <f>2.0/((1/S125-1/R125)+SIGN(S125)*SQRT((1/S125-1/R125)*(1/S125-1/R125) + 4*CW125/((CW125+1)*(CW125+1))*(2*1/S125*1/R125-1/R125*1/R125)))</f>
        <v>0</v>
      </c>
      <c r="R125">
        <f>IF(LEFT(CX125,1)&lt;&gt;"0",IF(LEFT(CX125,1)="1",3.0,CY125),$D$5+$E$5*(DP125*DI125/($K$5*1000))+$F$5*(DP125*DI125/($K$5*1000))*MAX(MIN(CV125,$J$5),$I$5)*MAX(MIN(CV125,$J$5),$I$5)+$G$5*MAX(MIN(CV125,$J$5),$I$5)*(DP125*DI125/($K$5*1000))+$H$5*(DP125*DI125/($K$5*1000))*(DP125*DI125/($K$5*1000)))</f>
        <v>0</v>
      </c>
      <c r="S125">
        <f>J125*(1000-(1000*0.61365*exp(17.502*W125/(240.97+W125))/(DI125+DJ125)+DD125)/2)/(1000*0.61365*exp(17.502*W125/(240.97+W125))/(DI125+DJ125)-DD125)</f>
        <v>0</v>
      </c>
      <c r="T125">
        <f>1/((CW125+1)/(Q125/1.6)+1/(R125/1.37)) + CW125/((CW125+1)/(Q125/1.6) + CW125/(R125/1.37))</f>
        <v>0</v>
      </c>
      <c r="U125">
        <f>(CR125*CU125)</f>
        <v>0</v>
      </c>
      <c r="V125">
        <f>(DK125+(U125+2*0.95*5.67E-8*(((DK125+$B$7)+273)^4-(DK125+273)^4)-44100*J125)/(1.84*29.3*R125+8*0.95*5.67E-8*(DK125+273)^3))</f>
        <v>0</v>
      </c>
      <c r="W125">
        <f>($C$7*DL125+$D$7*DM125+$E$7*V125)</f>
        <v>0</v>
      </c>
      <c r="X125">
        <f>0.61365*exp(17.502*W125/(240.97+W125))</f>
        <v>0</v>
      </c>
      <c r="Y125">
        <f>(Z125/AA125*100)</f>
        <v>0</v>
      </c>
      <c r="Z125">
        <f>DD125*(DI125+DJ125)/1000</f>
        <v>0</v>
      </c>
      <c r="AA125">
        <f>0.61365*exp(17.502*DK125/(240.97+DK125))</f>
        <v>0</v>
      </c>
      <c r="AB125">
        <f>(X125-DD125*(DI125+DJ125)/1000)</f>
        <v>0</v>
      </c>
      <c r="AC125">
        <f>(-J125*44100)</f>
        <v>0</v>
      </c>
      <c r="AD125">
        <f>2*29.3*R125*0.92*(DK125-W125)</f>
        <v>0</v>
      </c>
      <c r="AE125">
        <f>2*0.95*5.67E-8*(((DK125+$B$7)+273)^4-(W125+273)^4)</f>
        <v>0</v>
      </c>
      <c r="AF125">
        <f>U125+AE125+AC125+AD125</f>
        <v>0</v>
      </c>
      <c r="AG125">
        <f>DH125*AU125*(DC125-DB125*(1000-AU125*DE125)/(1000-AU125*DD125))/(100*CV125)</f>
        <v>0</v>
      </c>
      <c r="AH125">
        <f>1000*DH125*AU125*(DD125-DE125)/(100*CV125*(1000-AU125*DD125))</f>
        <v>0</v>
      </c>
      <c r="AI125">
        <f>(AJ125 - AK125 - DI125*1E3/(8.314*(DK125+273.15)) * AM125/DH125 * AL125) * DH125/(100*CV125) * (1000 - DE125)/1000</f>
        <v>0</v>
      </c>
      <c r="AJ125">
        <v>253.90950982403</v>
      </c>
      <c r="AK125">
        <v>269.195248484848</v>
      </c>
      <c r="AL125">
        <v>-3.37517114461207</v>
      </c>
      <c r="AM125">
        <v>64.351544685461</v>
      </c>
      <c r="AN125">
        <f>(AP125 - AO125 + DI125*1E3/(8.314*(DK125+273.15)) * AR125/DH125 * AQ125) * DH125/(100*CV125) * 1000/(1000 - AP125)</f>
        <v>0</v>
      </c>
      <c r="AO125">
        <v>24.5994097841799</v>
      </c>
      <c r="AP125">
        <v>24.9884132867133</v>
      </c>
      <c r="AQ125">
        <v>5.41713296974364e-06</v>
      </c>
      <c r="AR125">
        <v>100.18039122701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MAX(0,($B$13+$C$13*DP125)/(1+$D$13*DP125)*DI125/(DK125+273)*$E$13)</f>
        <v>0</v>
      </c>
      <c r="AX125" t="s">
        <v>407</v>
      </c>
      <c r="AY125" t="s">
        <v>407</v>
      </c>
      <c r="AZ125">
        <v>0</v>
      </c>
      <c r="BA125">
        <v>0</v>
      </c>
      <c r="BB125">
        <f>1-AZ125/BA125</f>
        <v>0</v>
      </c>
      <c r="BC125">
        <v>0</v>
      </c>
      <c r="BD125" t="s">
        <v>407</v>
      </c>
      <c r="BE125" t="s">
        <v>407</v>
      </c>
      <c r="BF125">
        <v>0</v>
      </c>
      <c r="BG125">
        <v>0</v>
      </c>
      <c r="BH125">
        <f>1-BF125/BG125</f>
        <v>0</v>
      </c>
      <c r="BI125">
        <v>0.5</v>
      </c>
      <c r="BJ125">
        <f>CS125</f>
        <v>0</v>
      </c>
      <c r="BK125">
        <f>L125</f>
        <v>0</v>
      </c>
      <c r="BL125">
        <f>BH125*BI125*BJ125</f>
        <v>0</v>
      </c>
      <c r="BM125">
        <f>(BK125-BC125)/BJ125</f>
        <v>0</v>
      </c>
      <c r="BN125">
        <f>(BA125-BG125)/BG125</f>
        <v>0</v>
      </c>
      <c r="BO125">
        <f>AZ125/(BB125+AZ125/BG125)</f>
        <v>0</v>
      </c>
      <c r="BP125" t="s">
        <v>407</v>
      </c>
      <c r="BQ125">
        <v>0</v>
      </c>
      <c r="BR125">
        <f>IF(BQ125&lt;&gt;0, BQ125, BO125)</f>
        <v>0</v>
      </c>
      <c r="BS125">
        <f>1-BR125/BG125</f>
        <v>0</v>
      </c>
      <c r="BT125">
        <f>(BG125-BF125)/(BG125-BR125)</f>
        <v>0</v>
      </c>
      <c r="BU125">
        <f>(BA125-BG125)/(BA125-BR125)</f>
        <v>0</v>
      </c>
      <c r="BV125">
        <f>(BG125-BF125)/(BG125-AZ125)</f>
        <v>0</v>
      </c>
      <c r="BW125">
        <f>(BA125-BG125)/(BA125-AZ125)</f>
        <v>0</v>
      </c>
      <c r="BX125">
        <f>(BT125*BR125/BF125)</f>
        <v>0</v>
      </c>
      <c r="BY125">
        <f>(1-BX125)</f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f>$B$11*DQ125+$C$11*DR125+$F$11*EC125*(1-EF125)</f>
        <v>0</v>
      </c>
      <c r="CS125">
        <f>CR125*CT125</f>
        <v>0</v>
      </c>
      <c r="CT125">
        <f>($B$11*$D$9+$C$11*$D$9+$F$11*((EP125+EH125)/MAX(EP125+EH125+EQ125, 0.1)*$I$9+EQ125/MAX(EP125+EH125+EQ125, 0.1)*$J$9))/($B$11+$C$11+$F$11)</f>
        <v>0</v>
      </c>
      <c r="CU125">
        <f>($B$11*$K$9+$C$11*$K$9+$F$11*((EP125+EH125)/MAX(EP125+EH125+EQ125, 0.1)*$P$9+EQ125/MAX(EP125+EH125+EQ125, 0.1)*$Q$9))/($B$11+$C$11+$F$11)</f>
        <v>0</v>
      </c>
      <c r="CV125">
        <v>1.65</v>
      </c>
      <c r="CW125">
        <v>0.5</v>
      </c>
      <c r="CX125" t="s">
        <v>408</v>
      </c>
      <c r="CY125">
        <v>2</v>
      </c>
      <c r="CZ125" t="b">
        <v>1</v>
      </c>
      <c r="DA125">
        <v>1510791388.71429</v>
      </c>
      <c r="DB125">
        <v>286.294035714286</v>
      </c>
      <c r="DC125">
        <v>264.890142857143</v>
      </c>
      <c r="DD125">
        <v>24.9838321428571</v>
      </c>
      <c r="DE125">
        <v>24.59925</v>
      </c>
      <c r="DF125">
        <v>280.288214285714</v>
      </c>
      <c r="DG125">
        <v>24.4183285714286</v>
      </c>
      <c r="DH125">
        <v>500.072892857143</v>
      </c>
      <c r="DI125">
        <v>89.9100392857143</v>
      </c>
      <c r="DJ125">
        <v>0.100032964285714</v>
      </c>
      <c r="DK125">
        <v>26.6263428571429</v>
      </c>
      <c r="DL125">
        <v>27.4955107142857</v>
      </c>
      <c r="DM125">
        <v>999.9</v>
      </c>
      <c r="DN125">
        <v>0</v>
      </c>
      <c r="DO125">
        <v>0</v>
      </c>
      <c r="DP125">
        <v>10008.7767857143</v>
      </c>
      <c r="DQ125">
        <v>0</v>
      </c>
      <c r="DR125">
        <v>9.94883607142857</v>
      </c>
      <c r="DS125">
        <v>21.4038464285714</v>
      </c>
      <c r="DT125">
        <v>293.629892857143</v>
      </c>
      <c r="DU125">
        <v>271.570571428571</v>
      </c>
      <c r="DV125">
        <v>0.384592678571429</v>
      </c>
      <c r="DW125">
        <v>264.890142857143</v>
      </c>
      <c r="DX125">
        <v>24.59925</v>
      </c>
      <c r="DY125">
        <v>2.24629714285714</v>
      </c>
      <c r="DZ125">
        <v>2.21171857142857</v>
      </c>
      <c r="EA125">
        <v>19.2963821428571</v>
      </c>
      <c r="EB125">
        <v>19.0474464285714</v>
      </c>
      <c r="EC125">
        <v>1999.99571428571</v>
      </c>
      <c r="ED125">
        <v>0.979994</v>
      </c>
      <c r="EE125">
        <v>0.0200061</v>
      </c>
      <c r="EF125">
        <v>0</v>
      </c>
      <c r="EG125">
        <v>2.38325357142857</v>
      </c>
      <c r="EH125">
        <v>0</v>
      </c>
      <c r="EI125">
        <v>2278.7425</v>
      </c>
      <c r="EJ125">
        <v>17300.075</v>
      </c>
      <c r="EK125">
        <v>39.10025</v>
      </c>
      <c r="EL125">
        <v>39.625</v>
      </c>
      <c r="EM125">
        <v>38.8165</v>
      </c>
      <c r="EN125">
        <v>38.312</v>
      </c>
      <c r="EO125">
        <v>38.437</v>
      </c>
      <c r="EP125">
        <v>1959.98571428571</v>
      </c>
      <c r="EQ125">
        <v>40.01</v>
      </c>
      <c r="ER125">
        <v>0</v>
      </c>
      <c r="ES125">
        <v>1679592149.3</v>
      </c>
      <c r="ET125">
        <v>0</v>
      </c>
      <c r="EU125">
        <v>2.37223846153846</v>
      </c>
      <c r="EV125">
        <v>0.0315555651109207</v>
      </c>
      <c r="EW125">
        <v>-8.20854702371884</v>
      </c>
      <c r="EX125">
        <v>2278.69153846154</v>
      </c>
      <c r="EY125">
        <v>15</v>
      </c>
      <c r="EZ125">
        <v>0</v>
      </c>
      <c r="FA125" t="s">
        <v>409</v>
      </c>
      <c r="FB125">
        <v>1510787920.6</v>
      </c>
      <c r="FC125">
        <v>1510787921.6</v>
      </c>
      <c r="FD125">
        <v>0</v>
      </c>
      <c r="FE125">
        <v>-0.101</v>
      </c>
      <c r="FF125">
        <v>-0.012</v>
      </c>
      <c r="FG125">
        <v>6.901</v>
      </c>
      <c r="FH125">
        <v>0.516</v>
      </c>
      <c r="FI125">
        <v>420</v>
      </c>
      <c r="FJ125">
        <v>24</v>
      </c>
      <c r="FK125">
        <v>0.32</v>
      </c>
      <c r="FL125">
        <v>0.12</v>
      </c>
      <c r="FM125">
        <v>0.384282341463415</v>
      </c>
      <c r="FN125">
        <v>0.0101219790940777</v>
      </c>
      <c r="FO125">
        <v>0.00169750183174234</v>
      </c>
      <c r="FP125">
        <v>1</v>
      </c>
      <c r="FQ125">
        <v>1</v>
      </c>
      <c r="FR125">
        <v>1</v>
      </c>
      <c r="FS125" t="s">
        <v>410</v>
      </c>
      <c r="FT125">
        <v>2.97183</v>
      </c>
      <c r="FU125">
        <v>2.75397</v>
      </c>
      <c r="FV125">
        <v>0.0606571</v>
      </c>
      <c r="FW125">
        <v>0.0575632</v>
      </c>
      <c r="FX125">
        <v>0.104922</v>
      </c>
      <c r="FY125">
        <v>0.105081</v>
      </c>
      <c r="FZ125">
        <v>36435.8</v>
      </c>
      <c r="GA125">
        <v>39836.2</v>
      </c>
      <c r="GB125">
        <v>35160.2</v>
      </c>
      <c r="GC125">
        <v>38345.2</v>
      </c>
      <c r="GD125">
        <v>44597.6</v>
      </c>
      <c r="GE125">
        <v>49554.6</v>
      </c>
      <c r="GF125">
        <v>54932</v>
      </c>
      <c r="GG125">
        <v>61498.9</v>
      </c>
      <c r="GH125">
        <v>1.9663</v>
      </c>
      <c r="GI125">
        <v>1.80385</v>
      </c>
      <c r="GJ125">
        <v>0.0875108</v>
      </c>
      <c r="GK125">
        <v>0</v>
      </c>
      <c r="GL125">
        <v>26.0458</v>
      </c>
      <c r="GM125">
        <v>999.9</v>
      </c>
      <c r="GN125">
        <v>64.553</v>
      </c>
      <c r="GO125">
        <v>29.618</v>
      </c>
      <c r="GP125">
        <v>29.9232</v>
      </c>
      <c r="GQ125">
        <v>55.0291</v>
      </c>
      <c r="GR125">
        <v>48.9463</v>
      </c>
      <c r="GS125">
        <v>1</v>
      </c>
      <c r="GT125">
        <v>0.0874771</v>
      </c>
      <c r="GU125">
        <v>1.42216</v>
      </c>
      <c r="GV125">
        <v>20.1118</v>
      </c>
      <c r="GW125">
        <v>5.19722</v>
      </c>
      <c r="GX125">
        <v>12.0044</v>
      </c>
      <c r="GY125">
        <v>4.97525</v>
      </c>
      <c r="GZ125">
        <v>3.29305</v>
      </c>
      <c r="HA125">
        <v>9999</v>
      </c>
      <c r="HB125">
        <v>9999</v>
      </c>
      <c r="HC125">
        <v>999.9</v>
      </c>
      <c r="HD125">
        <v>9999</v>
      </c>
      <c r="HE125">
        <v>1.86311</v>
      </c>
      <c r="HF125">
        <v>1.86813</v>
      </c>
      <c r="HG125">
        <v>1.86786</v>
      </c>
      <c r="HH125">
        <v>1.86904</v>
      </c>
      <c r="HI125">
        <v>1.86987</v>
      </c>
      <c r="HJ125">
        <v>1.86586</v>
      </c>
      <c r="HK125">
        <v>1.86702</v>
      </c>
      <c r="HL125">
        <v>1.86833</v>
      </c>
      <c r="HM125">
        <v>5</v>
      </c>
      <c r="HN125">
        <v>0</v>
      </c>
      <c r="HO125">
        <v>0</v>
      </c>
      <c r="HP125">
        <v>0</v>
      </c>
      <c r="HQ125" t="s">
        <v>411</v>
      </c>
      <c r="HR125" t="s">
        <v>412</v>
      </c>
      <c r="HS125" t="s">
        <v>413</v>
      </c>
      <c r="HT125" t="s">
        <v>413</v>
      </c>
      <c r="HU125" t="s">
        <v>413</v>
      </c>
      <c r="HV125" t="s">
        <v>413</v>
      </c>
      <c r="HW125">
        <v>0</v>
      </c>
      <c r="HX125">
        <v>100</v>
      </c>
      <c r="HY125">
        <v>100</v>
      </c>
      <c r="HZ125">
        <v>5.838</v>
      </c>
      <c r="IA125">
        <v>0.5657</v>
      </c>
      <c r="IB125">
        <v>4.09459096810632</v>
      </c>
      <c r="IC125">
        <v>0.00701673648668627</v>
      </c>
      <c r="ID125">
        <v>-7.00304995360485e-07</v>
      </c>
      <c r="IE125">
        <v>-1.86506737496121e-11</v>
      </c>
      <c r="IF125">
        <v>0.00125787624930914</v>
      </c>
      <c r="IG125">
        <v>-0.0224036906934607</v>
      </c>
      <c r="IH125">
        <v>0.00249664406764014</v>
      </c>
      <c r="II125">
        <v>-2.59163740235367e-05</v>
      </c>
      <c r="IJ125">
        <v>-2</v>
      </c>
      <c r="IK125">
        <v>2020</v>
      </c>
      <c r="IL125">
        <v>1</v>
      </c>
      <c r="IM125">
        <v>25</v>
      </c>
      <c r="IN125">
        <v>57.9</v>
      </c>
      <c r="IO125">
        <v>57.9</v>
      </c>
      <c r="IP125">
        <v>0.634766</v>
      </c>
      <c r="IQ125">
        <v>2.63672</v>
      </c>
      <c r="IR125">
        <v>1.54785</v>
      </c>
      <c r="IS125">
        <v>2.30591</v>
      </c>
      <c r="IT125">
        <v>1.34644</v>
      </c>
      <c r="IU125">
        <v>2.44141</v>
      </c>
      <c r="IV125">
        <v>34.0545</v>
      </c>
      <c r="IW125">
        <v>24.2188</v>
      </c>
      <c r="IX125">
        <v>18</v>
      </c>
      <c r="IY125">
        <v>502.804</v>
      </c>
      <c r="IZ125">
        <v>399.015</v>
      </c>
      <c r="JA125">
        <v>23.4852</v>
      </c>
      <c r="JB125">
        <v>28.33</v>
      </c>
      <c r="JC125">
        <v>30.0001</v>
      </c>
      <c r="JD125">
        <v>28.2861</v>
      </c>
      <c r="JE125">
        <v>28.227</v>
      </c>
      <c r="JF125">
        <v>12.7002</v>
      </c>
      <c r="JG125">
        <v>28.1355</v>
      </c>
      <c r="JH125">
        <v>74.3991</v>
      </c>
      <c r="JI125">
        <v>23.4772</v>
      </c>
      <c r="JJ125">
        <v>218.477</v>
      </c>
      <c r="JK125">
        <v>24.6087</v>
      </c>
      <c r="JL125">
        <v>101.922</v>
      </c>
      <c r="JM125">
        <v>102.369</v>
      </c>
    </row>
    <row r="126" spans="1:273">
      <c r="A126">
        <v>110</v>
      </c>
      <c r="B126">
        <v>1510791401.5</v>
      </c>
      <c r="C126">
        <v>2069.40000009537</v>
      </c>
      <c r="D126" t="s">
        <v>630</v>
      </c>
      <c r="E126" t="s">
        <v>631</v>
      </c>
      <c r="F126">
        <v>5</v>
      </c>
      <c r="G126" t="s">
        <v>405</v>
      </c>
      <c r="H126" t="s">
        <v>406</v>
      </c>
      <c r="I126">
        <v>1510791394</v>
      </c>
      <c r="J126">
        <f>(K126)/1000</f>
        <v>0</v>
      </c>
      <c r="K126">
        <f>IF(CZ126, AN126, AH126)</f>
        <v>0</v>
      </c>
      <c r="L126">
        <f>IF(CZ126, AI126, AG126)</f>
        <v>0</v>
      </c>
      <c r="M126">
        <f>DB126 - IF(AU126&gt;1, L126*CV126*100.0/(AW126*DP126), 0)</f>
        <v>0</v>
      </c>
      <c r="N126">
        <f>((T126-J126/2)*M126-L126)/(T126+J126/2)</f>
        <v>0</v>
      </c>
      <c r="O126">
        <f>N126*(DI126+DJ126)/1000.0</f>
        <v>0</v>
      </c>
      <c r="P126">
        <f>(DB126 - IF(AU126&gt;1, L126*CV126*100.0/(AW126*DP126), 0))*(DI126+DJ126)/1000.0</f>
        <v>0</v>
      </c>
      <c r="Q126">
        <f>2.0/((1/S126-1/R126)+SIGN(S126)*SQRT((1/S126-1/R126)*(1/S126-1/R126) + 4*CW126/((CW126+1)*(CW126+1))*(2*1/S126*1/R126-1/R126*1/R126)))</f>
        <v>0</v>
      </c>
      <c r="R126">
        <f>IF(LEFT(CX126,1)&lt;&gt;"0",IF(LEFT(CX126,1)="1",3.0,CY126),$D$5+$E$5*(DP126*DI126/($K$5*1000))+$F$5*(DP126*DI126/($K$5*1000))*MAX(MIN(CV126,$J$5),$I$5)*MAX(MIN(CV126,$J$5),$I$5)+$G$5*MAX(MIN(CV126,$J$5),$I$5)*(DP126*DI126/($K$5*1000))+$H$5*(DP126*DI126/($K$5*1000))*(DP126*DI126/($K$5*1000)))</f>
        <v>0</v>
      </c>
      <c r="S126">
        <f>J126*(1000-(1000*0.61365*exp(17.502*W126/(240.97+W126))/(DI126+DJ126)+DD126)/2)/(1000*0.61365*exp(17.502*W126/(240.97+W126))/(DI126+DJ126)-DD126)</f>
        <v>0</v>
      </c>
      <c r="T126">
        <f>1/((CW126+1)/(Q126/1.6)+1/(R126/1.37)) + CW126/((CW126+1)/(Q126/1.6) + CW126/(R126/1.37))</f>
        <v>0</v>
      </c>
      <c r="U126">
        <f>(CR126*CU126)</f>
        <v>0</v>
      </c>
      <c r="V126">
        <f>(DK126+(U126+2*0.95*5.67E-8*(((DK126+$B$7)+273)^4-(DK126+273)^4)-44100*J126)/(1.84*29.3*R126+8*0.95*5.67E-8*(DK126+273)^3))</f>
        <v>0</v>
      </c>
      <c r="W126">
        <f>($C$7*DL126+$D$7*DM126+$E$7*V126)</f>
        <v>0</v>
      </c>
      <c r="X126">
        <f>0.61365*exp(17.502*W126/(240.97+W126))</f>
        <v>0</v>
      </c>
      <c r="Y126">
        <f>(Z126/AA126*100)</f>
        <v>0</v>
      </c>
      <c r="Z126">
        <f>DD126*(DI126+DJ126)/1000</f>
        <v>0</v>
      </c>
      <c r="AA126">
        <f>0.61365*exp(17.502*DK126/(240.97+DK126))</f>
        <v>0</v>
      </c>
      <c r="AB126">
        <f>(X126-DD126*(DI126+DJ126)/1000)</f>
        <v>0</v>
      </c>
      <c r="AC126">
        <f>(-J126*44100)</f>
        <v>0</v>
      </c>
      <c r="AD126">
        <f>2*29.3*R126*0.92*(DK126-W126)</f>
        <v>0</v>
      </c>
      <c r="AE126">
        <f>2*0.95*5.67E-8*(((DK126+$B$7)+273)^4-(W126+273)^4)</f>
        <v>0</v>
      </c>
      <c r="AF126">
        <f>U126+AE126+AC126+AD126</f>
        <v>0</v>
      </c>
      <c r="AG126">
        <f>DH126*AU126*(DC126-DB126*(1000-AU126*DE126)/(1000-AU126*DD126))/(100*CV126)</f>
        <v>0</v>
      </c>
      <c r="AH126">
        <f>1000*DH126*AU126*(DD126-DE126)/(100*CV126*(1000-AU126*DD126))</f>
        <v>0</v>
      </c>
      <c r="AI126">
        <f>(AJ126 - AK126 - DI126*1E3/(8.314*(DK126+273.15)) * AM126/DH126 * AL126) * DH126/(100*CV126) * (1000 - DE126)/1000</f>
        <v>0</v>
      </c>
      <c r="AJ126">
        <v>236.941820306309</v>
      </c>
      <c r="AK126">
        <v>252.280351515151</v>
      </c>
      <c r="AL126">
        <v>-3.38100736412663</v>
      </c>
      <c r="AM126">
        <v>64.351544685461</v>
      </c>
      <c r="AN126">
        <f>(AP126 - AO126 + DI126*1E3/(8.314*(DK126+273.15)) * AR126/DH126 * AQ126) * DH126/(100*CV126) * 1000/(1000 - AP126)</f>
        <v>0</v>
      </c>
      <c r="AO126">
        <v>24.6057516780256</v>
      </c>
      <c r="AP126">
        <v>24.9927650349651</v>
      </c>
      <c r="AQ126">
        <v>2.76035444465328e-05</v>
      </c>
      <c r="AR126">
        <v>100.18039122701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MAX(0,($B$13+$C$13*DP126)/(1+$D$13*DP126)*DI126/(DK126+273)*$E$13)</f>
        <v>0</v>
      </c>
      <c r="AX126" t="s">
        <v>407</v>
      </c>
      <c r="AY126" t="s">
        <v>407</v>
      </c>
      <c r="AZ126">
        <v>0</v>
      </c>
      <c r="BA126">
        <v>0</v>
      </c>
      <c r="BB126">
        <f>1-AZ126/BA126</f>
        <v>0</v>
      </c>
      <c r="BC126">
        <v>0</v>
      </c>
      <c r="BD126" t="s">
        <v>407</v>
      </c>
      <c r="BE126" t="s">
        <v>407</v>
      </c>
      <c r="BF126">
        <v>0</v>
      </c>
      <c r="BG126">
        <v>0</v>
      </c>
      <c r="BH126">
        <f>1-BF126/BG126</f>
        <v>0</v>
      </c>
      <c r="BI126">
        <v>0.5</v>
      </c>
      <c r="BJ126">
        <f>CS126</f>
        <v>0</v>
      </c>
      <c r="BK126">
        <f>L126</f>
        <v>0</v>
      </c>
      <c r="BL126">
        <f>BH126*BI126*BJ126</f>
        <v>0</v>
      </c>
      <c r="BM126">
        <f>(BK126-BC126)/BJ126</f>
        <v>0</v>
      </c>
      <c r="BN126">
        <f>(BA126-BG126)/BG126</f>
        <v>0</v>
      </c>
      <c r="BO126">
        <f>AZ126/(BB126+AZ126/BG126)</f>
        <v>0</v>
      </c>
      <c r="BP126" t="s">
        <v>407</v>
      </c>
      <c r="BQ126">
        <v>0</v>
      </c>
      <c r="BR126">
        <f>IF(BQ126&lt;&gt;0, BQ126, BO126)</f>
        <v>0</v>
      </c>
      <c r="BS126">
        <f>1-BR126/BG126</f>
        <v>0</v>
      </c>
      <c r="BT126">
        <f>(BG126-BF126)/(BG126-BR126)</f>
        <v>0</v>
      </c>
      <c r="BU126">
        <f>(BA126-BG126)/(BA126-BR126)</f>
        <v>0</v>
      </c>
      <c r="BV126">
        <f>(BG126-BF126)/(BG126-AZ126)</f>
        <v>0</v>
      </c>
      <c r="BW126">
        <f>(BA126-BG126)/(BA126-AZ126)</f>
        <v>0</v>
      </c>
      <c r="BX126">
        <f>(BT126*BR126/BF126)</f>
        <v>0</v>
      </c>
      <c r="BY126">
        <f>(1-BX126)</f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f>$B$11*DQ126+$C$11*DR126+$F$11*EC126*(1-EF126)</f>
        <v>0</v>
      </c>
      <c r="CS126">
        <f>CR126*CT126</f>
        <v>0</v>
      </c>
      <c r="CT126">
        <f>($B$11*$D$9+$C$11*$D$9+$F$11*((EP126+EH126)/MAX(EP126+EH126+EQ126, 0.1)*$I$9+EQ126/MAX(EP126+EH126+EQ126, 0.1)*$J$9))/($B$11+$C$11+$F$11)</f>
        <v>0</v>
      </c>
      <c r="CU126">
        <f>($B$11*$K$9+$C$11*$K$9+$F$11*((EP126+EH126)/MAX(EP126+EH126+EQ126, 0.1)*$P$9+EQ126/MAX(EP126+EH126+EQ126, 0.1)*$Q$9))/($B$11+$C$11+$F$11)</f>
        <v>0</v>
      </c>
      <c r="CV126">
        <v>1.65</v>
      </c>
      <c r="CW126">
        <v>0.5</v>
      </c>
      <c r="CX126" t="s">
        <v>408</v>
      </c>
      <c r="CY126">
        <v>2</v>
      </c>
      <c r="CZ126" t="b">
        <v>1</v>
      </c>
      <c r="DA126">
        <v>1510791394</v>
      </c>
      <c r="DB126">
        <v>269.015962962963</v>
      </c>
      <c r="DC126">
        <v>247.41662962963</v>
      </c>
      <c r="DD126">
        <v>24.9880444444444</v>
      </c>
      <c r="DE126">
        <v>24.6020740740741</v>
      </c>
      <c r="DF126">
        <v>263.123925925926</v>
      </c>
      <c r="DG126">
        <v>24.4223259259259</v>
      </c>
      <c r="DH126">
        <v>500.078703703704</v>
      </c>
      <c r="DI126">
        <v>89.91</v>
      </c>
      <c r="DJ126">
        <v>0.100021588888889</v>
      </c>
      <c r="DK126">
        <v>26.6257555555555</v>
      </c>
      <c r="DL126">
        <v>27.4879407407407</v>
      </c>
      <c r="DM126">
        <v>999.9</v>
      </c>
      <c r="DN126">
        <v>0</v>
      </c>
      <c r="DO126">
        <v>0</v>
      </c>
      <c r="DP126">
        <v>10005.1166666667</v>
      </c>
      <c r="DQ126">
        <v>0</v>
      </c>
      <c r="DR126">
        <v>9.95986777777778</v>
      </c>
      <c r="DS126">
        <v>21.5992444444444</v>
      </c>
      <c r="DT126">
        <v>275.910259259259</v>
      </c>
      <c r="DU126">
        <v>253.657185185185</v>
      </c>
      <c r="DV126">
        <v>0.385972037037037</v>
      </c>
      <c r="DW126">
        <v>247.41662962963</v>
      </c>
      <c r="DX126">
        <v>24.6020740740741</v>
      </c>
      <c r="DY126">
        <v>2.24667481481481</v>
      </c>
      <c r="DZ126">
        <v>2.21197148148148</v>
      </c>
      <c r="EA126">
        <v>19.2990814814815</v>
      </c>
      <c r="EB126">
        <v>19.0492777777778</v>
      </c>
      <c r="EC126">
        <v>1999.99925925926</v>
      </c>
      <c r="ED126">
        <v>0.979994</v>
      </c>
      <c r="EE126">
        <v>0.0200061</v>
      </c>
      <c r="EF126">
        <v>0</v>
      </c>
      <c r="EG126">
        <v>2.37511111111111</v>
      </c>
      <c r="EH126">
        <v>0</v>
      </c>
      <c r="EI126">
        <v>2278.02925925926</v>
      </c>
      <c r="EJ126">
        <v>17300.1037037037</v>
      </c>
      <c r="EK126">
        <v>39.09</v>
      </c>
      <c r="EL126">
        <v>39.625</v>
      </c>
      <c r="EM126">
        <v>38.812</v>
      </c>
      <c r="EN126">
        <v>38.3097037037037</v>
      </c>
      <c r="EO126">
        <v>38.437</v>
      </c>
      <c r="EP126">
        <v>1959.98925925926</v>
      </c>
      <c r="EQ126">
        <v>40.01</v>
      </c>
      <c r="ER126">
        <v>0</v>
      </c>
      <c r="ES126">
        <v>1679592154.1</v>
      </c>
      <c r="ET126">
        <v>0</v>
      </c>
      <c r="EU126">
        <v>2.34941923076923</v>
      </c>
      <c r="EV126">
        <v>-0.490820509872349</v>
      </c>
      <c r="EW126">
        <v>-9.9712820646487</v>
      </c>
      <c r="EX126">
        <v>2278.01538461538</v>
      </c>
      <c r="EY126">
        <v>15</v>
      </c>
      <c r="EZ126">
        <v>0</v>
      </c>
      <c r="FA126" t="s">
        <v>409</v>
      </c>
      <c r="FB126">
        <v>1510787920.6</v>
      </c>
      <c r="FC126">
        <v>1510787921.6</v>
      </c>
      <c r="FD126">
        <v>0</v>
      </c>
      <c r="FE126">
        <v>-0.101</v>
      </c>
      <c r="FF126">
        <v>-0.012</v>
      </c>
      <c r="FG126">
        <v>6.901</v>
      </c>
      <c r="FH126">
        <v>0.516</v>
      </c>
      <c r="FI126">
        <v>420</v>
      </c>
      <c r="FJ126">
        <v>24</v>
      </c>
      <c r="FK126">
        <v>0.32</v>
      </c>
      <c r="FL126">
        <v>0.12</v>
      </c>
      <c r="FM126">
        <v>0.384792731707317</v>
      </c>
      <c r="FN126">
        <v>0.0164538606271784</v>
      </c>
      <c r="FO126">
        <v>0.00189721652369336</v>
      </c>
      <c r="FP126">
        <v>1</v>
      </c>
      <c r="FQ126">
        <v>1</v>
      </c>
      <c r="FR126">
        <v>1</v>
      </c>
      <c r="FS126" t="s">
        <v>410</v>
      </c>
      <c r="FT126">
        <v>2.9717</v>
      </c>
      <c r="FU126">
        <v>2.75394</v>
      </c>
      <c r="FV126">
        <v>0.0573325</v>
      </c>
      <c r="FW126">
        <v>0.0543052</v>
      </c>
      <c r="FX126">
        <v>0.104934</v>
      </c>
      <c r="FY126">
        <v>0.105086</v>
      </c>
      <c r="FZ126">
        <v>36564.8</v>
      </c>
      <c r="GA126">
        <v>39973.8</v>
      </c>
      <c r="GB126">
        <v>35160.4</v>
      </c>
      <c r="GC126">
        <v>38345.1</v>
      </c>
      <c r="GD126">
        <v>44597.1</v>
      </c>
      <c r="GE126">
        <v>49554</v>
      </c>
      <c r="GF126">
        <v>54932.3</v>
      </c>
      <c r="GG126">
        <v>61498.5</v>
      </c>
      <c r="GH126">
        <v>1.96618</v>
      </c>
      <c r="GI126">
        <v>1.80395</v>
      </c>
      <c r="GJ126">
        <v>0.0874177</v>
      </c>
      <c r="GK126">
        <v>0</v>
      </c>
      <c r="GL126">
        <v>26.0439</v>
      </c>
      <c r="GM126">
        <v>999.9</v>
      </c>
      <c r="GN126">
        <v>64.528</v>
      </c>
      <c r="GO126">
        <v>29.618</v>
      </c>
      <c r="GP126">
        <v>29.9103</v>
      </c>
      <c r="GQ126">
        <v>54.2591</v>
      </c>
      <c r="GR126">
        <v>49.0905</v>
      </c>
      <c r="GS126">
        <v>1</v>
      </c>
      <c r="GT126">
        <v>0.0874568</v>
      </c>
      <c r="GU126">
        <v>1.41936</v>
      </c>
      <c r="GV126">
        <v>20.1115</v>
      </c>
      <c r="GW126">
        <v>5.19647</v>
      </c>
      <c r="GX126">
        <v>12.0041</v>
      </c>
      <c r="GY126">
        <v>4.97495</v>
      </c>
      <c r="GZ126">
        <v>3.29308</v>
      </c>
      <c r="HA126">
        <v>9999</v>
      </c>
      <c r="HB126">
        <v>9999</v>
      </c>
      <c r="HC126">
        <v>999.9</v>
      </c>
      <c r="HD126">
        <v>9999</v>
      </c>
      <c r="HE126">
        <v>1.8631</v>
      </c>
      <c r="HF126">
        <v>1.86813</v>
      </c>
      <c r="HG126">
        <v>1.86786</v>
      </c>
      <c r="HH126">
        <v>1.86902</v>
      </c>
      <c r="HI126">
        <v>1.86989</v>
      </c>
      <c r="HJ126">
        <v>1.86586</v>
      </c>
      <c r="HK126">
        <v>1.86703</v>
      </c>
      <c r="HL126">
        <v>1.86835</v>
      </c>
      <c r="HM126">
        <v>5</v>
      </c>
      <c r="HN126">
        <v>0</v>
      </c>
      <c r="HO126">
        <v>0</v>
      </c>
      <c r="HP126">
        <v>0</v>
      </c>
      <c r="HQ126" t="s">
        <v>411</v>
      </c>
      <c r="HR126" t="s">
        <v>412</v>
      </c>
      <c r="HS126" t="s">
        <v>413</v>
      </c>
      <c r="HT126" t="s">
        <v>413</v>
      </c>
      <c r="HU126" t="s">
        <v>413</v>
      </c>
      <c r="HV126" t="s">
        <v>413</v>
      </c>
      <c r="HW126">
        <v>0</v>
      </c>
      <c r="HX126">
        <v>100</v>
      </c>
      <c r="HY126">
        <v>100</v>
      </c>
      <c r="HZ126">
        <v>5.729</v>
      </c>
      <c r="IA126">
        <v>0.5659</v>
      </c>
      <c r="IB126">
        <v>4.09459096810632</v>
      </c>
      <c r="IC126">
        <v>0.00701673648668627</v>
      </c>
      <c r="ID126">
        <v>-7.00304995360485e-07</v>
      </c>
      <c r="IE126">
        <v>-1.86506737496121e-11</v>
      </c>
      <c r="IF126">
        <v>0.00125787624930914</v>
      </c>
      <c r="IG126">
        <v>-0.0224036906934607</v>
      </c>
      <c r="IH126">
        <v>0.00249664406764014</v>
      </c>
      <c r="II126">
        <v>-2.59163740235367e-05</v>
      </c>
      <c r="IJ126">
        <v>-2</v>
      </c>
      <c r="IK126">
        <v>2020</v>
      </c>
      <c r="IL126">
        <v>1</v>
      </c>
      <c r="IM126">
        <v>25</v>
      </c>
      <c r="IN126">
        <v>58</v>
      </c>
      <c r="IO126">
        <v>58</v>
      </c>
      <c r="IP126">
        <v>0.599365</v>
      </c>
      <c r="IQ126">
        <v>2.63794</v>
      </c>
      <c r="IR126">
        <v>1.54785</v>
      </c>
      <c r="IS126">
        <v>2.30469</v>
      </c>
      <c r="IT126">
        <v>1.34644</v>
      </c>
      <c r="IU126">
        <v>2.44019</v>
      </c>
      <c r="IV126">
        <v>34.0318</v>
      </c>
      <c r="IW126">
        <v>24.2188</v>
      </c>
      <c r="IX126">
        <v>18</v>
      </c>
      <c r="IY126">
        <v>502.74</v>
      </c>
      <c r="IZ126">
        <v>399.084</v>
      </c>
      <c r="JA126">
        <v>23.4789</v>
      </c>
      <c r="JB126">
        <v>28.33</v>
      </c>
      <c r="JC126">
        <v>30.0001</v>
      </c>
      <c r="JD126">
        <v>28.2882</v>
      </c>
      <c r="JE126">
        <v>28.229</v>
      </c>
      <c r="JF126">
        <v>11.9633</v>
      </c>
      <c r="JG126">
        <v>28.1355</v>
      </c>
      <c r="JH126">
        <v>74.3991</v>
      </c>
      <c r="JI126">
        <v>23.4799</v>
      </c>
      <c r="JJ126">
        <v>198.164</v>
      </c>
      <c r="JK126">
        <v>24.6087</v>
      </c>
      <c r="JL126">
        <v>101.922</v>
      </c>
      <c r="JM126">
        <v>102.369</v>
      </c>
    </row>
    <row r="127" spans="1:273">
      <c r="A127">
        <v>111</v>
      </c>
      <c r="B127">
        <v>1510791406.5</v>
      </c>
      <c r="C127">
        <v>2074.40000009537</v>
      </c>
      <c r="D127" t="s">
        <v>632</v>
      </c>
      <c r="E127" t="s">
        <v>633</v>
      </c>
      <c r="F127">
        <v>5</v>
      </c>
      <c r="G127" t="s">
        <v>405</v>
      </c>
      <c r="H127" t="s">
        <v>406</v>
      </c>
      <c r="I127">
        <v>1510791398.71429</v>
      </c>
      <c r="J127">
        <f>(K127)/1000</f>
        <v>0</v>
      </c>
      <c r="K127">
        <f>IF(CZ127, AN127, AH127)</f>
        <v>0</v>
      </c>
      <c r="L127">
        <f>IF(CZ127, AI127, AG127)</f>
        <v>0</v>
      </c>
      <c r="M127">
        <f>DB127 - IF(AU127&gt;1, L127*CV127*100.0/(AW127*DP127), 0)</f>
        <v>0</v>
      </c>
      <c r="N127">
        <f>((T127-J127/2)*M127-L127)/(T127+J127/2)</f>
        <v>0</v>
      </c>
      <c r="O127">
        <f>N127*(DI127+DJ127)/1000.0</f>
        <v>0</v>
      </c>
      <c r="P127">
        <f>(DB127 - IF(AU127&gt;1, L127*CV127*100.0/(AW127*DP127), 0))*(DI127+DJ127)/1000.0</f>
        <v>0</v>
      </c>
      <c r="Q127">
        <f>2.0/((1/S127-1/R127)+SIGN(S127)*SQRT((1/S127-1/R127)*(1/S127-1/R127) + 4*CW127/((CW127+1)*(CW127+1))*(2*1/S127*1/R127-1/R127*1/R127)))</f>
        <v>0</v>
      </c>
      <c r="R127">
        <f>IF(LEFT(CX127,1)&lt;&gt;"0",IF(LEFT(CX127,1)="1",3.0,CY127),$D$5+$E$5*(DP127*DI127/($K$5*1000))+$F$5*(DP127*DI127/($K$5*1000))*MAX(MIN(CV127,$J$5),$I$5)*MAX(MIN(CV127,$J$5),$I$5)+$G$5*MAX(MIN(CV127,$J$5),$I$5)*(DP127*DI127/($K$5*1000))+$H$5*(DP127*DI127/($K$5*1000))*(DP127*DI127/($K$5*1000)))</f>
        <v>0</v>
      </c>
      <c r="S127">
        <f>J127*(1000-(1000*0.61365*exp(17.502*W127/(240.97+W127))/(DI127+DJ127)+DD127)/2)/(1000*0.61365*exp(17.502*W127/(240.97+W127))/(DI127+DJ127)-DD127)</f>
        <v>0</v>
      </c>
      <c r="T127">
        <f>1/((CW127+1)/(Q127/1.6)+1/(R127/1.37)) + CW127/((CW127+1)/(Q127/1.6) + CW127/(R127/1.37))</f>
        <v>0</v>
      </c>
      <c r="U127">
        <f>(CR127*CU127)</f>
        <v>0</v>
      </c>
      <c r="V127">
        <f>(DK127+(U127+2*0.95*5.67E-8*(((DK127+$B$7)+273)^4-(DK127+273)^4)-44100*J127)/(1.84*29.3*R127+8*0.95*5.67E-8*(DK127+273)^3))</f>
        <v>0</v>
      </c>
      <c r="W127">
        <f>($C$7*DL127+$D$7*DM127+$E$7*V127)</f>
        <v>0</v>
      </c>
      <c r="X127">
        <f>0.61365*exp(17.502*W127/(240.97+W127))</f>
        <v>0</v>
      </c>
      <c r="Y127">
        <f>(Z127/AA127*100)</f>
        <v>0</v>
      </c>
      <c r="Z127">
        <f>DD127*(DI127+DJ127)/1000</f>
        <v>0</v>
      </c>
      <c r="AA127">
        <f>0.61365*exp(17.502*DK127/(240.97+DK127))</f>
        <v>0</v>
      </c>
      <c r="AB127">
        <f>(X127-DD127*(DI127+DJ127)/1000)</f>
        <v>0</v>
      </c>
      <c r="AC127">
        <f>(-J127*44100)</f>
        <v>0</v>
      </c>
      <c r="AD127">
        <f>2*29.3*R127*0.92*(DK127-W127)</f>
        <v>0</v>
      </c>
      <c r="AE127">
        <f>2*0.95*5.67E-8*(((DK127+$B$7)+273)^4-(W127+273)^4)</f>
        <v>0</v>
      </c>
      <c r="AF127">
        <f>U127+AE127+AC127+AD127</f>
        <v>0</v>
      </c>
      <c r="AG127">
        <f>DH127*AU127*(DC127-DB127*(1000-AU127*DE127)/(1000-AU127*DD127))/(100*CV127)</f>
        <v>0</v>
      </c>
      <c r="AH127">
        <f>1000*DH127*AU127*(DD127-DE127)/(100*CV127*(1000-AU127*DD127))</f>
        <v>0</v>
      </c>
      <c r="AI127">
        <f>(AJ127 - AK127 - DI127*1E3/(8.314*(DK127+273.15)) * AM127/DH127 * AL127) * DH127/(100*CV127) * (1000 - DE127)/1000</f>
        <v>0</v>
      </c>
      <c r="AJ127">
        <v>220.82341286499</v>
      </c>
      <c r="AK127">
        <v>235.801248484848</v>
      </c>
      <c r="AL127">
        <v>-3.30574293501808</v>
      </c>
      <c r="AM127">
        <v>64.351544685461</v>
      </c>
      <c r="AN127">
        <f>(AP127 - AO127 + DI127*1E3/(8.314*(DK127+273.15)) * AR127/DH127 * AQ127) * DH127/(100*CV127) * 1000/(1000 - AP127)</f>
        <v>0</v>
      </c>
      <c r="AO127">
        <v>24.6043765350989</v>
      </c>
      <c r="AP127">
        <v>24.9924328671329</v>
      </c>
      <c r="AQ127">
        <v>-1.2416725339124e-05</v>
      </c>
      <c r="AR127">
        <v>100.18039122701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MAX(0,($B$13+$C$13*DP127)/(1+$D$13*DP127)*DI127/(DK127+273)*$E$13)</f>
        <v>0</v>
      </c>
      <c r="AX127" t="s">
        <v>407</v>
      </c>
      <c r="AY127" t="s">
        <v>407</v>
      </c>
      <c r="AZ127">
        <v>0</v>
      </c>
      <c r="BA127">
        <v>0</v>
      </c>
      <c r="BB127">
        <f>1-AZ127/BA127</f>
        <v>0</v>
      </c>
      <c r="BC127">
        <v>0</v>
      </c>
      <c r="BD127" t="s">
        <v>407</v>
      </c>
      <c r="BE127" t="s">
        <v>407</v>
      </c>
      <c r="BF127">
        <v>0</v>
      </c>
      <c r="BG127">
        <v>0</v>
      </c>
      <c r="BH127">
        <f>1-BF127/BG127</f>
        <v>0</v>
      </c>
      <c r="BI127">
        <v>0.5</v>
      </c>
      <c r="BJ127">
        <f>CS127</f>
        <v>0</v>
      </c>
      <c r="BK127">
        <f>L127</f>
        <v>0</v>
      </c>
      <c r="BL127">
        <f>BH127*BI127*BJ127</f>
        <v>0</v>
      </c>
      <c r="BM127">
        <f>(BK127-BC127)/BJ127</f>
        <v>0</v>
      </c>
      <c r="BN127">
        <f>(BA127-BG127)/BG127</f>
        <v>0</v>
      </c>
      <c r="BO127">
        <f>AZ127/(BB127+AZ127/BG127)</f>
        <v>0</v>
      </c>
      <c r="BP127" t="s">
        <v>407</v>
      </c>
      <c r="BQ127">
        <v>0</v>
      </c>
      <c r="BR127">
        <f>IF(BQ127&lt;&gt;0, BQ127, BO127)</f>
        <v>0</v>
      </c>
      <c r="BS127">
        <f>1-BR127/BG127</f>
        <v>0</v>
      </c>
      <c r="BT127">
        <f>(BG127-BF127)/(BG127-BR127)</f>
        <v>0</v>
      </c>
      <c r="BU127">
        <f>(BA127-BG127)/(BA127-BR127)</f>
        <v>0</v>
      </c>
      <c r="BV127">
        <f>(BG127-BF127)/(BG127-AZ127)</f>
        <v>0</v>
      </c>
      <c r="BW127">
        <f>(BA127-BG127)/(BA127-AZ127)</f>
        <v>0</v>
      </c>
      <c r="BX127">
        <f>(BT127*BR127/BF127)</f>
        <v>0</v>
      </c>
      <c r="BY127">
        <f>(1-BX127)</f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f>$B$11*DQ127+$C$11*DR127+$F$11*EC127*(1-EF127)</f>
        <v>0</v>
      </c>
      <c r="CS127">
        <f>CR127*CT127</f>
        <v>0</v>
      </c>
      <c r="CT127">
        <f>($B$11*$D$9+$C$11*$D$9+$F$11*((EP127+EH127)/MAX(EP127+EH127+EQ127, 0.1)*$I$9+EQ127/MAX(EP127+EH127+EQ127, 0.1)*$J$9))/($B$11+$C$11+$F$11)</f>
        <v>0</v>
      </c>
      <c r="CU127">
        <f>($B$11*$K$9+$C$11*$K$9+$F$11*((EP127+EH127)/MAX(EP127+EH127+EQ127, 0.1)*$P$9+EQ127/MAX(EP127+EH127+EQ127, 0.1)*$Q$9))/($B$11+$C$11+$F$11)</f>
        <v>0</v>
      </c>
      <c r="CV127">
        <v>1.65</v>
      </c>
      <c r="CW127">
        <v>0.5</v>
      </c>
      <c r="CX127" t="s">
        <v>408</v>
      </c>
      <c r="CY127">
        <v>2</v>
      </c>
      <c r="CZ127" t="b">
        <v>1</v>
      </c>
      <c r="DA127">
        <v>1510791398.71429</v>
      </c>
      <c r="DB127">
        <v>253.598285714286</v>
      </c>
      <c r="DC127">
        <v>231.973678571429</v>
      </c>
      <c r="DD127">
        <v>24.9902214285714</v>
      </c>
      <c r="DE127">
        <v>24.6034571428571</v>
      </c>
      <c r="DF127">
        <v>247.80825</v>
      </c>
      <c r="DG127">
        <v>24.4244</v>
      </c>
      <c r="DH127">
        <v>500.073357142857</v>
      </c>
      <c r="DI127">
        <v>89.9123178571428</v>
      </c>
      <c r="DJ127">
        <v>0.099935</v>
      </c>
      <c r="DK127">
        <v>26.6253071428571</v>
      </c>
      <c r="DL127">
        <v>27.483825</v>
      </c>
      <c r="DM127">
        <v>999.9</v>
      </c>
      <c r="DN127">
        <v>0</v>
      </c>
      <c r="DO127">
        <v>0</v>
      </c>
      <c r="DP127">
        <v>10015.6296428571</v>
      </c>
      <c r="DQ127">
        <v>0</v>
      </c>
      <c r="DR127">
        <v>9.95829178571429</v>
      </c>
      <c r="DS127">
        <v>21.6245178571429</v>
      </c>
      <c r="DT127">
        <v>260.098107142857</v>
      </c>
      <c r="DU127">
        <v>237.825035714286</v>
      </c>
      <c r="DV127">
        <v>0.386763678571429</v>
      </c>
      <c r="DW127">
        <v>231.973678571429</v>
      </c>
      <c r="DX127">
        <v>24.6034571428571</v>
      </c>
      <c r="DY127">
        <v>2.24692821428571</v>
      </c>
      <c r="DZ127">
        <v>2.21215321428571</v>
      </c>
      <c r="EA127">
        <v>19.3009</v>
      </c>
      <c r="EB127">
        <v>19.0505964285714</v>
      </c>
      <c r="EC127">
        <v>1999.99964285714</v>
      </c>
      <c r="ED127">
        <v>0.979994</v>
      </c>
      <c r="EE127">
        <v>0.0200061</v>
      </c>
      <c r="EF127">
        <v>0</v>
      </c>
      <c r="EG127">
        <v>2.36535</v>
      </c>
      <c r="EH127">
        <v>0</v>
      </c>
      <c r="EI127">
        <v>2277.35</v>
      </c>
      <c r="EJ127">
        <v>17300.1142857143</v>
      </c>
      <c r="EK127">
        <v>39.08</v>
      </c>
      <c r="EL127">
        <v>39.625</v>
      </c>
      <c r="EM127">
        <v>38.812</v>
      </c>
      <c r="EN127">
        <v>38.3097857142857</v>
      </c>
      <c r="EO127">
        <v>38.437</v>
      </c>
      <c r="EP127">
        <v>1959.98964285714</v>
      </c>
      <c r="EQ127">
        <v>40.01</v>
      </c>
      <c r="ER127">
        <v>0</v>
      </c>
      <c r="ES127">
        <v>1679592159.5</v>
      </c>
      <c r="ET127">
        <v>0</v>
      </c>
      <c r="EU127">
        <v>2.347532</v>
      </c>
      <c r="EV127">
        <v>-0.037961540502276</v>
      </c>
      <c r="EW127">
        <v>-8.04692307685358</v>
      </c>
      <c r="EX127">
        <v>2277.2012</v>
      </c>
      <c r="EY127">
        <v>15</v>
      </c>
      <c r="EZ127">
        <v>0</v>
      </c>
      <c r="FA127" t="s">
        <v>409</v>
      </c>
      <c r="FB127">
        <v>1510787920.6</v>
      </c>
      <c r="FC127">
        <v>1510787921.6</v>
      </c>
      <c r="FD127">
        <v>0</v>
      </c>
      <c r="FE127">
        <v>-0.101</v>
      </c>
      <c r="FF127">
        <v>-0.012</v>
      </c>
      <c r="FG127">
        <v>6.901</v>
      </c>
      <c r="FH127">
        <v>0.516</v>
      </c>
      <c r="FI127">
        <v>420</v>
      </c>
      <c r="FJ127">
        <v>24</v>
      </c>
      <c r="FK127">
        <v>0.32</v>
      </c>
      <c r="FL127">
        <v>0.12</v>
      </c>
      <c r="FM127">
        <v>0.385817975609756</v>
      </c>
      <c r="FN127">
        <v>0.0117165365853662</v>
      </c>
      <c r="FO127">
        <v>0.00166264381718387</v>
      </c>
      <c r="FP127">
        <v>1</v>
      </c>
      <c r="FQ127">
        <v>1</v>
      </c>
      <c r="FR127">
        <v>1</v>
      </c>
      <c r="FS127" t="s">
        <v>410</v>
      </c>
      <c r="FT127">
        <v>2.97179</v>
      </c>
      <c r="FU127">
        <v>2.75416</v>
      </c>
      <c r="FV127">
        <v>0.0539964</v>
      </c>
      <c r="FW127">
        <v>0.0506293</v>
      </c>
      <c r="FX127">
        <v>0.104942</v>
      </c>
      <c r="FY127">
        <v>0.105096</v>
      </c>
      <c r="FZ127">
        <v>36693.9</v>
      </c>
      <c r="GA127">
        <v>40129.2</v>
      </c>
      <c r="GB127">
        <v>35160.2</v>
      </c>
      <c r="GC127">
        <v>38345.2</v>
      </c>
      <c r="GD127">
        <v>44596.6</v>
      </c>
      <c r="GE127">
        <v>49553.5</v>
      </c>
      <c r="GF127">
        <v>54932.3</v>
      </c>
      <c r="GG127">
        <v>61498.6</v>
      </c>
      <c r="GH127">
        <v>1.96635</v>
      </c>
      <c r="GI127">
        <v>1.80365</v>
      </c>
      <c r="GJ127">
        <v>0.0876114</v>
      </c>
      <c r="GK127">
        <v>0</v>
      </c>
      <c r="GL127">
        <v>26.043</v>
      </c>
      <c r="GM127">
        <v>999.9</v>
      </c>
      <c r="GN127">
        <v>64.553</v>
      </c>
      <c r="GO127">
        <v>29.618</v>
      </c>
      <c r="GP127">
        <v>29.9214</v>
      </c>
      <c r="GQ127">
        <v>54.5391</v>
      </c>
      <c r="GR127">
        <v>49.1306</v>
      </c>
      <c r="GS127">
        <v>1</v>
      </c>
      <c r="GT127">
        <v>0.087378</v>
      </c>
      <c r="GU127">
        <v>1.35969</v>
      </c>
      <c r="GV127">
        <v>20.112</v>
      </c>
      <c r="GW127">
        <v>5.19707</v>
      </c>
      <c r="GX127">
        <v>12.0046</v>
      </c>
      <c r="GY127">
        <v>4.9749</v>
      </c>
      <c r="GZ127">
        <v>3.29308</v>
      </c>
      <c r="HA127">
        <v>9999</v>
      </c>
      <c r="HB127">
        <v>9999</v>
      </c>
      <c r="HC127">
        <v>999.9</v>
      </c>
      <c r="HD127">
        <v>9999</v>
      </c>
      <c r="HE127">
        <v>1.8631</v>
      </c>
      <c r="HF127">
        <v>1.86813</v>
      </c>
      <c r="HG127">
        <v>1.8679</v>
      </c>
      <c r="HH127">
        <v>1.86902</v>
      </c>
      <c r="HI127">
        <v>1.86991</v>
      </c>
      <c r="HJ127">
        <v>1.86589</v>
      </c>
      <c r="HK127">
        <v>1.86705</v>
      </c>
      <c r="HL127">
        <v>1.86835</v>
      </c>
      <c r="HM127">
        <v>5</v>
      </c>
      <c r="HN127">
        <v>0</v>
      </c>
      <c r="HO127">
        <v>0</v>
      </c>
      <c r="HP127">
        <v>0</v>
      </c>
      <c r="HQ127" t="s">
        <v>411</v>
      </c>
      <c r="HR127" t="s">
        <v>412</v>
      </c>
      <c r="HS127" t="s">
        <v>413</v>
      </c>
      <c r="HT127" t="s">
        <v>413</v>
      </c>
      <c r="HU127" t="s">
        <v>413</v>
      </c>
      <c r="HV127" t="s">
        <v>413</v>
      </c>
      <c r="HW127">
        <v>0</v>
      </c>
      <c r="HX127">
        <v>100</v>
      </c>
      <c r="HY127">
        <v>100</v>
      </c>
      <c r="HZ127">
        <v>5.621</v>
      </c>
      <c r="IA127">
        <v>0.566</v>
      </c>
      <c r="IB127">
        <v>4.09459096810632</v>
      </c>
      <c r="IC127">
        <v>0.00701673648668627</v>
      </c>
      <c r="ID127">
        <v>-7.00304995360485e-07</v>
      </c>
      <c r="IE127">
        <v>-1.86506737496121e-11</v>
      </c>
      <c r="IF127">
        <v>0.00125787624930914</v>
      </c>
      <c r="IG127">
        <v>-0.0224036906934607</v>
      </c>
      <c r="IH127">
        <v>0.00249664406764014</v>
      </c>
      <c r="II127">
        <v>-2.59163740235367e-05</v>
      </c>
      <c r="IJ127">
        <v>-2</v>
      </c>
      <c r="IK127">
        <v>2020</v>
      </c>
      <c r="IL127">
        <v>1</v>
      </c>
      <c r="IM127">
        <v>25</v>
      </c>
      <c r="IN127">
        <v>58.1</v>
      </c>
      <c r="IO127">
        <v>58.1</v>
      </c>
      <c r="IP127">
        <v>0.563965</v>
      </c>
      <c r="IQ127">
        <v>2.64282</v>
      </c>
      <c r="IR127">
        <v>1.54785</v>
      </c>
      <c r="IS127">
        <v>2.30469</v>
      </c>
      <c r="IT127">
        <v>1.34644</v>
      </c>
      <c r="IU127">
        <v>2.43408</v>
      </c>
      <c r="IV127">
        <v>34.0318</v>
      </c>
      <c r="IW127">
        <v>24.2188</v>
      </c>
      <c r="IX127">
        <v>18</v>
      </c>
      <c r="IY127">
        <v>502.857</v>
      </c>
      <c r="IZ127">
        <v>398.921</v>
      </c>
      <c r="JA127">
        <v>23.4809</v>
      </c>
      <c r="JB127">
        <v>28.33</v>
      </c>
      <c r="JC127">
        <v>30.0001</v>
      </c>
      <c r="JD127">
        <v>28.2882</v>
      </c>
      <c r="JE127">
        <v>28.2294</v>
      </c>
      <c r="JF127">
        <v>11.2761</v>
      </c>
      <c r="JG127">
        <v>28.1355</v>
      </c>
      <c r="JH127">
        <v>74.3991</v>
      </c>
      <c r="JI127">
        <v>23.4965</v>
      </c>
      <c r="JJ127">
        <v>184.757</v>
      </c>
      <c r="JK127">
        <v>24.6087</v>
      </c>
      <c r="JL127">
        <v>101.922</v>
      </c>
      <c r="JM127">
        <v>102.369</v>
      </c>
    </row>
    <row r="128" spans="1:273">
      <c r="A128">
        <v>112</v>
      </c>
      <c r="B128">
        <v>1510791411.5</v>
      </c>
      <c r="C128">
        <v>2079.40000009537</v>
      </c>
      <c r="D128" t="s">
        <v>634</v>
      </c>
      <c r="E128" t="s">
        <v>635</v>
      </c>
      <c r="F128">
        <v>5</v>
      </c>
      <c r="G128" t="s">
        <v>405</v>
      </c>
      <c r="H128" t="s">
        <v>406</v>
      </c>
      <c r="I128">
        <v>1510791404</v>
      </c>
      <c r="J128">
        <f>(K128)/1000</f>
        <v>0</v>
      </c>
      <c r="K128">
        <f>IF(CZ128, AN128, AH128)</f>
        <v>0</v>
      </c>
      <c r="L128">
        <f>IF(CZ128, AI128, AG128)</f>
        <v>0</v>
      </c>
      <c r="M128">
        <f>DB128 - IF(AU128&gt;1, L128*CV128*100.0/(AW128*DP128), 0)</f>
        <v>0</v>
      </c>
      <c r="N128">
        <f>((T128-J128/2)*M128-L128)/(T128+J128/2)</f>
        <v>0</v>
      </c>
      <c r="O128">
        <f>N128*(DI128+DJ128)/1000.0</f>
        <v>0</v>
      </c>
      <c r="P128">
        <f>(DB128 - IF(AU128&gt;1, L128*CV128*100.0/(AW128*DP128), 0))*(DI128+DJ128)/1000.0</f>
        <v>0</v>
      </c>
      <c r="Q128">
        <f>2.0/((1/S128-1/R128)+SIGN(S128)*SQRT((1/S128-1/R128)*(1/S128-1/R128) + 4*CW128/((CW128+1)*(CW128+1))*(2*1/S128*1/R128-1/R128*1/R128)))</f>
        <v>0</v>
      </c>
      <c r="R128">
        <f>IF(LEFT(CX128,1)&lt;&gt;"0",IF(LEFT(CX128,1)="1",3.0,CY128),$D$5+$E$5*(DP128*DI128/($K$5*1000))+$F$5*(DP128*DI128/($K$5*1000))*MAX(MIN(CV128,$J$5),$I$5)*MAX(MIN(CV128,$J$5),$I$5)+$G$5*MAX(MIN(CV128,$J$5),$I$5)*(DP128*DI128/($K$5*1000))+$H$5*(DP128*DI128/($K$5*1000))*(DP128*DI128/($K$5*1000)))</f>
        <v>0</v>
      </c>
      <c r="S128">
        <f>J128*(1000-(1000*0.61365*exp(17.502*W128/(240.97+W128))/(DI128+DJ128)+DD128)/2)/(1000*0.61365*exp(17.502*W128/(240.97+W128))/(DI128+DJ128)-DD128)</f>
        <v>0</v>
      </c>
      <c r="T128">
        <f>1/((CW128+1)/(Q128/1.6)+1/(R128/1.37)) + CW128/((CW128+1)/(Q128/1.6) + CW128/(R128/1.37))</f>
        <v>0</v>
      </c>
      <c r="U128">
        <f>(CR128*CU128)</f>
        <v>0</v>
      </c>
      <c r="V128">
        <f>(DK128+(U128+2*0.95*5.67E-8*(((DK128+$B$7)+273)^4-(DK128+273)^4)-44100*J128)/(1.84*29.3*R128+8*0.95*5.67E-8*(DK128+273)^3))</f>
        <v>0</v>
      </c>
      <c r="W128">
        <f>($C$7*DL128+$D$7*DM128+$E$7*V128)</f>
        <v>0</v>
      </c>
      <c r="X128">
        <f>0.61365*exp(17.502*W128/(240.97+W128))</f>
        <v>0</v>
      </c>
      <c r="Y128">
        <f>(Z128/AA128*100)</f>
        <v>0</v>
      </c>
      <c r="Z128">
        <f>DD128*(DI128+DJ128)/1000</f>
        <v>0</v>
      </c>
      <c r="AA128">
        <f>0.61365*exp(17.502*DK128/(240.97+DK128))</f>
        <v>0</v>
      </c>
      <c r="AB128">
        <f>(X128-DD128*(DI128+DJ128)/1000)</f>
        <v>0</v>
      </c>
      <c r="AC128">
        <f>(-J128*44100)</f>
        <v>0</v>
      </c>
      <c r="AD128">
        <f>2*29.3*R128*0.92*(DK128-W128)</f>
        <v>0</v>
      </c>
      <c r="AE128">
        <f>2*0.95*5.67E-8*(((DK128+$B$7)+273)^4-(W128+273)^4)</f>
        <v>0</v>
      </c>
      <c r="AF128">
        <f>U128+AE128+AC128+AD128</f>
        <v>0</v>
      </c>
      <c r="AG128">
        <f>DH128*AU128*(DC128-DB128*(1000-AU128*DE128)/(1000-AU128*DD128))/(100*CV128)</f>
        <v>0</v>
      </c>
      <c r="AH128">
        <f>1000*DH128*AU128*(DD128-DE128)/(100*CV128*(1000-AU128*DD128))</f>
        <v>0</v>
      </c>
      <c r="AI128">
        <f>(AJ128 - AK128 - DI128*1E3/(8.314*(DK128+273.15)) * AM128/DH128 * AL128) * DH128/(100*CV128) * (1000 - DE128)/1000</f>
        <v>0</v>
      </c>
      <c r="AJ128">
        <v>202.910176834755</v>
      </c>
      <c r="AK128">
        <v>218.577563636364</v>
      </c>
      <c r="AL128">
        <v>-3.45066332188155</v>
      </c>
      <c r="AM128">
        <v>64.351544685461</v>
      </c>
      <c r="AN128">
        <f>(AP128 - AO128 + DI128*1E3/(8.314*(DK128+273.15)) * AR128/DH128 * AQ128) * DH128/(100*CV128) * 1000/(1000 - AP128)</f>
        <v>0</v>
      </c>
      <c r="AO128">
        <v>24.605195855537</v>
      </c>
      <c r="AP128">
        <v>24.994593006993</v>
      </c>
      <c r="AQ128">
        <v>4.95081373343258e-06</v>
      </c>
      <c r="AR128">
        <v>100.18039122701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MAX(0,($B$13+$C$13*DP128)/(1+$D$13*DP128)*DI128/(DK128+273)*$E$13)</f>
        <v>0</v>
      </c>
      <c r="AX128" t="s">
        <v>407</v>
      </c>
      <c r="AY128" t="s">
        <v>407</v>
      </c>
      <c r="AZ128">
        <v>0</v>
      </c>
      <c r="BA128">
        <v>0</v>
      </c>
      <c r="BB128">
        <f>1-AZ128/BA128</f>
        <v>0</v>
      </c>
      <c r="BC128">
        <v>0</v>
      </c>
      <c r="BD128" t="s">
        <v>407</v>
      </c>
      <c r="BE128" t="s">
        <v>407</v>
      </c>
      <c r="BF128">
        <v>0</v>
      </c>
      <c r="BG128">
        <v>0</v>
      </c>
      <c r="BH128">
        <f>1-BF128/BG128</f>
        <v>0</v>
      </c>
      <c r="BI128">
        <v>0.5</v>
      </c>
      <c r="BJ128">
        <f>CS128</f>
        <v>0</v>
      </c>
      <c r="BK128">
        <f>L128</f>
        <v>0</v>
      </c>
      <c r="BL128">
        <f>BH128*BI128*BJ128</f>
        <v>0</v>
      </c>
      <c r="BM128">
        <f>(BK128-BC128)/BJ128</f>
        <v>0</v>
      </c>
      <c r="BN128">
        <f>(BA128-BG128)/BG128</f>
        <v>0</v>
      </c>
      <c r="BO128">
        <f>AZ128/(BB128+AZ128/BG128)</f>
        <v>0</v>
      </c>
      <c r="BP128" t="s">
        <v>407</v>
      </c>
      <c r="BQ128">
        <v>0</v>
      </c>
      <c r="BR128">
        <f>IF(BQ128&lt;&gt;0, BQ128, BO128)</f>
        <v>0</v>
      </c>
      <c r="BS128">
        <f>1-BR128/BG128</f>
        <v>0</v>
      </c>
      <c r="BT128">
        <f>(BG128-BF128)/(BG128-BR128)</f>
        <v>0</v>
      </c>
      <c r="BU128">
        <f>(BA128-BG128)/(BA128-BR128)</f>
        <v>0</v>
      </c>
      <c r="BV128">
        <f>(BG128-BF128)/(BG128-AZ128)</f>
        <v>0</v>
      </c>
      <c r="BW128">
        <f>(BA128-BG128)/(BA128-AZ128)</f>
        <v>0</v>
      </c>
      <c r="BX128">
        <f>(BT128*BR128/BF128)</f>
        <v>0</v>
      </c>
      <c r="BY128">
        <f>(1-BX128)</f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f>$B$11*DQ128+$C$11*DR128+$F$11*EC128*(1-EF128)</f>
        <v>0</v>
      </c>
      <c r="CS128">
        <f>CR128*CT128</f>
        <v>0</v>
      </c>
      <c r="CT128">
        <f>($B$11*$D$9+$C$11*$D$9+$F$11*((EP128+EH128)/MAX(EP128+EH128+EQ128, 0.1)*$I$9+EQ128/MAX(EP128+EH128+EQ128, 0.1)*$J$9))/($B$11+$C$11+$F$11)</f>
        <v>0</v>
      </c>
      <c r="CU128">
        <f>($B$11*$K$9+$C$11*$K$9+$F$11*((EP128+EH128)/MAX(EP128+EH128+EQ128, 0.1)*$P$9+EQ128/MAX(EP128+EH128+EQ128, 0.1)*$Q$9))/($B$11+$C$11+$F$11)</f>
        <v>0</v>
      </c>
      <c r="CV128">
        <v>1.65</v>
      </c>
      <c r="CW128">
        <v>0.5</v>
      </c>
      <c r="CX128" t="s">
        <v>408</v>
      </c>
      <c r="CY128">
        <v>2</v>
      </c>
      <c r="CZ128" t="b">
        <v>1</v>
      </c>
      <c r="DA128">
        <v>1510791404</v>
      </c>
      <c r="DB128">
        <v>236.25737037037</v>
      </c>
      <c r="DC128">
        <v>214.489037037037</v>
      </c>
      <c r="DD128">
        <v>24.9925333333333</v>
      </c>
      <c r="DE128">
        <v>24.6051555555556</v>
      </c>
      <c r="DF128">
        <v>230.582444444444</v>
      </c>
      <c r="DG128">
        <v>24.4266</v>
      </c>
      <c r="DH128">
        <v>500.091148148148</v>
      </c>
      <c r="DI128">
        <v>89.9162666666667</v>
      </c>
      <c r="DJ128">
        <v>0.100063537037037</v>
      </c>
      <c r="DK128">
        <v>26.6259666666667</v>
      </c>
      <c r="DL128">
        <v>27.4765703703704</v>
      </c>
      <c r="DM128">
        <v>999.9</v>
      </c>
      <c r="DN128">
        <v>0</v>
      </c>
      <c r="DO128">
        <v>0</v>
      </c>
      <c r="DP128">
        <v>10007.5955555556</v>
      </c>
      <c r="DQ128">
        <v>0</v>
      </c>
      <c r="DR128">
        <v>9.95424962962963</v>
      </c>
      <c r="DS128">
        <v>21.7683074074074</v>
      </c>
      <c r="DT128">
        <v>242.313407407407</v>
      </c>
      <c r="DU128">
        <v>219.899740740741</v>
      </c>
      <c r="DV128">
        <v>0.387375777777778</v>
      </c>
      <c r="DW128">
        <v>214.489037037037</v>
      </c>
      <c r="DX128">
        <v>24.6051555555556</v>
      </c>
      <c r="DY128">
        <v>2.24723518518519</v>
      </c>
      <c r="DZ128">
        <v>2.21240407407407</v>
      </c>
      <c r="EA128">
        <v>19.3030888888889</v>
      </c>
      <c r="EB128">
        <v>19.0524111111111</v>
      </c>
      <c r="EC128">
        <v>2000.00037037037</v>
      </c>
      <c r="ED128">
        <v>0.979994</v>
      </c>
      <c r="EE128">
        <v>0.0200061</v>
      </c>
      <c r="EF128">
        <v>0</v>
      </c>
      <c r="EG128">
        <v>2.34949259259259</v>
      </c>
      <c r="EH128">
        <v>0</v>
      </c>
      <c r="EI128">
        <v>2276.59296296296</v>
      </c>
      <c r="EJ128">
        <v>17300.1111111111</v>
      </c>
      <c r="EK128">
        <v>39.076</v>
      </c>
      <c r="EL128">
        <v>39.625</v>
      </c>
      <c r="EM128">
        <v>38.812</v>
      </c>
      <c r="EN128">
        <v>38.3051111111111</v>
      </c>
      <c r="EO128">
        <v>38.437</v>
      </c>
      <c r="EP128">
        <v>1959.99037037037</v>
      </c>
      <c r="EQ128">
        <v>40.01</v>
      </c>
      <c r="ER128">
        <v>0</v>
      </c>
      <c r="ES128">
        <v>1679592164.3</v>
      </c>
      <c r="ET128">
        <v>0</v>
      </c>
      <c r="EU128">
        <v>2.34966</v>
      </c>
      <c r="EV128">
        <v>0.784384606438984</v>
      </c>
      <c r="EW128">
        <v>-8.1407692345608</v>
      </c>
      <c r="EX128">
        <v>2276.5452</v>
      </c>
      <c r="EY128">
        <v>15</v>
      </c>
      <c r="EZ128">
        <v>0</v>
      </c>
      <c r="FA128" t="s">
        <v>409</v>
      </c>
      <c r="FB128">
        <v>1510787920.6</v>
      </c>
      <c r="FC128">
        <v>1510787921.6</v>
      </c>
      <c r="FD128">
        <v>0</v>
      </c>
      <c r="FE128">
        <v>-0.101</v>
      </c>
      <c r="FF128">
        <v>-0.012</v>
      </c>
      <c r="FG128">
        <v>6.901</v>
      </c>
      <c r="FH128">
        <v>0.516</v>
      </c>
      <c r="FI128">
        <v>420</v>
      </c>
      <c r="FJ128">
        <v>24</v>
      </c>
      <c r="FK128">
        <v>0.32</v>
      </c>
      <c r="FL128">
        <v>0.12</v>
      </c>
      <c r="FM128">
        <v>0.387184829268293</v>
      </c>
      <c r="FN128">
        <v>0.00605113588850196</v>
      </c>
      <c r="FO128">
        <v>0.00117539157777082</v>
      </c>
      <c r="FP128">
        <v>1</v>
      </c>
      <c r="FQ128">
        <v>1</v>
      </c>
      <c r="FR128">
        <v>1</v>
      </c>
      <c r="FS128" t="s">
        <v>410</v>
      </c>
      <c r="FT128">
        <v>2.97175</v>
      </c>
      <c r="FU128">
        <v>2.75377</v>
      </c>
      <c r="FV128">
        <v>0.0504476</v>
      </c>
      <c r="FW128">
        <v>0.0470935</v>
      </c>
      <c r="FX128">
        <v>0.104955</v>
      </c>
      <c r="FY128">
        <v>0.1051</v>
      </c>
      <c r="FZ128">
        <v>36831.4</v>
      </c>
      <c r="GA128">
        <v>40278.4</v>
      </c>
      <c r="GB128">
        <v>35160.1</v>
      </c>
      <c r="GC128">
        <v>38345</v>
      </c>
      <c r="GD128">
        <v>44596</v>
      </c>
      <c r="GE128">
        <v>49552.9</v>
      </c>
      <c r="GF128">
        <v>54932.4</v>
      </c>
      <c r="GG128">
        <v>61498.4</v>
      </c>
      <c r="GH128">
        <v>1.96647</v>
      </c>
      <c r="GI128">
        <v>1.80352</v>
      </c>
      <c r="GJ128">
        <v>0.0881515</v>
      </c>
      <c r="GK128">
        <v>0</v>
      </c>
      <c r="GL128">
        <v>26.0417</v>
      </c>
      <c r="GM128">
        <v>999.9</v>
      </c>
      <c r="GN128">
        <v>64.553</v>
      </c>
      <c r="GO128">
        <v>29.618</v>
      </c>
      <c r="GP128">
        <v>29.9188</v>
      </c>
      <c r="GQ128">
        <v>54.9991</v>
      </c>
      <c r="GR128">
        <v>49.1546</v>
      </c>
      <c r="GS128">
        <v>1</v>
      </c>
      <c r="GT128">
        <v>0.0872485</v>
      </c>
      <c r="GU128">
        <v>1.31249</v>
      </c>
      <c r="GV128">
        <v>20.1121</v>
      </c>
      <c r="GW128">
        <v>5.19677</v>
      </c>
      <c r="GX128">
        <v>12.0044</v>
      </c>
      <c r="GY128">
        <v>4.97495</v>
      </c>
      <c r="GZ128">
        <v>3.29313</v>
      </c>
      <c r="HA128">
        <v>9999</v>
      </c>
      <c r="HB128">
        <v>9999</v>
      </c>
      <c r="HC128">
        <v>999.9</v>
      </c>
      <c r="HD128">
        <v>9999</v>
      </c>
      <c r="HE128">
        <v>1.8631</v>
      </c>
      <c r="HF128">
        <v>1.86813</v>
      </c>
      <c r="HG128">
        <v>1.86786</v>
      </c>
      <c r="HH128">
        <v>1.86903</v>
      </c>
      <c r="HI128">
        <v>1.86984</v>
      </c>
      <c r="HJ128">
        <v>1.86587</v>
      </c>
      <c r="HK128">
        <v>1.86704</v>
      </c>
      <c r="HL128">
        <v>1.86835</v>
      </c>
      <c r="HM128">
        <v>5</v>
      </c>
      <c r="HN128">
        <v>0</v>
      </c>
      <c r="HO128">
        <v>0</v>
      </c>
      <c r="HP128">
        <v>0</v>
      </c>
      <c r="HQ128" t="s">
        <v>411</v>
      </c>
      <c r="HR128" t="s">
        <v>412</v>
      </c>
      <c r="HS128" t="s">
        <v>413</v>
      </c>
      <c r="HT128" t="s">
        <v>413</v>
      </c>
      <c r="HU128" t="s">
        <v>413</v>
      </c>
      <c r="HV128" t="s">
        <v>413</v>
      </c>
      <c r="HW128">
        <v>0</v>
      </c>
      <c r="HX128">
        <v>100</v>
      </c>
      <c r="HY128">
        <v>100</v>
      </c>
      <c r="HZ128">
        <v>5.51</v>
      </c>
      <c r="IA128">
        <v>0.5661</v>
      </c>
      <c r="IB128">
        <v>4.09459096810632</v>
      </c>
      <c r="IC128">
        <v>0.00701673648668627</v>
      </c>
      <c r="ID128">
        <v>-7.00304995360485e-07</v>
      </c>
      <c r="IE128">
        <v>-1.86506737496121e-11</v>
      </c>
      <c r="IF128">
        <v>0.00125787624930914</v>
      </c>
      <c r="IG128">
        <v>-0.0224036906934607</v>
      </c>
      <c r="IH128">
        <v>0.00249664406764014</v>
      </c>
      <c r="II128">
        <v>-2.59163740235367e-05</v>
      </c>
      <c r="IJ128">
        <v>-2</v>
      </c>
      <c r="IK128">
        <v>2020</v>
      </c>
      <c r="IL128">
        <v>1</v>
      </c>
      <c r="IM128">
        <v>25</v>
      </c>
      <c r="IN128">
        <v>58.2</v>
      </c>
      <c r="IO128">
        <v>58.2</v>
      </c>
      <c r="IP128">
        <v>0.527344</v>
      </c>
      <c r="IQ128">
        <v>2.64282</v>
      </c>
      <c r="IR128">
        <v>1.54785</v>
      </c>
      <c r="IS128">
        <v>2.30469</v>
      </c>
      <c r="IT128">
        <v>1.34644</v>
      </c>
      <c r="IU128">
        <v>2.41211</v>
      </c>
      <c r="IV128">
        <v>34.0545</v>
      </c>
      <c r="IW128">
        <v>24.2188</v>
      </c>
      <c r="IX128">
        <v>18</v>
      </c>
      <c r="IY128">
        <v>502.948</v>
      </c>
      <c r="IZ128">
        <v>398.851</v>
      </c>
      <c r="JA128">
        <v>23.4965</v>
      </c>
      <c r="JB128">
        <v>28.33</v>
      </c>
      <c r="JC128">
        <v>29.9999</v>
      </c>
      <c r="JD128">
        <v>28.2891</v>
      </c>
      <c r="JE128">
        <v>28.2294</v>
      </c>
      <c r="JF128">
        <v>10.5302</v>
      </c>
      <c r="JG128">
        <v>28.1355</v>
      </c>
      <c r="JH128">
        <v>74.3991</v>
      </c>
      <c r="JI128">
        <v>23.5125</v>
      </c>
      <c r="JJ128">
        <v>164.576</v>
      </c>
      <c r="JK128">
        <v>24.6087</v>
      </c>
      <c r="JL128">
        <v>101.922</v>
      </c>
      <c r="JM128">
        <v>102.369</v>
      </c>
    </row>
    <row r="129" spans="1:273">
      <c r="A129">
        <v>113</v>
      </c>
      <c r="B129">
        <v>1510791416.5</v>
      </c>
      <c r="C129">
        <v>2084.40000009537</v>
      </c>
      <c r="D129" t="s">
        <v>636</v>
      </c>
      <c r="E129" t="s">
        <v>637</v>
      </c>
      <c r="F129">
        <v>5</v>
      </c>
      <c r="G129" t="s">
        <v>405</v>
      </c>
      <c r="H129" t="s">
        <v>406</v>
      </c>
      <c r="I129">
        <v>1510791408.71429</v>
      </c>
      <c r="J129">
        <f>(K129)/1000</f>
        <v>0</v>
      </c>
      <c r="K129">
        <f>IF(CZ129, AN129, AH129)</f>
        <v>0</v>
      </c>
      <c r="L129">
        <f>IF(CZ129, AI129, AG129)</f>
        <v>0</v>
      </c>
      <c r="M129">
        <f>DB129 - IF(AU129&gt;1, L129*CV129*100.0/(AW129*DP129), 0)</f>
        <v>0</v>
      </c>
      <c r="N129">
        <f>((T129-J129/2)*M129-L129)/(T129+J129/2)</f>
        <v>0</v>
      </c>
      <c r="O129">
        <f>N129*(DI129+DJ129)/1000.0</f>
        <v>0</v>
      </c>
      <c r="P129">
        <f>(DB129 - IF(AU129&gt;1, L129*CV129*100.0/(AW129*DP129), 0))*(DI129+DJ129)/1000.0</f>
        <v>0</v>
      </c>
      <c r="Q129">
        <f>2.0/((1/S129-1/R129)+SIGN(S129)*SQRT((1/S129-1/R129)*(1/S129-1/R129) + 4*CW129/((CW129+1)*(CW129+1))*(2*1/S129*1/R129-1/R129*1/R129)))</f>
        <v>0</v>
      </c>
      <c r="R129">
        <f>IF(LEFT(CX129,1)&lt;&gt;"0",IF(LEFT(CX129,1)="1",3.0,CY129),$D$5+$E$5*(DP129*DI129/($K$5*1000))+$F$5*(DP129*DI129/($K$5*1000))*MAX(MIN(CV129,$J$5),$I$5)*MAX(MIN(CV129,$J$5),$I$5)+$G$5*MAX(MIN(CV129,$J$5),$I$5)*(DP129*DI129/($K$5*1000))+$H$5*(DP129*DI129/($K$5*1000))*(DP129*DI129/($K$5*1000)))</f>
        <v>0</v>
      </c>
      <c r="S129">
        <f>J129*(1000-(1000*0.61365*exp(17.502*W129/(240.97+W129))/(DI129+DJ129)+DD129)/2)/(1000*0.61365*exp(17.502*W129/(240.97+W129))/(DI129+DJ129)-DD129)</f>
        <v>0</v>
      </c>
      <c r="T129">
        <f>1/((CW129+1)/(Q129/1.6)+1/(R129/1.37)) + CW129/((CW129+1)/(Q129/1.6) + CW129/(R129/1.37))</f>
        <v>0</v>
      </c>
      <c r="U129">
        <f>(CR129*CU129)</f>
        <v>0</v>
      </c>
      <c r="V129">
        <f>(DK129+(U129+2*0.95*5.67E-8*(((DK129+$B$7)+273)^4-(DK129+273)^4)-44100*J129)/(1.84*29.3*R129+8*0.95*5.67E-8*(DK129+273)^3))</f>
        <v>0</v>
      </c>
      <c r="W129">
        <f>($C$7*DL129+$D$7*DM129+$E$7*V129)</f>
        <v>0</v>
      </c>
      <c r="X129">
        <f>0.61365*exp(17.502*W129/(240.97+W129))</f>
        <v>0</v>
      </c>
      <c r="Y129">
        <f>(Z129/AA129*100)</f>
        <v>0</v>
      </c>
      <c r="Z129">
        <f>DD129*(DI129+DJ129)/1000</f>
        <v>0</v>
      </c>
      <c r="AA129">
        <f>0.61365*exp(17.502*DK129/(240.97+DK129))</f>
        <v>0</v>
      </c>
      <c r="AB129">
        <f>(X129-DD129*(DI129+DJ129)/1000)</f>
        <v>0</v>
      </c>
      <c r="AC129">
        <f>(-J129*44100)</f>
        <v>0</v>
      </c>
      <c r="AD129">
        <f>2*29.3*R129*0.92*(DK129-W129)</f>
        <v>0</v>
      </c>
      <c r="AE129">
        <f>2*0.95*5.67E-8*(((DK129+$B$7)+273)^4-(W129+273)^4)</f>
        <v>0</v>
      </c>
      <c r="AF129">
        <f>U129+AE129+AC129+AD129</f>
        <v>0</v>
      </c>
      <c r="AG129">
        <f>DH129*AU129*(DC129-DB129*(1000-AU129*DE129)/(1000-AU129*DD129))/(100*CV129)</f>
        <v>0</v>
      </c>
      <c r="AH129">
        <f>1000*DH129*AU129*(DD129-DE129)/(100*CV129*(1000-AU129*DD129))</f>
        <v>0</v>
      </c>
      <c r="AI129">
        <f>(AJ129 - AK129 - DI129*1E3/(8.314*(DK129+273.15)) * AM129/DH129 * AL129) * DH129/(100*CV129) * (1000 - DE129)/1000</f>
        <v>0</v>
      </c>
      <c r="AJ129">
        <v>186.580069051037</v>
      </c>
      <c r="AK129">
        <v>201.826963636364</v>
      </c>
      <c r="AL129">
        <v>-3.3525297394722</v>
      </c>
      <c r="AM129">
        <v>64.351544685461</v>
      </c>
      <c r="AN129">
        <f>(AP129 - AO129 + DI129*1E3/(8.314*(DK129+273.15)) * AR129/DH129 * AQ129) * DH129/(100*CV129) * 1000/(1000 - AP129)</f>
        <v>0</v>
      </c>
      <c r="AO129">
        <v>24.6066403498612</v>
      </c>
      <c r="AP129">
        <v>25.0004958041958</v>
      </c>
      <c r="AQ129">
        <v>1.67604612330429e-05</v>
      </c>
      <c r="AR129">
        <v>100.18039122701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MAX(0,($B$13+$C$13*DP129)/(1+$D$13*DP129)*DI129/(DK129+273)*$E$13)</f>
        <v>0</v>
      </c>
      <c r="AX129" t="s">
        <v>407</v>
      </c>
      <c r="AY129" t="s">
        <v>407</v>
      </c>
      <c r="AZ129">
        <v>0</v>
      </c>
      <c r="BA129">
        <v>0</v>
      </c>
      <c r="BB129">
        <f>1-AZ129/BA129</f>
        <v>0</v>
      </c>
      <c r="BC129">
        <v>0</v>
      </c>
      <c r="BD129" t="s">
        <v>407</v>
      </c>
      <c r="BE129" t="s">
        <v>407</v>
      </c>
      <c r="BF129">
        <v>0</v>
      </c>
      <c r="BG129">
        <v>0</v>
      </c>
      <c r="BH129">
        <f>1-BF129/BG129</f>
        <v>0</v>
      </c>
      <c r="BI129">
        <v>0.5</v>
      </c>
      <c r="BJ129">
        <f>CS129</f>
        <v>0</v>
      </c>
      <c r="BK129">
        <f>L129</f>
        <v>0</v>
      </c>
      <c r="BL129">
        <f>BH129*BI129*BJ129</f>
        <v>0</v>
      </c>
      <c r="BM129">
        <f>(BK129-BC129)/BJ129</f>
        <v>0</v>
      </c>
      <c r="BN129">
        <f>(BA129-BG129)/BG129</f>
        <v>0</v>
      </c>
      <c r="BO129">
        <f>AZ129/(BB129+AZ129/BG129)</f>
        <v>0</v>
      </c>
      <c r="BP129" t="s">
        <v>407</v>
      </c>
      <c r="BQ129">
        <v>0</v>
      </c>
      <c r="BR129">
        <f>IF(BQ129&lt;&gt;0, BQ129, BO129)</f>
        <v>0</v>
      </c>
      <c r="BS129">
        <f>1-BR129/BG129</f>
        <v>0</v>
      </c>
      <c r="BT129">
        <f>(BG129-BF129)/(BG129-BR129)</f>
        <v>0</v>
      </c>
      <c r="BU129">
        <f>(BA129-BG129)/(BA129-BR129)</f>
        <v>0</v>
      </c>
      <c r="BV129">
        <f>(BG129-BF129)/(BG129-AZ129)</f>
        <v>0</v>
      </c>
      <c r="BW129">
        <f>(BA129-BG129)/(BA129-AZ129)</f>
        <v>0</v>
      </c>
      <c r="BX129">
        <f>(BT129*BR129/BF129)</f>
        <v>0</v>
      </c>
      <c r="BY129">
        <f>(1-BX129)</f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f>$B$11*DQ129+$C$11*DR129+$F$11*EC129*(1-EF129)</f>
        <v>0</v>
      </c>
      <c r="CS129">
        <f>CR129*CT129</f>
        <v>0</v>
      </c>
      <c r="CT129">
        <f>($B$11*$D$9+$C$11*$D$9+$F$11*((EP129+EH129)/MAX(EP129+EH129+EQ129, 0.1)*$I$9+EQ129/MAX(EP129+EH129+EQ129, 0.1)*$J$9))/($B$11+$C$11+$F$11)</f>
        <v>0</v>
      </c>
      <c r="CU129">
        <f>($B$11*$K$9+$C$11*$K$9+$F$11*((EP129+EH129)/MAX(EP129+EH129+EQ129, 0.1)*$P$9+EQ129/MAX(EP129+EH129+EQ129, 0.1)*$Q$9))/($B$11+$C$11+$F$11)</f>
        <v>0</v>
      </c>
      <c r="CV129">
        <v>1.65</v>
      </c>
      <c r="CW129">
        <v>0.5</v>
      </c>
      <c r="CX129" t="s">
        <v>408</v>
      </c>
      <c r="CY129">
        <v>2</v>
      </c>
      <c r="CZ129" t="b">
        <v>1</v>
      </c>
      <c r="DA129">
        <v>1510791408.71429</v>
      </c>
      <c r="DB129">
        <v>220.778214285714</v>
      </c>
      <c r="DC129">
        <v>198.980357142857</v>
      </c>
      <c r="DD129">
        <v>24.9944892857143</v>
      </c>
      <c r="DE129">
        <v>24.6054785714286</v>
      </c>
      <c r="DF129">
        <v>215.206464285714</v>
      </c>
      <c r="DG129">
        <v>24.4284535714286</v>
      </c>
      <c r="DH129">
        <v>500.080392857143</v>
      </c>
      <c r="DI129">
        <v>89.9194964285714</v>
      </c>
      <c r="DJ129">
        <v>0.0999341607142857</v>
      </c>
      <c r="DK129">
        <v>26.6266714285714</v>
      </c>
      <c r="DL129">
        <v>27.4829571428571</v>
      </c>
      <c r="DM129">
        <v>999.9</v>
      </c>
      <c r="DN129">
        <v>0</v>
      </c>
      <c r="DO129">
        <v>0</v>
      </c>
      <c r="DP129">
        <v>10017.3528571429</v>
      </c>
      <c r="DQ129">
        <v>0</v>
      </c>
      <c r="DR129">
        <v>9.95065821428571</v>
      </c>
      <c r="DS129">
        <v>21.79785</v>
      </c>
      <c r="DT129">
        <v>226.437964285714</v>
      </c>
      <c r="DU129">
        <v>203.999928571429</v>
      </c>
      <c r="DV129">
        <v>0.389007964285714</v>
      </c>
      <c r="DW129">
        <v>198.980357142857</v>
      </c>
      <c r="DX129">
        <v>24.6054785714286</v>
      </c>
      <c r="DY129">
        <v>2.24749107142857</v>
      </c>
      <c r="DZ129">
        <v>2.21251285714286</v>
      </c>
      <c r="EA129">
        <v>19.3049107142857</v>
      </c>
      <c r="EB129">
        <v>19.0531964285714</v>
      </c>
      <c r="EC129">
        <v>2000.01035714286</v>
      </c>
      <c r="ED129">
        <v>0.979994107142857</v>
      </c>
      <c r="EE129">
        <v>0.0200059857142857</v>
      </c>
      <c r="EF129">
        <v>0</v>
      </c>
      <c r="EG129">
        <v>2.36185357142857</v>
      </c>
      <c r="EH129">
        <v>0</v>
      </c>
      <c r="EI129">
        <v>2275.96857142857</v>
      </c>
      <c r="EJ129">
        <v>17300.2035714286</v>
      </c>
      <c r="EK129">
        <v>39.0665</v>
      </c>
      <c r="EL129">
        <v>39.625</v>
      </c>
      <c r="EM129">
        <v>38.812</v>
      </c>
      <c r="EN129">
        <v>38.3053571428571</v>
      </c>
      <c r="EO129">
        <v>38.437</v>
      </c>
      <c r="EP129">
        <v>1960.00035714286</v>
      </c>
      <c r="EQ129">
        <v>40.01</v>
      </c>
      <c r="ER129">
        <v>0</v>
      </c>
      <c r="ES129">
        <v>1679592169.1</v>
      </c>
      <c r="ET129">
        <v>0</v>
      </c>
      <c r="EU129">
        <v>2.358716</v>
      </c>
      <c r="EV129">
        <v>-0.0812384769294178</v>
      </c>
      <c r="EW129">
        <v>-9.29076922590939</v>
      </c>
      <c r="EX129">
        <v>2275.9276</v>
      </c>
      <c r="EY129">
        <v>15</v>
      </c>
      <c r="EZ129">
        <v>0</v>
      </c>
      <c r="FA129" t="s">
        <v>409</v>
      </c>
      <c r="FB129">
        <v>1510787920.6</v>
      </c>
      <c r="FC129">
        <v>1510787921.6</v>
      </c>
      <c r="FD129">
        <v>0</v>
      </c>
      <c r="FE129">
        <v>-0.101</v>
      </c>
      <c r="FF129">
        <v>-0.012</v>
      </c>
      <c r="FG129">
        <v>6.901</v>
      </c>
      <c r="FH129">
        <v>0.516</v>
      </c>
      <c r="FI129">
        <v>420</v>
      </c>
      <c r="FJ129">
        <v>24</v>
      </c>
      <c r="FK129">
        <v>0.32</v>
      </c>
      <c r="FL129">
        <v>0.12</v>
      </c>
      <c r="FM129">
        <v>0.387969853658537</v>
      </c>
      <c r="FN129">
        <v>0.0171185017421605</v>
      </c>
      <c r="FO129">
        <v>0.00203085748513421</v>
      </c>
      <c r="FP129">
        <v>1</v>
      </c>
      <c r="FQ129">
        <v>1</v>
      </c>
      <c r="FR129">
        <v>1</v>
      </c>
      <c r="FS129" t="s">
        <v>410</v>
      </c>
      <c r="FT129">
        <v>2.97165</v>
      </c>
      <c r="FU129">
        <v>2.75387</v>
      </c>
      <c r="FV129">
        <v>0.0469034</v>
      </c>
      <c r="FW129">
        <v>0.0432662</v>
      </c>
      <c r="FX129">
        <v>0.104968</v>
      </c>
      <c r="FY129">
        <v>0.105097</v>
      </c>
      <c r="FZ129">
        <v>36968.8</v>
      </c>
      <c r="GA129">
        <v>40440.3</v>
      </c>
      <c r="GB129">
        <v>35160.1</v>
      </c>
      <c r="GC129">
        <v>38345.2</v>
      </c>
      <c r="GD129">
        <v>44595.3</v>
      </c>
      <c r="GE129">
        <v>49553.3</v>
      </c>
      <c r="GF129">
        <v>54932.5</v>
      </c>
      <c r="GG129">
        <v>61498.7</v>
      </c>
      <c r="GH129">
        <v>1.96635</v>
      </c>
      <c r="GI129">
        <v>1.80415</v>
      </c>
      <c r="GJ129">
        <v>0.0891834</v>
      </c>
      <c r="GK129">
        <v>0</v>
      </c>
      <c r="GL129">
        <v>26.0395</v>
      </c>
      <c r="GM129">
        <v>999.9</v>
      </c>
      <c r="GN129">
        <v>64.553</v>
      </c>
      <c r="GO129">
        <v>29.618</v>
      </c>
      <c r="GP129">
        <v>29.9215</v>
      </c>
      <c r="GQ129">
        <v>54.3191</v>
      </c>
      <c r="GR129">
        <v>49.3389</v>
      </c>
      <c r="GS129">
        <v>1</v>
      </c>
      <c r="GT129">
        <v>0.087185</v>
      </c>
      <c r="GU129">
        <v>1.30934</v>
      </c>
      <c r="GV129">
        <v>20.1125</v>
      </c>
      <c r="GW129">
        <v>5.19722</v>
      </c>
      <c r="GX129">
        <v>12.0046</v>
      </c>
      <c r="GY129">
        <v>4.9751</v>
      </c>
      <c r="GZ129">
        <v>3.29318</v>
      </c>
      <c r="HA129">
        <v>9999</v>
      </c>
      <c r="HB129">
        <v>9999</v>
      </c>
      <c r="HC129">
        <v>999.9</v>
      </c>
      <c r="HD129">
        <v>9999</v>
      </c>
      <c r="HE129">
        <v>1.8631</v>
      </c>
      <c r="HF129">
        <v>1.86813</v>
      </c>
      <c r="HG129">
        <v>1.8679</v>
      </c>
      <c r="HH129">
        <v>1.86904</v>
      </c>
      <c r="HI129">
        <v>1.86988</v>
      </c>
      <c r="HJ129">
        <v>1.8659</v>
      </c>
      <c r="HK129">
        <v>1.86705</v>
      </c>
      <c r="HL129">
        <v>1.86837</v>
      </c>
      <c r="HM129">
        <v>5</v>
      </c>
      <c r="HN129">
        <v>0</v>
      </c>
      <c r="HO129">
        <v>0</v>
      </c>
      <c r="HP129">
        <v>0</v>
      </c>
      <c r="HQ129" t="s">
        <v>411</v>
      </c>
      <c r="HR129" t="s">
        <v>412</v>
      </c>
      <c r="HS129" t="s">
        <v>413</v>
      </c>
      <c r="HT129" t="s">
        <v>413</v>
      </c>
      <c r="HU129" t="s">
        <v>413</v>
      </c>
      <c r="HV129" t="s">
        <v>413</v>
      </c>
      <c r="HW129">
        <v>0</v>
      </c>
      <c r="HX129">
        <v>100</v>
      </c>
      <c r="HY129">
        <v>100</v>
      </c>
      <c r="HZ129">
        <v>5.4</v>
      </c>
      <c r="IA129">
        <v>0.5663</v>
      </c>
      <c r="IB129">
        <v>4.09459096810632</v>
      </c>
      <c r="IC129">
        <v>0.00701673648668627</v>
      </c>
      <c r="ID129">
        <v>-7.00304995360485e-07</v>
      </c>
      <c r="IE129">
        <v>-1.86506737496121e-11</v>
      </c>
      <c r="IF129">
        <v>0.00125787624930914</v>
      </c>
      <c r="IG129">
        <v>-0.0224036906934607</v>
      </c>
      <c r="IH129">
        <v>0.00249664406764014</v>
      </c>
      <c r="II129">
        <v>-2.59163740235367e-05</v>
      </c>
      <c r="IJ129">
        <v>-2</v>
      </c>
      <c r="IK129">
        <v>2020</v>
      </c>
      <c r="IL129">
        <v>1</v>
      </c>
      <c r="IM129">
        <v>25</v>
      </c>
      <c r="IN129">
        <v>58.3</v>
      </c>
      <c r="IO129">
        <v>58.2</v>
      </c>
      <c r="IP129">
        <v>0.491943</v>
      </c>
      <c r="IQ129">
        <v>2.64404</v>
      </c>
      <c r="IR129">
        <v>1.54785</v>
      </c>
      <c r="IS129">
        <v>2.30469</v>
      </c>
      <c r="IT129">
        <v>1.34644</v>
      </c>
      <c r="IU129">
        <v>2.44873</v>
      </c>
      <c r="IV129">
        <v>34.0545</v>
      </c>
      <c r="IW129">
        <v>24.2188</v>
      </c>
      <c r="IX129">
        <v>18</v>
      </c>
      <c r="IY129">
        <v>502.878</v>
      </c>
      <c r="IZ129">
        <v>399.207</v>
      </c>
      <c r="JA129">
        <v>23.515</v>
      </c>
      <c r="JB129">
        <v>28.33</v>
      </c>
      <c r="JC129">
        <v>29.9999</v>
      </c>
      <c r="JD129">
        <v>28.2906</v>
      </c>
      <c r="JE129">
        <v>28.2308</v>
      </c>
      <c r="JF129">
        <v>9.83762</v>
      </c>
      <c r="JG129">
        <v>28.1355</v>
      </c>
      <c r="JH129">
        <v>74.3991</v>
      </c>
      <c r="JI129">
        <v>23.5225</v>
      </c>
      <c r="JJ129">
        <v>151.192</v>
      </c>
      <c r="JK129">
        <v>24.6087</v>
      </c>
      <c r="JL129">
        <v>101.922</v>
      </c>
      <c r="JM129">
        <v>102.369</v>
      </c>
    </row>
    <row r="130" spans="1:273">
      <c r="A130">
        <v>114</v>
      </c>
      <c r="B130">
        <v>1510791421.5</v>
      </c>
      <c r="C130">
        <v>2089.40000009537</v>
      </c>
      <c r="D130" t="s">
        <v>638</v>
      </c>
      <c r="E130" t="s">
        <v>639</v>
      </c>
      <c r="F130">
        <v>5</v>
      </c>
      <c r="G130" t="s">
        <v>405</v>
      </c>
      <c r="H130" t="s">
        <v>406</v>
      </c>
      <c r="I130">
        <v>1510791414</v>
      </c>
      <c r="J130">
        <f>(K130)/1000</f>
        <v>0</v>
      </c>
      <c r="K130">
        <f>IF(CZ130, AN130, AH130)</f>
        <v>0</v>
      </c>
      <c r="L130">
        <f>IF(CZ130, AI130, AG130)</f>
        <v>0</v>
      </c>
      <c r="M130">
        <f>DB130 - IF(AU130&gt;1, L130*CV130*100.0/(AW130*DP130), 0)</f>
        <v>0</v>
      </c>
      <c r="N130">
        <f>((T130-J130/2)*M130-L130)/(T130+J130/2)</f>
        <v>0</v>
      </c>
      <c r="O130">
        <f>N130*(DI130+DJ130)/1000.0</f>
        <v>0</v>
      </c>
      <c r="P130">
        <f>(DB130 - IF(AU130&gt;1, L130*CV130*100.0/(AW130*DP130), 0))*(DI130+DJ130)/1000.0</f>
        <v>0</v>
      </c>
      <c r="Q130">
        <f>2.0/((1/S130-1/R130)+SIGN(S130)*SQRT((1/S130-1/R130)*(1/S130-1/R130) + 4*CW130/((CW130+1)*(CW130+1))*(2*1/S130*1/R130-1/R130*1/R130)))</f>
        <v>0</v>
      </c>
      <c r="R130">
        <f>IF(LEFT(CX130,1)&lt;&gt;"0",IF(LEFT(CX130,1)="1",3.0,CY130),$D$5+$E$5*(DP130*DI130/($K$5*1000))+$F$5*(DP130*DI130/($K$5*1000))*MAX(MIN(CV130,$J$5),$I$5)*MAX(MIN(CV130,$J$5),$I$5)+$G$5*MAX(MIN(CV130,$J$5),$I$5)*(DP130*DI130/($K$5*1000))+$H$5*(DP130*DI130/($K$5*1000))*(DP130*DI130/($K$5*1000)))</f>
        <v>0</v>
      </c>
      <c r="S130">
        <f>J130*(1000-(1000*0.61365*exp(17.502*W130/(240.97+W130))/(DI130+DJ130)+DD130)/2)/(1000*0.61365*exp(17.502*W130/(240.97+W130))/(DI130+DJ130)-DD130)</f>
        <v>0</v>
      </c>
      <c r="T130">
        <f>1/((CW130+1)/(Q130/1.6)+1/(R130/1.37)) + CW130/((CW130+1)/(Q130/1.6) + CW130/(R130/1.37))</f>
        <v>0</v>
      </c>
      <c r="U130">
        <f>(CR130*CU130)</f>
        <v>0</v>
      </c>
      <c r="V130">
        <f>(DK130+(U130+2*0.95*5.67E-8*(((DK130+$B$7)+273)^4-(DK130+273)^4)-44100*J130)/(1.84*29.3*R130+8*0.95*5.67E-8*(DK130+273)^3))</f>
        <v>0</v>
      </c>
      <c r="W130">
        <f>($C$7*DL130+$D$7*DM130+$E$7*V130)</f>
        <v>0</v>
      </c>
      <c r="X130">
        <f>0.61365*exp(17.502*W130/(240.97+W130))</f>
        <v>0</v>
      </c>
      <c r="Y130">
        <f>(Z130/AA130*100)</f>
        <v>0</v>
      </c>
      <c r="Z130">
        <f>DD130*(DI130+DJ130)/1000</f>
        <v>0</v>
      </c>
      <c r="AA130">
        <f>0.61365*exp(17.502*DK130/(240.97+DK130))</f>
        <v>0</v>
      </c>
      <c r="AB130">
        <f>(X130-DD130*(DI130+DJ130)/1000)</f>
        <v>0</v>
      </c>
      <c r="AC130">
        <f>(-J130*44100)</f>
        <v>0</v>
      </c>
      <c r="AD130">
        <f>2*29.3*R130*0.92*(DK130-W130)</f>
        <v>0</v>
      </c>
      <c r="AE130">
        <f>2*0.95*5.67E-8*(((DK130+$B$7)+273)^4-(W130+273)^4)</f>
        <v>0</v>
      </c>
      <c r="AF130">
        <f>U130+AE130+AC130+AD130</f>
        <v>0</v>
      </c>
      <c r="AG130">
        <f>DH130*AU130*(DC130-DB130*(1000-AU130*DE130)/(1000-AU130*DD130))/(100*CV130)</f>
        <v>0</v>
      </c>
      <c r="AH130">
        <f>1000*DH130*AU130*(DD130-DE130)/(100*CV130*(1000-AU130*DD130))</f>
        <v>0</v>
      </c>
      <c r="AI130">
        <f>(AJ130 - AK130 - DI130*1E3/(8.314*(DK130+273.15)) * AM130/DH130 * AL130) * DH130/(100*CV130) * (1000 - DE130)/1000</f>
        <v>0</v>
      </c>
      <c r="AJ130">
        <v>168.656210645217</v>
      </c>
      <c r="AK130">
        <v>184.541957575758</v>
      </c>
      <c r="AL130">
        <v>-3.45649638020573</v>
      </c>
      <c r="AM130">
        <v>64.351544685461</v>
      </c>
      <c r="AN130">
        <f>(AP130 - AO130 + DI130*1E3/(8.314*(DK130+273.15)) * AR130/DH130 * AQ130) * DH130/(100*CV130) * 1000/(1000 - AP130)</f>
        <v>0</v>
      </c>
      <c r="AO130">
        <v>24.6046209833713</v>
      </c>
      <c r="AP130">
        <v>25.0011993006993</v>
      </c>
      <c r="AQ130">
        <v>1.21850931752183e-06</v>
      </c>
      <c r="AR130">
        <v>100.18039122701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MAX(0,($B$13+$C$13*DP130)/(1+$D$13*DP130)*DI130/(DK130+273)*$E$13)</f>
        <v>0</v>
      </c>
      <c r="AX130" t="s">
        <v>407</v>
      </c>
      <c r="AY130" t="s">
        <v>407</v>
      </c>
      <c r="AZ130">
        <v>0</v>
      </c>
      <c r="BA130">
        <v>0</v>
      </c>
      <c r="BB130">
        <f>1-AZ130/BA130</f>
        <v>0</v>
      </c>
      <c r="BC130">
        <v>0</v>
      </c>
      <c r="BD130" t="s">
        <v>407</v>
      </c>
      <c r="BE130" t="s">
        <v>407</v>
      </c>
      <c r="BF130">
        <v>0</v>
      </c>
      <c r="BG130">
        <v>0</v>
      </c>
      <c r="BH130">
        <f>1-BF130/BG130</f>
        <v>0</v>
      </c>
      <c r="BI130">
        <v>0.5</v>
      </c>
      <c r="BJ130">
        <f>CS130</f>
        <v>0</v>
      </c>
      <c r="BK130">
        <f>L130</f>
        <v>0</v>
      </c>
      <c r="BL130">
        <f>BH130*BI130*BJ130</f>
        <v>0</v>
      </c>
      <c r="BM130">
        <f>(BK130-BC130)/BJ130</f>
        <v>0</v>
      </c>
      <c r="BN130">
        <f>(BA130-BG130)/BG130</f>
        <v>0</v>
      </c>
      <c r="BO130">
        <f>AZ130/(BB130+AZ130/BG130)</f>
        <v>0</v>
      </c>
      <c r="BP130" t="s">
        <v>407</v>
      </c>
      <c r="BQ130">
        <v>0</v>
      </c>
      <c r="BR130">
        <f>IF(BQ130&lt;&gt;0, BQ130, BO130)</f>
        <v>0</v>
      </c>
      <c r="BS130">
        <f>1-BR130/BG130</f>
        <v>0</v>
      </c>
      <c r="BT130">
        <f>(BG130-BF130)/(BG130-BR130)</f>
        <v>0</v>
      </c>
      <c r="BU130">
        <f>(BA130-BG130)/(BA130-BR130)</f>
        <v>0</v>
      </c>
      <c r="BV130">
        <f>(BG130-BF130)/(BG130-AZ130)</f>
        <v>0</v>
      </c>
      <c r="BW130">
        <f>(BA130-BG130)/(BA130-AZ130)</f>
        <v>0</v>
      </c>
      <c r="BX130">
        <f>(BT130*BR130/BF130)</f>
        <v>0</v>
      </c>
      <c r="BY130">
        <f>(1-BX130)</f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f>$B$11*DQ130+$C$11*DR130+$F$11*EC130*(1-EF130)</f>
        <v>0</v>
      </c>
      <c r="CS130">
        <f>CR130*CT130</f>
        <v>0</v>
      </c>
      <c r="CT130">
        <f>($B$11*$D$9+$C$11*$D$9+$F$11*((EP130+EH130)/MAX(EP130+EH130+EQ130, 0.1)*$I$9+EQ130/MAX(EP130+EH130+EQ130, 0.1)*$J$9))/($B$11+$C$11+$F$11)</f>
        <v>0</v>
      </c>
      <c r="CU130">
        <f>($B$11*$K$9+$C$11*$K$9+$F$11*((EP130+EH130)/MAX(EP130+EH130+EQ130, 0.1)*$P$9+EQ130/MAX(EP130+EH130+EQ130, 0.1)*$Q$9))/($B$11+$C$11+$F$11)</f>
        <v>0</v>
      </c>
      <c r="CV130">
        <v>1.65</v>
      </c>
      <c r="CW130">
        <v>0.5</v>
      </c>
      <c r="CX130" t="s">
        <v>408</v>
      </c>
      <c r="CY130">
        <v>2</v>
      </c>
      <c r="CZ130" t="b">
        <v>1</v>
      </c>
      <c r="DA130">
        <v>1510791414</v>
      </c>
      <c r="DB130">
        <v>203.278222222222</v>
      </c>
      <c r="DC130">
        <v>181.148148148148</v>
      </c>
      <c r="DD130">
        <v>24.9977666666667</v>
      </c>
      <c r="DE130">
        <v>24.6053037037037</v>
      </c>
      <c r="DF130">
        <v>197.823333333333</v>
      </c>
      <c r="DG130">
        <v>24.4315592592593</v>
      </c>
      <c r="DH130">
        <v>500.091185185185</v>
      </c>
      <c r="DI130">
        <v>89.9208111111111</v>
      </c>
      <c r="DJ130">
        <v>0.100004181481481</v>
      </c>
      <c r="DK130">
        <v>26.6276888888889</v>
      </c>
      <c r="DL130">
        <v>27.4925111111111</v>
      </c>
      <c r="DM130">
        <v>999.9</v>
      </c>
      <c r="DN130">
        <v>0</v>
      </c>
      <c r="DO130">
        <v>0</v>
      </c>
      <c r="DP130">
        <v>10004.6133333333</v>
      </c>
      <c r="DQ130">
        <v>0</v>
      </c>
      <c r="DR130">
        <v>9.95440296296296</v>
      </c>
      <c r="DS130">
        <v>22.1300777777778</v>
      </c>
      <c r="DT130">
        <v>208.49</v>
      </c>
      <c r="DU130">
        <v>185.717814814815</v>
      </c>
      <c r="DV130">
        <v>0.392458111111111</v>
      </c>
      <c r="DW130">
        <v>181.148148148148</v>
      </c>
      <c r="DX130">
        <v>24.6053037037037</v>
      </c>
      <c r="DY130">
        <v>2.24781888888889</v>
      </c>
      <c r="DZ130">
        <v>2.21252962962963</v>
      </c>
      <c r="EA130">
        <v>19.3072444444444</v>
      </c>
      <c r="EB130">
        <v>19.0533222222222</v>
      </c>
      <c r="EC130">
        <v>2000.00925925926</v>
      </c>
      <c r="ED130">
        <v>0.979994111111111</v>
      </c>
      <c r="EE130">
        <v>0.0200059814814815</v>
      </c>
      <c r="EF130">
        <v>0</v>
      </c>
      <c r="EG130">
        <v>2.3685962962963</v>
      </c>
      <c r="EH130">
        <v>0</v>
      </c>
      <c r="EI130">
        <v>2275.37333333333</v>
      </c>
      <c r="EJ130">
        <v>17300.1925925926</v>
      </c>
      <c r="EK130">
        <v>39.0666666666667</v>
      </c>
      <c r="EL130">
        <v>39.625</v>
      </c>
      <c r="EM130">
        <v>38.812</v>
      </c>
      <c r="EN130">
        <v>38.2982222222222</v>
      </c>
      <c r="EO130">
        <v>38.437</v>
      </c>
      <c r="EP130">
        <v>1959.99925925926</v>
      </c>
      <c r="EQ130">
        <v>40.01</v>
      </c>
      <c r="ER130">
        <v>0</v>
      </c>
      <c r="ES130">
        <v>1679592174.5</v>
      </c>
      <c r="ET130">
        <v>0</v>
      </c>
      <c r="EU130">
        <v>2.35295769230769</v>
      </c>
      <c r="EV130">
        <v>-0.688071812787087</v>
      </c>
      <c r="EW130">
        <v>-5.5808546621011</v>
      </c>
      <c r="EX130">
        <v>2275.37692307692</v>
      </c>
      <c r="EY130">
        <v>15</v>
      </c>
      <c r="EZ130">
        <v>0</v>
      </c>
      <c r="FA130" t="s">
        <v>409</v>
      </c>
      <c r="FB130">
        <v>1510787920.6</v>
      </c>
      <c r="FC130">
        <v>1510787921.6</v>
      </c>
      <c r="FD130">
        <v>0</v>
      </c>
      <c r="FE130">
        <v>-0.101</v>
      </c>
      <c r="FF130">
        <v>-0.012</v>
      </c>
      <c r="FG130">
        <v>6.901</v>
      </c>
      <c r="FH130">
        <v>0.516</v>
      </c>
      <c r="FI130">
        <v>420</v>
      </c>
      <c r="FJ130">
        <v>24</v>
      </c>
      <c r="FK130">
        <v>0.32</v>
      </c>
      <c r="FL130">
        <v>0.12</v>
      </c>
      <c r="FM130">
        <v>0.39078643902439</v>
      </c>
      <c r="FN130">
        <v>0.0374451219512199</v>
      </c>
      <c r="FO130">
        <v>0.00389103542586114</v>
      </c>
      <c r="FP130">
        <v>1</v>
      </c>
      <c r="FQ130">
        <v>1</v>
      </c>
      <c r="FR130">
        <v>1</v>
      </c>
      <c r="FS130" t="s">
        <v>410</v>
      </c>
      <c r="FT130">
        <v>2.97162</v>
      </c>
      <c r="FU130">
        <v>2.75391</v>
      </c>
      <c r="FV130">
        <v>0.0431814</v>
      </c>
      <c r="FW130">
        <v>0.0395386</v>
      </c>
      <c r="FX130">
        <v>0.104966</v>
      </c>
      <c r="FY130">
        <v>0.105087</v>
      </c>
      <c r="FZ130">
        <v>37113.1</v>
      </c>
      <c r="GA130">
        <v>40597.8</v>
      </c>
      <c r="GB130">
        <v>35160.1</v>
      </c>
      <c r="GC130">
        <v>38345.2</v>
      </c>
      <c r="GD130">
        <v>44595.1</v>
      </c>
      <c r="GE130">
        <v>49553.6</v>
      </c>
      <c r="GF130">
        <v>54932.3</v>
      </c>
      <c r="GG130">
        <v>61498.6</v>
      </c>
      <c r="GH130">
        <v>1.9664</v>
      </c>
      <c r="GI130">
        <v>1.8039</v>
      </c>
      <c r="GJ130">
        <v>0.0903308</v>
      </c>
      <c r="GK130">
        <v>0</v>
      </c>
      <c r="GL130">
        <v>26.0386</v>
      </c>
      <c r="GM130">
        <v>999.9</v>
      </c>
      <c r="GN130">
        <v>64.553</v>
      </c>
      <c r="GO130">
        <v>29.618</v>
      </c>
      <c r="GP130">
        <v>29.9234</v>
      </c>
      <c r="GQ130">
        <v>54.8691</v>
      </c>
      <c r="GR130">
        <v>49.3029</v>
      </c>
      <c r="GS130">
        <v>1</v>
      </c>
      <c r="GT130">
        <v>0.0871951</v>
      </c>
      <c r="GU130">
        <v>1.33981</v>
      </c>
      <c r="GV130">
        <v>20.1122</v>
      </c>
      <c r="GW130">
        <v>5.19662</v>
      </c>
      <c r="GX130">
        <v>12.0049</v>
      </c>
      <c r="GY130">
        <v>4.97515</v>
      </c>
      <c r="GZ130">
        <v>3.2931</v>
      </c>
      <c r="HA130">
        <v>9999</v>
      </c>
      <c r="HB130">
        <v>9999</v>
      </c>
      <c r="HC130">
        <v>999.9</v>
      </c>
      <c r="HD130">
        <v>9999</v>
      </c>
      <c r="HE130">
        <v>1.86312</v>
      </c>
      <c r="HF130">
        <v>1.86813</v>
      </c>
      <c r="HG130">
        <v>1.86789</v>
      </c>
      <c r="HH130">
        <v>1.86904</v>
      </c>
      <c r="HI130">
        <v>1.8699</v>
      </c>
      <c r="HJ130">
        <v>1.86588</v>
      </c>
      <c r="HK130">
        <v>1.86706</v>
      </c>
      <c r="HL130">
        <v>1.86839</v>
      </c>
      <c r="HM130">
        <v>5</v>
      </c>
      <c r="HN130">
        <v>0</v>
      </c>
      <c r="HO130">
        <v>0</v>
      </c>
      <c r="HP130">
        <v>0</v>
      </c>
      <c r="HQ130" t="s">
        <v>411</v>
      </c>
      <c r="HR130" t="s">
        <v>412</v>
      </c>
      <c r="HS130" t="s">
        <v>413</v>
      </c>
      <c r="HT130" t="s">
        <v>413</v>
      </c>
      <c r="HU130" t="s">
        <v>413</v>
      </c>
      <c r="HV130" t="s">
        <v>413</v>
      </c>
      <c r="HW130">
        <v>0</v>
      </c>
      <c r="HX130">
        <v>100</v>
      </c>
      <c r="HY130">
        <v>100</v>
      </c>
      <c r="HZ130">
        <v>5.287</v>
      </c>
      <c r="IA130">
        <v>0.5665</v>
      </c>
      <c r="IB130">
        <v>4.09459096810632</v>
      </c>
      <c r="IC130">
        <v>0.00701673648668627</v>
      </c>
      <c r="ID130">
        <v>-7.00304995360485e-07</v>
      </c>
      <c r="IE130">
        <v>-1.86506737496121e-11</v>
      </c>
      <c r="IF130">
        <v>0.00125787624930914</v>
      </c>
      <c r="IG130">
        <v>-0.0224036906934607</v>
      </c>
      <c r="IH130">
        <v>0.00249664406764014</v>
      </c>
      <c r="II130">
        <v>-2.59163740235367e-05</v>
      </c>
      <c r="IJ130">
        <v>-2</v>
      </c>
      <c r="IK130">
        <v>2020</v>
      </c>
      <c r="IL130">
        <v>1</v>
      </c>
      <c r="IM130">
        <v>25</v>
      </c>
      <c r="IN130">
        <v>58.3</v>
      </c>
      <c r="IO130">
        <v>58.3</v>
      </c>
      <c r="IP130">
        <v>0.455322</v>
      </c>
      <c r="IQ130">
        <v>2.64648</v>
      </c>
      <c r="IR130">
        <v>1.54785</v>
      </c>
      <c r="IS130">
        <v>2.30469</v>
      </c>
      <c r="IT130">
        <v>1.34644</v>
      </c>
      <c r="IU130">
        <v>2.43286</v>
      </c>
      <c r="IV130">
        <v>34.0545</v>
      </c>
      <c r="IW130">
        <v>24.2188</v>
      </c>
      <c r="IX130">
        <v>18</v>
      </c>
      <c r="IY130">
        <v>502.912</v>
      </c>
      <c r="IZ130">
        <v>399.075</v>
      </c>
      <c r="JA130">
        <v>23.5261</v>
      </c>
      <c r="JB130">
        <v>28.33</v>
      </c>
      <c r="JC130">
        <v>29.9999</v>
      </c>
      <c r="JD130">
        <v>28.2906</v>
      </c>
      <c r="JE130">
        <v>28.2317</v>
      </c>
      <c r="JF130">
        <v>9.08901</v>
      </c>
      <c r="JG130">
        <v>28.1355</v>
      </c>
      <c r="JH130">
        <v>74.3991</v>
      </c>
      <c r="JI130">
        <v>23.5231</v>
      </c>
      <c r="JJ130">
        <v>131.086</v>
      </c>
      <c r="JK130">
        <v>24.608</v>
      </c>
      <c r="JL130">
        <v>101.922</v>
      </c>
      <c r="JM130">
        <v>102.369</v>
      </c>
    </row>
    <row r="131" spans="1:273">
      <c r="A131">
        <v>115</v>
      </c>
      <c r="B131">
        <v>1510791426.5</v>
      </c>
      <c r="C131">
        <v>2094.40000009537</v>
      </c>
      <c r="D131" t="s">
        <v>640</v>
      </c>
      <c r="E131" t="s">
        <v>641</v>
      </c>
      <c r="F131">
        <v>5</v>
      </c>
      <c r="G131" t="s">
        <v>405</v>
      </c>
      <c r="H131" t="s">
        <v>406</v>
      </c>
      <c r="I131">
        <v>1510791418.71429</v>
      </c>
      <c r="J131">
        <f>(K131)/1000</f>
        <v>0</v>
      </c>
      <c r="K131">
        <f>IF(CZ131, AN131, AH131)</f>
        <v>0</v>
      </c>
      <c r="L131">
        <f>IF(CZ131, AI131, AG131)</f>
        <v>0</v>
      </c>
      <c r="M131">
        <f>DB131 - IF(AU131&gt;1, L131*CV131*100.0/(AW131*DP131), 0)</f>
        <v>0</v>
      </c>
      <c r="N131">
        <f>((T131-J131/2)*M131-L131)/(T131+J131/2)</f>
        <v>0</v>
      </c>
      <c r="O131">
        <f>N131*(DI131+DJ131)/1000.0</f>
        <v>0</v>
      </c>
      <c r="P131">
        <f>(DB131 - IF(AU131&gt;1, L131*CV131*100.0/(AW131*DP131), 0))*(DI131+DJ131)/1000.0</f>
        <v>0</v>
      </c>
      <c r="Q131">
        <f>2.0/((1/S131-1/R131)+SIGN(S131)*SQRT((1/S131-1/R131)*(1/S131-1/R131) + 4*CW131/((CW131+1)*(CW131+1))*(2*1/S131*1/R131-1/R131*1/R131)))</f>
        <v>0</v>
      </c>
      <c r="R131">
        <f>IF(LEFT(CX131,1)&lt;&gt;"0",IF(LEFT(CX131,1)="1",3.0,CY131),$D$5+$E$5*(DP131*DI131/($K$5*1000))+$F$5*(DP131*DI131/($K$5*1000))*MAX(MIN(CV131,$J$5),$I$5)*MAX(MIN(CV131,$J$5),$I$5)+$G$5*MAX(MIN(CV131,$J$5),$I$5)*(DP131*DI131/($K$5*1000))+$H$5*(DP131*DI131/($K$5*1000))*(DP131*DI131/($K$5*1000)))</f>
        <v>0</v>
      </c>
      <c r="S131">
        <f>J131*(1000-(1000*0.61365*exp(17.502*W131/(240.97+W131))/(DI131+DJ131)+DD131)/2)/(1000*0.61365*exp(17.502*W131/(240.97+W131))/(DI131+DJ131)-DD131)</f>
        <v>0</v>
      </c>
      <c r="T131">
        <f>1/((CW131+1)/(Q131/1.6)+1/(R131/1.37)) + CW131/((CW131+1)/(Q131/1.6) + CW131/(R131/1.37))</f>
        <v>0</v>
      </c>
      <c r="U131">
        <f>(CR131*CU131)</f>
        <v>0</v>
      </c>
      <c r="V131">
        <f>(DK131+(U131+2*0.95*5.67E-8*(((DK131+$B$7)+273)^4-(DK131+273)^4)-44100*J131)/(1.84*29.3*R131+8*0.95*5.67E-8*(DK131+273)^3))</f>
        <v>0</v>
      </c>
      <c r="W131">
        <f>($C$7*DL131+$D$7*DM131+$E$7*V131)</f>
        <v>0</v>
      </c>
      <c r="X131">
        <f>0.61365*exp(17.502*W131/(240.97+W131))</f>
        <v>0</v>
      </c>
      <c r="Y131">
        <f>(Z131/AA131*100)</f>
        <v>0</v>
      </c>
      <c r="Z131">
        <f>DD131*(DI131+DJ131)/1000</f>
        <v>0</v>
      </c>
      <c r="AA131">
        <f>0.61365*exp(17.502*DK131/(240.97+DK131))</f>
        <v>0</v>
      </c>
      <c r="AB131">
        <f>(X131-DD131*(DI131+DJ131)/1000)</f>
        <v>0</v>
      </c>
      <c r="AC131">
        <f>(-J131*44100)</f>
        <v>0</v>
      </c>
      <c r="AD131">
        <f>2*29.3*R131*0.92*(DK131-W131)</f>
        <v>0</v>
      </c>
      <c r="AE131">
        <f>2*0.95*5.67E-8*(((DK131+$B$7)+273)^4-(W131+273)^4)</f>
        <v>0</v>
      </c>
      <c r="AF131">
        <f>U131+AE131+AC131+AD131</f>
        <v>0</v>
      </c>
      <c r="AG131">
        <f>DH131*AU131*(DC131-DB131*(1000-AU131*DE131)/(1000-AU131*DD131))/(100*CV131)</f>
        <v>0</v>
      </c>
      <c r="AH131">
        <f>1000*DH131*AU131*(DD131-DE131)/(100*CV131*(1000-AU131*DD131))</f>
        <v>0</v>
      </c>
      <c r="AI131">
        <f>(AJ131 - AK131 - DI131*1E3/(8.314*(DK131+273.15)) * AM131/DH131 * AL131) * DH131/(100*CV131) * (1000 - DE131)/1000</f>
        <v>0</v>
      </c>
      <c r="AJ131">
        <v>152.281772657266</v>
      </c>
      <c r="AK131">
        <v>167.6846</v>
      </c>
      <c r="AL131">
        <v>-3.37485735154312</v>
      </c>
      <c r="AM131">
        <v>64.351544685461</v>
      </c>
      <c r="AN131">
        <f>(AP131 - AO131 + DI131*1E3/(8.314*(DK131+273.15)) * AR131/DH131 * AQ131) * DH131/(100*CV131) * 1000/(1000 - AP131)</f>
        <v>0</v>
      </c>
      <c r="AO131">
        <v>24.6039745235136</v>
      </c>
      <c r="AP131">
        <v>25.0042951048951</v>
      </c>
      <c r="AQ131">
        <v>1.06635090505384e-05</v>
      </c>
      <c r="AR131">
        <v>100.18039122701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MAX(0,($B$13+$C$13*DP131)/(1+$D$13*DP131)*DI131/(DK131+273)*$E$13)</f>
        <v>0</v>
      </c>
      <c r="AX131" t="s">
        <v>407</v>
      </c>
      <c r="AY131" t="s">
        <v>407</v>
      </c>
      <c r="AZ131">
        <v>0</v>
      </c>
      <c r="BA131">
        <v>0</v>
      </c>
      <c r="BB131">
        <f>1-AZ131/BA131</f>
        <v>0</v>
      </c>
      <c r="BC131">
        <v>0</v>
      </c>
      <c r="BD131" t="s">
        <v>407</v>
      </c>
      <c r="BE131" t="s">
        <v>407</v>
      </c>
      <c r="BF131">
        <v>0</v>
      </c>
      <c r="BG131">
        <v>0</v>
      </c>
      <c r="BH131">
        <f>1-BF131/BG131</f>
        <v>0</v>
      </c>
      <c r="BI131">
        <v>0.5</v>
      </c>
      <c r="BJ131">
        <f>CS131</f>
        <v>0</v>
      </c>
      <c r="BK131">
        <f>L131</f>
        <v>0</v>
      </c>
      <c r="BL131">
        <f>BH131*BI131*BJ131</f>
        <v>0</v>
      </c>
      <c r="BM131">
        <f>(BK131-BC131)/BJ131</f>
        <v>0</v>
      </c>
      <c r="BN131">
        <f>(BA131-BG131)/BG131</f>
        <v>0</v>
      </c>
      <c r="BO131">
        <f>AZ131/(BB131+AZ131/BG131)</f>
        <v>0</v>
      </c>
      <c r="BP131" t="s">
        <v>407</v>
      </c>
      <c r="BQ131">
        <v>0</v>
      </c>
      <c r="BR131">
        <f>IF(BQ131&lt;&gt;0, BQ131, BO131)</f>
        <v>0</v>
      </c>
      <c r="BS131">
        <f>1-BR131/BG131</f>
        <v>0</v>
      </c>
      <c r="BT131">
        <f>(BG131-BF131)/(BG131-BR131)</f>
        <v>0</v>
      </c>
      <c r="BU131">
        <f>(BA131-BG131)/(BA131-BR131)</f>
        <v>0</v>
      </c>
      <c r="BV131">
        <f>(BG131-BF131)/(BG131-AZ131)</f>
        <v>0</v>
      </c>
      <c r="BW131">
        <f>(BA131-BG131)/(BA131-AZ131)</f>
        <v>0</v>
      </c>
      <c r="BX131">
        <f>(BT131*BR131/BF131)</f>
        <v>0</v>
      </c>
      <c r="BY131">
        <f>(1-BX131)</f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f>$B$11*DQ131+$C$11*DR131+$F$11*EC131*(1-EF131)</f>
        <v>0</v>
      </c>
      <c r="CS131">
        <f>CR131*CT131</f>
        <v>0</v>
      </c>
      <c r="CT131">
        <f>($B$11*$D$9+$C$11*$D$9+$F$11*((EP131+EH131)/MAX(EP131+EH131+EQ131, 0.1)*$I$9+EQ131/MAX(EP131+EH131+EQ131, 0.1)*$J$9))/($B$11+$C$11+$F$11)</f>
        <v>0</v>
      </c>
      <c r="CU131">
        <f>($B$11*$K$9+$C$11*$K$9+$F$11*((EP131+EH131)/MAX(EP131+EH131+EQ131, 0.1)*$P$9+EQ131/MAX(EP131+EH131+EQ131, 0.1)*$Q$9))/($B$11+$C$11+$F$11)</f>
        <v>0</v>
      </c>
      <c r="CV131">
        <v>1.65</v>
      </c>
      <c r="CW131">
        <v>0.5</v>
      </c>
      <c r="CX131" t="s">
        <v>408</v>
      </c>
      <c r="CY131">
        <v>2</v>
      </c>
      <c r="CZ131" t="b">
        <v>1</v>
      </c>
      <c r="DA131">
        <v>1510791418.71429</v>
      </c>
      <c r="DB131">
        <v>187.635107142857</v>
      </c>
      <c r="DC131">
        <v>165.564857142857</v>
      </c>
      <c r="DD131">
        <v>25.0007035714286</v>
      </c>
      <c r="DE131">
        <v>24.6050892857143</v>
      </c>
      <c r="DF131">
        <v>182.285178571429</v>
      </c>
      <c r="DG131">
        <v>24.43435</v>
      </c>
      <c r="DH131">
        <v>500.079428571429</v>
      </c>
      <c r="DI131">
        <v>89.9196321428571</v>
      </c>
      <c r="DJ131">
        <v>0.0998958892857143</v>
      </c>
      <c r="DK131">
        <v>26.6292107142857</v>
      </c>
      <c r="DL131">
        <v>27.5033321428571</v>
      </c>
      <c r="DM131">
        <v>999.9</v>
      </c>
      <c r="DN131">
        <v>0</v>
      </c>
      <c r="DO131">
        <v>0</v>
      </c>
      <c r="DP131">
        <v>10013.7775</v>
      </c>
      <c r="DQ131">
        <v>0</v>
      </c>
      <c r="DR131">
        <v>9.96144392857143</v>
      </c>
      <c r="DS131">
        <v>22.07035</v>
      </c>
      <c r="DT131">
        <v>192.4465</v>
      </c>
      <c r="DU131">
        <v>169.741357142857</v>
      </c>
      <c r="DV131">
        <v>0.395615214285714</v>
      </c>
      <c r="DW131">
        <v>165.564857142857</v>
      </c>
      <c r="DX131">
        <v>24.6050892857143</v>
      </c>
      <c r="DY131">
        <v>2.24805428571429</v>
      </c>
      <c r="DZ131">
        <v>2.21248107142857</v>
      </c>
      <c r="EA131">
        <v>19.3089285714286</v>
      </c>
      <c r="EB131">
        <v>19.0529678571429</v>
      </c>
      <c r="EC131">
        <v>2000.00464285714</v>
      </c>
      <c r="ED131">
        <v>0.979994107142858</v>
      </c>
      <c r="EE131">
        <v>0.0200059857142857</v>
      </c>
      <c r="EF131">
        <v>0</v>
      </c>
      <c r="EG131">
        <v>2.35695</v>
      </c>
      <c r="EH131">
        <v>0</v>
      </c>
      <c r="EI131">
        <v>2274.93035714286</v>
      </c>
      <c r="EJ131">
        <v>17300.1607142857</v>
      </c>
      <c r="EK131">
        <v>39.0665</v>
      </c>
      <c r="EL131">
        <v>39.625</v>
      </c>
      <c r="EM131">
        <v>38.812</v>
      </c>
      <c r="EN131">
        <v>38.2920714285714</v>
      </c>
      <c r="EO131">
        <v>38.437</v>
      </c>
      <c r="EP131">
        <v>1959.99464285714</v>
      </c>
      <c r="EQ131">
        <v>40.01</v>
      </c>
      <c r="ER131">
        <v>0</v>
      </c>
      <c r="ES131">
        <v>1679592179.3</v>
      </c>
      <c r="ET131">
        <v>0</v>
      </c>
      <c r="EU131">
        <v>2.3491</v>
      </c>
      <c r="EV131">
        <v>0.0379897378665881</v>
      </c>
      <c r="EW131">
        <v>-4.24547005431593</v>
      </c>
      <c r="EX131">
        <v>2274.91538461538</v>
      </c>
      <c r="EY131">
        <v>15</v>
      </c>
      <c r="EZ131">
        <v>0</v>
      </c>
      <c r="FA131" t="s">
        <v>409</v>
      </c>
      <c r="FB131">
        <v>1510787920.6</v>
      </c>
      <c r="FC131">
        <v>1510787921.6</v>
      </c>
      <c r="FD131">
        <v>0</v>
      </c>
      <c r="FE131">
        <v>-0.101</v>
      </c>
      <c r="FF131">
        <v>-0.012</v>
      </c>
      <c r="FG131">
        <v>6.901</v>
      </c>
      <c r="FH131">
        <v>0.516</v>
      </c>
      <c r="FI131">
        <v>420</v>
      </c>
      <c r="FJ131">
        <v>24</v>
      </c>
      <c r="FK131">
        <v>0.32</v>
      </c>
      <c r="FL131">
        <v>0.12</v>
      </c>
      <c r="FM131">
        <v>0.39313443902439</v>
      </c>
      <c r="FN131">
        <v>0.0440659860627174</v>
      </c>
      <c r="FO131">
        <v>0.00440199193851713</v>
      </c>
      <c r="FP131">
        <v>1</v>
      </c>
      <c r="FQ131">
        <v>1</v>
      </c>
      <c r="FR131">
        <v>1</v>
      </c>
      <c r="FS131" t="s">
        <v>410</v>
      </c>
      <c r="FT131">
        <v>2.97167</v>
      </c>
      <c r="FU131">
        <v>2.75404</v>
      </c>
      <c r="FV131">
        <v>0.0394472</v>
      </c>
      <c r="FW131">
        <v>0.0355445</v>
      </c>
      <c r="FX131">
        <v>0.104969</v>
      </c>
      <c r="FY131">
        <v>0.105089</v>
      </c>
      <c r="FZ131">
        <v>37257.6</v>
      </c>
      <c r="GA131">
        <v>40766.8</v>
      </c>
      <c r="GB131">
        <v>35159.8</v>
      </c>
      <c r="GC131">
        <v>38345.5</v>
      </c>
      <c r="GD131">
        <v>44594.6</v>
      </c>
      <c r="GE131">
        <v>49553.8</v>
      </c>
      <c r="GF131">
        <v>54931.9</v>
      </c>
      <c r="GG131">
        <v>61499.1</v>
      </c>
      <c r="GH131">
        <v>1.96633</v>
      </c>
      <c r="GI131">
        <v>1.80383</v>
      </c>
      <c r="GJ131">
        <v>0.0896528</v>
      </c>
      <c r="GK131">
        <v>0</v>
      </c>
      <c r="GL131">
        <v>26.0373</v>
      </c>
      <c r="GM131">
        <v>999.9</v>
      </c>
      <c r="GN131">
        <v>64.553</v>
      </c>
      <c r="GO131">
        <v>29.618</v>
      </c>
      <c r="GP131">
        <v>29.9218</v>
      </c>
      <c r="GQ131">
        <v>54.3991</v>
      </c>
      <c r="GR131">
        <v>49.2628</v>
      </c>
      <c r="GS131">
        <v>1</v>
      </c>
      <c r="GT131">
        <v>0.0868979</v>
      </c>
      <c r="GU131">
        <v>1.42191</v>
      </c>
      <c r="GV131">
        <v>20.1117</v>
      </c>
      <c r="GW131">
        <v>5.19737</v>
      </c>
      <c r="GX131">
        <v>12.0044</v>
      </c>
      <c r="GY131">
        <v>4.9751</v>
      </c>
      <c r="GZ131">
        <v>3.29328</v>
      </c>
      <c r="HA131">
        <v>9999</v>
      </c>
      <c r="HB131">
        <v>9999</v>
      </c>
      <c r="HC131">
        <v>999.9</v>
      </c>
      <c r="HD131">
        <v>9999</v>
      </c>
      <c r="HE131">
        <v>1.86311</v>
      </c>
      <c r="HF131">
        <v>1.86813</v>
      </c>
      <c r="HG131">
        <v>1.86791</v>
      </c>
      <c r="HH131">
        <v>1.86905</v>
      </c>
      <c r="HI131">
        <v>1.8699</v>
      </c>
      <c r="HJ131">
        <v>1.86587</v>
      </c>
      <c r="HK131">
        <v>1.86707</v>
      </c>
      <c r="HL131">
        <v>1.86838</v>
      </c>
      <c r="HM131">
        <v>5</v>
      </c>
      <c r="HN131">
        <v>0</v>
      </c>
      <c r="HO131">
        <v>0</v>
      </c>
      <c r="HP131">
        <v>0</v>
      </c>
      <c r="HQ131" t="s">
        <v>411</v>
      </c>
      <c r="HR131" t="s">
        <v>412</v>
      </c>
      <c r="HS131" t="s">
        <v>413</v>
      </c>
      <c r="HT131" t="s">
        <v>413</v>
      </c>
      <c r="HU131" t="s">
        <v>413</v>
      </c>
      <c r="HV131" t="s">
        <v>413</v>
      </c>
      <c r="HW131">
        <v>0</v>
      </c>
      <c r="HX131">
        <v>100</v>
      </c>
      <c r="HY131">
        <v>100</v>
      </c>
      <c r="HZ131">
        <v>5.177</v>
      </c>
      <c r="IA131">
        <v>0.5666</v>
      </c>
      <c r="IB131">
        <v>4.09459096810632</v>
      </c>
      <c r="IC131">
        <v>0.00701673648668627</v>
      </c>
      <c r="ID131">
        <v>-7.00304995360485e-07</v>
      </c>
      <c r="IE131">
        <v>-1.86506737496121e-11</v>
      </c>
      <c r="IF131">
        <v>0.00125787624930914</v>
      </c>
      <c r="IG131">
        <v>-0.0224036906934607</v>
      </c>
      <c r="IH131">
        <v>0.00249664406764014</v>
      </c>
      <c r="II131">
        <v>-2.59163740235367e-05</v>
      </c>
      <c r="IJ131">
        <v>-2</v>
      </c>
      <c r="IK131">
        <v>2020</v>
      </c>
      <c r="IL131">
        <v>1</v>
      </c>
      <c r="IM131">
        <v>25</v>
      </c>
      <c r="IN131">
        <v>58.4</v>
      </c>
      <c r="IO131">
        <v>58.4</v>
      </c>
      <c r="IP131">
        <v>0.419922</v>
      </c>
      <c r="IQ131">
        <v>2.65381</v>
      </c>
      <c r="IR131">
        <v>1.54785</v>
      </c>
      <c r="IS131">
        <v>2.30469</v>
      </c>
      <c r="IT131">
        <v>1.34644</v>
      </c>
      <c r="IU131">
        <v>2.44019</v>
      </c>
      <c r="IV131">
        <v>34.0545</v>
      </c>
      <c r="IW131">
        <v>24.2188</v>
      </c>
      <c r="IX131">
        <v>18</v>
      </c>
      <c r="IY131">
        <v>502.861</v>
      </c>
      <c r="IZ131">
        <v>399.034</v>
      </c>
      <c r="JA131">
        <v>23.5248</v>
      </c>
      <c r="JB131">
        <v>28.33</v>
      </c>
      <c r="JC131">
        <v>30.0001</v>
      </c>
      <c r="JD131">
        <v>28.2906</v>
      </c>
      <c r="JE131">
        <v>28.2317</v>
      </c>
      <c r="JF131">
        <v>8.38578</v>
      </c>
      <c r="JG131">
        <v>28.1355</v>
      </c>
      <c r="JH131">
        <v>74.3991</v>
      </c>
      <c r="JI131">
        <v>23.5034</v>
      </c>
      <c r="JJ131">
        <v>117.601</v>
      </c>
      <c r="JK131">
        <v>24.6066</v>
      </c>
      <c r="JL131">
        <v>101.921</v>
      </c>
      <c r="JM131">
        <v>102.37</v>
      </c>
    </row>
    <row r="132" spans="1:273">
      <c r="A132">
        <v>116</v>
      </c>
      <c r="B132">
        <v>1510791431</v>
      </c>
      <c r="C132">
        <v>2098.90000009537</v>
      </c>
      <c r="D132" t="s">
        <v>642</v>
      </c>
      <c r="E132" t="s">
        <v>643</v>
      </c>
      <c r="F132">
        <v>5</v>
      </c>
      <c r="G132" t="s">
        <v>405</v>
      </c>
      <c r="H132" t="s">
        <v>406</v>
      </c>
      <c r="I132">
        <v>1510791423.16071</v>
      </c>
      <c r="J132">
        <f>(K132)/1000</f>
        <v>0</v>
      </c>
      <c r="K132">
        <f>IF(CZ132, AN132, AH132)</f>
        <v>0</v>
      </c>
      <c r="L132">
        <f>IF(CZ132, AI132, AG132)</f>
        <v>0</v>
      </c>
      <c r="M132">
        <f>DB132 - IF(AU132&gt;1, L132*CV132*100.0/(AW132*DP132), 0)</f>
        <v>0</v>
      </c>
      <c r="N132">
        <f>((T132-J132/2)*M132-L132)/(T132+J132/2)</f>
        <v>0</v>
      </c>
      <c r="O132">
        <f>N132*(DI132+DJ132)/1000.0</f>
        <v>0</v>
      </c>
      <c r="P132">
        <f>(DB132 - IF(AU132&gt;1, L132*CV132*100.0/(AW132*DP132), 0))*(DI132+DJ132)/1000.0</f>
        <v>0</v>
      </c>
      <c r="Q132">
        <f>2.0/((1/S132-1/R132)+SIGN(S132)*SQRT((1/S132-1/R132)*(1/S132-1/R132) + 4*CW132/((CW132+1)*(CW132+1))*(2*1/S132*1/R132-1/R132*1/R132)))</f>
        <v>0</v>
      </c>
      <c r="R132">
        <f>IF(LEFT(CX132,1)&lt;&gt;"0",IF(LEFT(CX132,1)="1",3.0,CY132),$D$5+$E$5*(DP132*DI132/($K$5*1000))+$F$5*(DP132*DI132/($K$5*1000))*MAX(MIN(CV132,$J$5),$I$5)*MAX(MIN(CV132,$J$5),$I$5)+$G$5*MAX(MIN(CV132,$J$5),$I$5)*(DP132*DI132/($K$5*1000))+$H$5*(DP132*DI132/($K$5*1000))*(DP132*DI132/($K$5*1000)))</f>
        <v>0</v>
      </c>
      <c r="S132">
        <f>J132*(1000-(1000*0.61365*exp(17.502*W132/(240.97+W132))/(DI132+DJ132)+DD132)/2)/(1000*0.61365*exp(17.502*W132/(240.97+W132))/(DI132+DJ132)-DD132)</f>
        <v>0</v>
      </c>
      <c r="T132">
        <f>1/((CW132+1)/(Q132/1.6)+1/(R132/1.37)) + CW132/((CW132+1)/(Q132/1.6) + CW132/(R132/1.37))</f>
        <v>0</v>
      </c>
      <c r="U132">
        <f>(CR132*CU132)</f>
        <v>0</v>
      </c>
      <c r="V132">
        <f>(DK132+(U132+2*0.95*5.67E-8*(((DK132+$B$7)+273)^4-(DK132+273)^4)-44100*J132)/(1.84*29.3*R132+8*0.95*5.67E-8*(DK132+273)^3))</f>
        <v>0</v>
      </c>
      <c r="W132">
        <f>($C$7*DL132+$D$7*DM132+$E$7*V132)</f>
        <v>0</v>
      </c>
      <c r="X132">
        <f>0.61365*exp(17.502*W132/(240.97+W132))</f>
        <v>0</v>
      </c>
      <c r="Y132">
        <f>(Z132/AA132*100)</f>
        <v>0</v>
      </c>
      <c r="Z132">
        <f>DD132*(DI132+DJ132)/1000</f>
        <v>0</v>
      </c>
      <c r="AA132">
        <f>0.61365*exp(17.502*DK132/(240.97+DK132))</f>
        <v>0</v>
      </c>
      <c r="AB132">
        <f>(X132-DD132*(DI132+DJ132)/1000)</f>
        <v>0</v>
      </c>
      <c r="AC132">
        <f>(-J132*44100)</f>
        <v>0</v>
      </c>
      <c r="AD132">
        <f>2*29.3*R132*0.92*(DK132-W132)</f>
        <v>0</v>
      </c>
      <c r="AE132">
        <f>2*0.95*5.67E-8*(((DK132+$B$7)+273)^4-(W132+273)^4)</f>
        <v>0</v>
      </c>
      <c r="AF132">
        <f>U132+AE132+AC132+AD132</f>
        <v>0</v>
      </c>
      <c r="AG132">
        <f>DH132*AU132*(DC132-DB132*(1000-AU132*DE132)/(1000-AU132*DD132))/(100*CV132)</f>
        <v>0</v>
      </c>
      <c r="AH132">
        <f>1000*DH132*AU132*(DD132-DE132)/(100*CV132*(1000-AU132*DD132))</f>
        <v>0</v>
      </c>
      <c r="AI132">
        <f>(AJ132 - AK132 - DI132*1E3/(8.314*(DK132+273.15)) * AM132/DH132 * AL132) * DH132/(100*CV132) * (1000 - DE132)/1000</f>
        <v>0</v>
      </c>
      <c r="AJ132">
        <v>136.143855153817</v>
      </c>
      <c r="AK132">
        <v>152.063872727273</v>
      </c>
      <c r="AL132">
        <v>-3.47918118615809</v>
      </c>
      <c r="AM132">
        <v>64.351544685461</v>
      </c>
      <c r="AN132">
        <f>(AP132 - AO132 + DI132*1E3/(8.314*(DK132+273.15)) * AR132/DH132 * AQ132) * DH132/(100*CV132) * 1000/(1000 - AP132)</f>
        <v>0</v>
      </c>
      <c r="AO132">
        <v>24.6054576830831</v>
      </c>
      <c r="AP132">
        <v>25.0028839160839</v>
      </c>
      <c r="AQ132">
        <v>-3.32862445526016e-06</v>
      </c>
      <c r="AR132">
        <v>100.18039122701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MAX(0,($B$13+$C$13*DP132)/(1+$D$13*DP132)*DI132/(DK132+273)*$E$13)</f>
        <v>0</v>
      </c>
      <c r="AX132" t="s">
        <v>407</v>
      </c>
      <c r="AY132" t="s">
        <v>407</v>
      </c>
      <c r="AZ132">
        <v>0</v>
      </c>
      <c r="BA132">
        <v>0</v>
      </c>
      <c r="BB132">
        <f>1-AZ132/BA132</f>
        <v>0</v>
      </c>
      <c r="BC132">
        <v>0</v>
      </c>
      <c r="BD132" t="s">
        <v>407</v>
      </c>
      <c r="BE132" t="s">
        <v>407</v>
      </c>
      <c r="BF132">
        <v>0</v>
      </c>
      <c r="BG132">
        <v>0</v>
      </c>
      <c r="BH132">
        <f>1-BF132/BG132</f>
        <v>0</v>
      </c>
      <c r="BI132">
        <v>0.5</v>
      </c>
      <c r="BJ132">
        <f>CS132</f>
        <v>0</v>
      </c>
      <c r="BK132">
        <f>L132</f>
        <v>0</v>
      </c>
      <c r="BL132">
        <f>BH132*BI132*BJ132</f>
        <v>0</v>
      </c>
      <c r="BM132">
        <f>(BK132-BC132)/BJ132</f>
        <v>0</v>
      </c>
      <c r="BN132">
        <f>(BA132-BG132)/BG132</f>
        <v>0</v>
      </c>
      <c r="BO132">
        <f>AZ132/(BB132+AZ132/BG132)</f>
        <v>0</v>
      </c>
      <c r="BP132" t="s">
        <v>407</v>
      </c>
      <c r="BQ132">
        <v>0</v>
      </c>
      <c r="BR132">
        <f>IF(BQ132&lt;&gt;0, BQ132, BO132)</f>
        <v>0</v>
      </c>
      <c r="BS132">
        <f>1-BR132/BG132</f>
        <v>0</v>
      </c>
      <c r="BT132">
        <f>(BG132-BF132)/(BG132-BR132)</f>
        <v>0</v>
      </c>
      <c r="BU132">
        <f>(BA132-BG132)/(BA132-BR132)</f>
        <v>0</v>
      </c>
      <c r="BV132">
        <f>(BG132-BF132)/(BG132-AZ132)</f>
        <v>0</v>
      </c>
      <c r="BW132">
        <f>(BA132-BG132)/(BA132-AZ132)</f>
        <v>0</v>
      </c>
      <c r="BX132">
        <f>(BT132*BR132/BF132)</f>
        <v>0</v>
      </c>
      <c r="BY132">
        <f>(1-BX132)</f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f>$B$11*DQ132+$C$11*DR132+$F$11*EC132*(1-EF132)</f>
        <v>0</v>
      </c>
      <c r="CS132">
        <f>CR132*CT132</f>
        <v>0</v>
      </c>
      <c r="CT132">
        <f>($B$11*$D$9+$C$11*$D$9+$F$11*((EP132+EH132)/MAX(EP132+EH132+EQ132, 0.1)*$I$9+EQ132/MAX(EP132+EH132+EQ132, 0.1)*$J$9))/($B$11+$C$11+$F$11)</f>
        <v>0</v>
      </c>
      <c r="CU132">
        <f>($B$11*$K$9+$C$11*$K$9+$F$11*((EP132+EH132)/MAX(EP132+EH132+EQ132, 0.1)*$P$9+EQ132/MAX(EP132+EH132+EQ132, 0.1)*$Q$9))/($B$11+$C$11+$F$11)</f>
        <v>0</v>
      </c>
      <c r="CV132">
        <v>1.65</v>
      </c>
      <c r="CW132">
        <v>0.5</v>
      </c>
      <c r="CX132" t="s">
        <v>408</v>
      </c>
      <c r="CY132">
        <v>2</v>
      </c>
      <c r="CZ132" t="b">
        <v>1</v>
      </c>
      <c r="DA132">
        <v>1510791423.16071</v>
      </c>
      <c r="DB132">
        <v>172.841678571429</v>
      </c>
      <c r="DC132">
        <v>150.532714285714</v>
      </c>
      <c r="DD132">
        <v>25.0023714285714</v>
      </c>
      <c r="DE132">
        <v>24.6048357142857</v>
      </c>
      <c r="DF132">
        <v>167.591178571429</v>
      </c>
      <c r="DG132">
        <v>24.4359285714286</v>
      </c>
      <c r="DH132">
        <v>500.082321428571</v>
      </c>
      <c r="DI132">
        <v>89.91785</v>
      </c>
      <c r="DJ132">
        <v>0.0999765892857143</v>
      </c>
      <c r="DK132">
        <v>26.6317571428571</v>
      </c>
      <c r="DL132">
        <v>27.5051642857143</v>
      </c>
      <c r="DM132">
        <v>999.9</v>
      </c>
      <c r="DN132">
        <v>0</v>
      </c>
      <c r="DO132">
        <v>0</v>
      </c>
      <c r="DP132">
        <v>10008.6678571429</v>
      </c>
      <c r="DQ132">
        <v>0</v>
      </c>
      <c r="DR132">
        <v>9.95750392857143</v>
      </c>
      <c r="DS132">
        <v>22.3090607142857</v>
      </c>
      <c r="DT132">
        <v>177.274071428571</v>
      </c>
      <c r="DU132">
        <v>154.329964285714</v>
      </c>
      <c r="DV132">
        <v>0.397539571428571</v>
      </c>
      <c r="DW132">
        <v>150.532714285714</v>
      </c>
      <c r="DX132">
        <v>24.6048357142857</v>
      </c>
      <c r="DY132">
        <v>2.24816</v>
      </c>
      <c r="DZ132">
        <v>2.21241357142857</v>
      </c>
      <c r="EA132">
        <v>19.3096821428571</v>
      </c>
      <c r="EB132">
        <v>19.0524821428571</v>
      </c>
      <c r="EC132">
        <v>2000.00214285714</v>
      </c>
      <c r="ED132">
        <v>0.979994107142858</v>
      </c>
      <c r="EE132">
        <v>0.0200059857142857</v>
      </c>
      <c r="EF132">
        <v>0</v>
      </c>
      <c r="EG132">
        <v>2.40355714285714</v>
      </c>
      <c r="EH132">
        <v>0</v>
      </c>
      <c r="EI132">
        <v>2274.65142857143</v>
      </c>
      <c r="EJ132">
        <v>17300.15</v>
      </c>
      <c r="EK132">
        <v>39.0665</v>
      </c>
      <c r="EL132">
        <v>39.625</v>
      </c>
      <c r="EM132">
        <v>38.812</v>
      </c>
      <c r="EN132">
        <v>38.2743571428571</v>
      </c>
      <c r="EO132">
        <v>38.437</v>
      </c>
      <c r="EP132">
        <v>1959.99214285714</v>
      </c>
      <c r="EQ132">
        <v>40.01</v>
      </c>
      <c r="ER132">
        <v>0</v>
      </c>
      <c r="ES132">
        <v>1679592184.1</v>
      </c>
      <c r="ET132">
        <v>0</v>
      </c>
      <c r="EU132">
        <v>2.37184615384615</v>
      </c>
      <c r="EV132">
        <v>0.0906598235056529</v>
      </c>
      <c r="EW132">
        <v>-2.78666663727427</v>
      </c>
      <c r="EX132">
        <v>2274.655</v>
      </c>
      <c r="EY132">
        <v>15</v>
      </c>
      <c r="EZ132">
        <v>0</v>
      </c>
      <c r="FA132" t="s">
        <v>409</v>
      </c>
      <c r="FB132">
        <v>1510787920.6</v>
      </c>
      <c r="FC132">
        <v>1510787921.6</v>
      </c>
      <c r="FD132">
        <v>0</v>
      </c>
      <c r="FE132">
        <v>-0.101</v>
      </c>
      <c r="FF132">
        <v>-0.012</v>
      </c>
      <c r="FG132">
        <v>6.901</v>
      </c>
      <c r="FH132">
        <v>0.516</v>
      </c>
      <c r="FI132">
        <v>420</v>
      </c>
      <c r="FJ132">
        <v>24</v>
      </c>
      <c r="FK132">
        <v>0.32</v>
      </c>
      <c r="FL132">
        <v>0.12</v>
      </c>
      <c r="FM132">
        <v>0.39564315</v>
      </c>
      <c r="FN132">
        <v>0.0314791969981239</v>
      </c>
      <c r="FO132">
        <v>0.00340078080409485</v>
      </c>
      <c r="FP132">
        <v>1</v>
      </c>
      <c r="FQ132">
        <v>1</v>
      </c>
      <c r="FR132">
        <v>1</v>
      </c>
      <c r="FS132" t="s">
        <v>410</v>
      </c>
      <c r="FT132">
        <v>2.97165</v>
      </c>
      <c r="FU132">
        <v>2.75391</v>
      </c>
      <c r="FV132">
        <v>0.0359244</v>
      </c>
      <c r="FW132">
        <v>0.0319797</v>
      </c>
      <c r="FX132">
        <v>0.104969</v>
      </c>
      <c r="FY132">
        <v>0.105094</v>
      </c>
      <c r="FZ132">
        <v>37394.4</v>
      </c>
      <c r="GA132">
        <v>40917.5</v>
      </c>
      <c r="GB132">
        <v>35160</v>
      </c>
      <c r="GC132">
        <v>38345.6</v>
      </c>
      <c r="GD132">
        <v>44594.9</v>
      </c>
      <c r="GE132">
        <v>49553.7</v>
      </c>
      <c r="GF132">
        <v>54932.4</v>
      </c>
      <c r="GG132">
        <v>61499.4</v>
      </c>
      <c r="GH132">
        <v>1.96637</v>
      </c>
      <c r="GI132">
        <v>1.80348</v>
      </c>
      <c r="GJ132">
        <v>0.0891127</v>
      </c>
      <c r="GK132">
        <v>0</v>
      </c>
      <c r="GL132">
        <v>26.0373</v>
      </c>
      <c r="GM132">
        <v>999.9</v>
      </c>
      <c r="GN132">
        <v>64.553</v>
      </c>
      <c r="GO132">
        <v>29.618</v>
      </c>
      <c r="GP132">
        <v>29.9215</v>
      </c>
      <c r="GQ132">
        <v>54.4991</v>
      </c>
      <c r="GR132">
        <v>49.4151</v>
      </c>
      <c r="GS132">
        <v>1</v>
      </c>
      <c r="GT132">
        <v>0.0873323</v>
      </c>
      <c r="GU132">
        <v>1.43031</v>
      </c>
      <c r="GV132">
        <v>20.1115</v>
      </c>
      <c r="GW132">
        <v>5.19722</v>
      </c>
      <c r="GX132">
        <v>12.0041</v>
      </c>
      <c r="GY132">
        <v>4.9753</v>
      </c>
      <c r="GZ132">
        <v>3.2932</v>
      </c>
      <c r="HA132">
        <v>9999</v>
      </c>
      <c r="HB132">
        <v>9999</v>
      </c>
      <c r="HC132">
        <v>999.9</v>
      </c>
      <c r="HD132">
        <v>9999</v>
      </c>
      <c r="HE132">
        <v>1.86311</v>
      </c>
      <c r="HF132">
        <v>1.86813</v>
      </c>
      <c r="HG132">
        <v>1.86791</v>
      </c>
      <c r="HH132">
        <v>1.86905</v>
      </c>
      <c r="HI132">
        <v>1.86991</v>
      </c>
      <c r="HJ132">
        <v>1.86589</v>
      </c>
      <c r="HK132">
        <v>1.86706</v>
      </c>
      <c r="HL132">
        <v>1.86839</v>
      </c>
      <c r="HM132">
        <v>5</v>
      </c>
      <c r="HN132">
        <v>0</v>
      </c>
      <c r="HO132">
        <v>0</v>
      </c>
      <c r="HP132">
        <v>0</v>
      </c>
      <c r="HQ132" t="s">
        <v>411</v>
      </c>
      <c r="HR132" t="s">
        <v>412</v>
      </c>
      <c r="HS132" t="s">
        <v>413</v>
      </c>
      <c r="HT132" t="s">
        <v>413</v>
      </c>
      <c r="HU132" t="s">
        <v>413</v>
      </c>
      <c r="HV132" t="s">
        <v>413</v>
      </c>
      <c r="HW132">
        <v>0</v>
      </c>
      <c r="HX132">
        <v>100</v>
      </c>
      <c r="HY132">
        <v>100</v>
      </c>
      <c r="HZ132">
        <v>5.073</v>
      </c>
      <c r="IA132">
        <v>0.5665</v>
      </c>
      <c r="IB132">
        <v>4.09459096810632</v>
      </c>
      <c r="IC132">
        <v>0.00701673648668627</v>
      </c>
      <c r="ID132">
        <v>-7.00304995360485e-07</v>
      </c>
      <c r="IE132">
        <v>-1.86506737496121e-11</v>
      </c>
      <c r="IF132">
        <v>0.00125787624930914</v>
      </c>
      <c r="IG132">
        <v>-0.0224036906934607</v>
      </c>
      <c r="IH132">
        <v>0.00249664406764014</v>
      </c>
      <c r="II132">
        <v>-2.59163740235367e-05</v>
      </c>
      <c r="IJ132">
        <v>-2</v>
      </c>
      <c r="IK132">
        <v>2020</v>
      </c>
      <c r="IL132">
        <v>1</v>
      </c>
      <c r="IM132">
        <v>25</v>
      </c>
      <c r="IN132">
        <v>58.5</v>
      </c>
      <c r="IO132">
        <v>58.5</v>
      </c>
      <c r="IP132">
        <v>0.389404</v>
      </c>
      <c r="IQ132">
        <v>2.65747</v>
      </c>
      <c r="IR132">
        <v>1.54785</v>
      </c>
      <c r="IS132">
        <v>2.30469</v>
      </c>
      <c r="IT132">
        <v>1.34644</v>
      </c>
      <c r="IU132">
        <v>2.44751</v>
      </c>
      <c r="IV132">
        <v>34.0545</v>
      </c>
      <c r="IW132">
        <v>24.2188</v>
      </c>
      <c r="IX132">
        <v>18</v>
      </c>
      <c r="IY132">
        <v>502.895</v>
      </c>
      <c r="IZ132">
        <v>398.839</v>
      </c>
      <c r="JA132">
        <v>23.5073</v>
      </c>
      <c r="JB132">
        <v>28.33</v>
      </c>
      <c r="JC132">
        <v>30.0001</v>
      </c>
      <c r="JD132">
        <v>28.2906</v>
      </c>
      <c r="JE132">
        <v>28.2317</v>
      </c>
      <c r="JF132">
        <v>7.70152</v>
      </c>
      <c r="JG132">
        <v>28.1355</v>
      </c>
      <c r="JH132">
        <v>74.3991</v>
      </c>
      <c r="JI132">
        <v>23.5</v>
      </c>
      <c r="JJ132">
        <v>97.4809</v>
      </c>
      <c r="JK132">
        <v>24.6069</v>
      </c>
      <c r="JL132">
        <v>101.922</v>
      </c>
      <c r="JM132">
        <v>102.37</v>
      </c>
    </row>
    <row r="133" spans="1:273">
      <c r="A133">
        <v>117</v>
      </c>
      <c r="B133">
        <v>1510791436.5</v>
      </c>
      <c r="C133">
        <v>2104.40000009537</v>
      </c>
      <c r="D133" t="s">
        <v>644</v>
      </c>
      <c r="E133" t="s">
        <v>645</v>
      </c>
      <c r="F133">
        <v>5</v>
      </c>
      <c r="G133" t="s">
        <v>405</v>
      </c>
      <c r="H133" t="s">
        <v>406</v>
      </c>
      <c r="I133">
        <v>1510791428.73214</v>
      </c>
      <c r="J133">
        <f>(K133)/1000</f>
        <v>0</v>
      </c>
      <c r="K133">
        <f>IF(CZ133, AN133, AH133)</f>
        <v>0</v>
      </c>
      <c r="L133">
        <f>IF(CZ133, AI133, AG133)</f>
        <v>0</v>
      </c>
      <c r="M133">
        <f>DB133 - IF(AU133&gt;1, L133*CV133*100.0/(AW133*DP133), 0)</f>
        <v>0</v>
      </c>
      <c r="N133">
        <f>((T133-J133/2)*M133-L133)/(T133+J133/2)</f>
        <v>0</v>
      </c>
      <c r="O133">
        <f>N133*(DI133+DJ133)/1000.0</f>
        <v>0</v>
      </c>
      <c r="P133">
        <f>(DB133 - IF(AU133&gt;1, L133*CV133*100.0/(AW133*DP133), 0))*(DI133+DJ133)/1000.0</f>
        <v>0</v>
      </c>
      <c r="Q133">
        <f>2.0/((1/S133-1/R133)+SIGN(S133)*SQRT((1/S133-1/R133)*(1/S133-1/R133) + 4*CW133/((CW133+1)*(CW133+1))*(2*1/S133*1/R133-1/R133*1/R133)))</f>
        <v>0</v>
      </c>
      <c r="R133">
        <f>IF(LEFT(CX133,1)&lt;&gt;"0",IF(LEFT(CX133,1)="1",3.0,CY133),$D$5+$E$5*(DP133*DI133/($K$5*1000))+$F$5*(DP133*DI133/($K$5*1000))*MAX(MIN(CV133,$J$5),$I$5)*MAX(MIN(CV133,$J$5),$I$5)+$G$5*MAX(MIN(CV133,$J$5),$I$5)*(DP133*DI133/($K$5*1000))+$H$5*(DP133*DI133/($K$5*1000))*(DP133*DI133/($K$5*1000)))</f>
        <v>0</v>
      </c>
      <c r="S133">
        <f>J133*(1000-(1000*0.61365*exp(17.502*W133/(240.97+W133))/(DI133+DJ133)+DD133)/2)/(1000*0.61365*exp(17.502*W133/(240.97+W133))/(DI133+DJ133)-DD133)</f>
        <v>0</v>
      </c>
      <c r="T133">
        <f>1/((CW133+1)/(Q133/1.6)+1/(R133/1.37)) + CW133/((CW133+1)/(Q133/1.6) + CW133/(R133/1.37))</f>
        <v>0</v>
      </c>
      <c r="U133">
        <f>(CR133*CU133)</f>
        <v>0</v>
      </c>
      <c r="V133">
        <f>(DK133+(U133+2*0.95*5.67E-8*(((DK133+$B$7)+273)^4-(DK133+273)^4)-44100*J133)/(1.84*29.3*R133+8*0.95*5.67E-8*(DK133+273)^3))</f>
        <v>0</v>
      </c>
      <c r="W133">
        <f>($C$7*DL133+$D$7*DM133+$E$7*V133)</f>
        <v>0</v>
      </c>
      <c r="X133">
        <f>0.61365*exp(17.502*W133/(240.97+W133))</f>
        <v>0</v>
      </c>
      <c r="Y133">
        <f>(Z133/AA133*100)</f>
        <v>0</v>
      </c>
      <c r="Z133">
        <f>DD133*(DI133+DJ133)/1000</f>
        <v>0</v>
      </c>
      <c r="AA133">
        <f>0.61365*exp(17.502*DK133/(240.97+DK133))</f>
        <v>0</v>
      </c>
      <c r="AB133">
        <f>(X133-DD133*(DI133+DJ133)/1000)</f>
        <v>0</v>
      </c>
      <c r="AC133">
        <f>(-J133*44100)</f>
        <v>0</v>
      </c>
      <c r="AD133">
        <f>2*29.3*R133*0.92*(DK133-W133)</f>
        <v>0</v>
      </c>
      <c r="AE133">
        <f>2*0.95*5.67E-8*(((DK133+$B$7)+273)^4-(W133+273)^4)</f>
        <v>0</v>
      </c>
      <c r="AF133">
        <f>U133+AE133+AC133+AD133</f>
        <v>0</v>
      </c>
      <c r="AG133">
        <f>DH133*AU133*(DC133-DB133*(1000-AU133*DE133)/(1000-AU133*DD133))/(100*CV133)</f>
        <v>0</v>
      </c>
      <c r="AH133">
        <f>1000*DH133*AU133*(DD133-DE133)/(100*CV133*(1000-AU133*DD133))</f>
        <v>0</v>
      </c>
      <c r="AI133">
        <f>(AJ133 - AK133 - DI133*1E3/(8.314*(DK133+273.15)) * AM133/DH133 * AL133) * DH133/(100*CV133) * (1000 - DE133)/1000</f>
        <v>0</v>
      </c>
      <c r="AJ133">
        <v>118.070581283306</v>
      </c>
      <c r="AK133">
        <v>133.419133333333</v>
      </c>
      <c r="AL133">
        <v>-3.3697373454842</v>
      </c>
      <c r="AM133">
        <v>64.351544685461</v>
      </c>
      <c r="AN133">
        <f>(AP133 - AO133 + DI133*1E3/(8.314*(DK133+273.15)) * AR133/DH133 * AQ133) * DH133/(100*CV133) * 1000/(1000 - AP133)</f>
        <v>0</v>
      </c>
      <c r="AO133">
        <v>24.6067720352042</v>
      </c>
      <c r="AP133">
        <v>24.9993734265734</v>
      </c>
      <c r="AQ133">
        <v>-9.3024114531852e-06</v>
      </c>
      <c r="AR133">
        <v>100.18039122701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MAX(0,($B$13+$C$13*DP133)/(1+$D$13*DP133)*DI133/(DK133+273)*$E$13)</f>
        <v>0</v>
      </c>
      <c r="AX133" t="s">
        <v>407</v>
      </c>
      <c r="AY133" t="s">
        <v>407</v>
      </c>
      <c r="AZ133">
        <v>0</v>
      </c>
      <c r="BA133">
        <v>0</v>
      </c>
      <c r="BB133">
        <f>1-AZ133/BA133</f>
        <v>0</v>
      </c>
      <c r="BC133">
        <v>0</v>
      </c>
      <c r="BD133" t="s">
        <v>407</v>
      </c>
      <c r="BE133" t="s">
        <v>407</v>
      </c>
      <c r="BF133">
        <v>0</v>
      </c>
      <c r="BG133">
        <v>0</v>
      </c>
      <c r="BH133">
        <f>1-BF133/BG133</f>
        <v>0</v>
      </c>
      <c r="BI133">
        <v>0.5</v>
      </c>
      <c r="BJ133">
        <f>CS133</f>
        <v>0</v>
      </c>
      <c r="BK133">
        <f>L133</f>
        <v>0</v>
      </c>
      <c r="BL133">
        <f>BH133*BI133*BJ133</f>
        <v>0</v>
      </c>
      <c r="BM133">
        <f>(BK133-BC133)/BJ133</f>
        <v>0</v>
      </c>
      <c r="BN133">
        <f>(BA133-BG133)/BG133</f>
        <v>0</v>
      </c>
      <c r="BO133">
        <f>AZ133/(BB133+AZ133/BG133)</f>
        <v>0</v>
      </c>
      <c r="BP133" t="s">
        <v>407</v>
      </c>
      <c r="BQ133">
        <v>0</v>
      </c>
      <c r="BR133">
        <f>IF(BQ133&lt;&gt;0, BQ133, BO133)</f>
        <v>0</v>
      </c>
      <c r="BS133">
        <f>1-BR133/BG133</f>
        <v>0</v>
      </c>
      <c r="BT133">
        <f>(BG133-BF133)/(BG133-BR133)</f>
        <v>0</v>
      </c>
      <c r="BU133">
        <f>(BA133-BG133)/(BA133-BR133)</f>
        <v>0</v>
      </c>
      <c r="BV133">
        <f>(BG133-BF133)/(BG133-AZ133)</f>
        <v>0</v>
      </c>
      <c r="BW133">
        <f>(BA133-BG133)/(BA133-AZ133)</f>
        <v>0</v>
      </c>
      <c r="BX133">
        <f>(BT133*BR133/BF133)</f>
        <v>0</v>
      </c>
      <c r="BY133">
        <f>(1-BX133)</f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f>$B$11*DQ133+$C$11*DR133+$F$11*EC133*(1-EF133)</f>
        <v>0</v>
      </c>
      <c r="CS133">
        <f>CR133*CT133</f>
        <v>0</v>
      </c>
      <c r="CT133">
        <f>($B$11*$D$9+$C$11*$D$9+$F$11*((EP133+EH133)/MAX(EP133+EH133+EQ133, 0.1)*$I$9+EQ133/MAX(EP133+EH133+EQ133, 0.1)*$J$9))/($B$11+$C$11+$F$11)</f>
        <v>0</v>
      </c>
      <c r="CU133">
        <f>($B$11*$K$9+$C$11*$K$9+$F$11*((EP133+EH133)/MAX(EP133+EH133+EQ133, 0.1)*$P$9+EQ133/MAX(EP133+EH133+EQ133, 0.1)*$Q$9))/($B$11+$C$11+$F$11)</f>
        <v>0</v>
      </c>
      <c r="CV133">
        <v>1.65</v>
      </c>
      <c r="CW133">
        <v>0.5</v>
      </c>
      <c r="CX133" t="s">
        <v>408</v>
      </c>
      <c r="CY133">
        <v>2</v>
      </c>
      <c r="CZ133" t="b">
        <v>1</v>
      </c>
      <c r="DA133">
        <v>1510791428.73214</v>
      </c>
      <c r="DB133">
        <v>154.252428571429</v>
      </c>
      <c r="DC133">
        <v>132.094571428571</v>
      </c>
      <c r="DD133">
        <v>25.00235</v>
      </c>
      <c r="DE133">
        <v>24.6053535714286</v>
      </c>
      <c r="DF133">
        <v>149.127285714286</v>
      </c>
      <c r="DG133">
        <v>24.4359178571429</v>
      </c>
      <c r="DH133">
        <v>500.087642857143</v>
      </c>
      <c r="DI133">
        <v>89.9170392857143</v>
      </c>
      <c r="DJ133">
        <v>0.100025253571429</v>
      </c>
      <c r="DK133">
        <v>26.633375</v>
      </c>
      <c r="DL133">
        <v>27.5053428571429</v>
      </c>
      <c r="DM133">
        <v>999.9</v>
      </c>
      <c r="DN133">
        <v>0</v>
      </c>
      <c r="DO133">
        <v>0</v>
      </c>
      <c r="DP133">
        <v>10000.8907142857</v>
      </c>
      <c r="DQ133">
        <v>0</v>
      </c>
      <c r="DR133">
        <v>9.95691285714286</v>
      </c>
      <c r="DS133">
        <v>22.1579035714286</v>
      </c>
      <c r="DT133">
        <v>158.208071428571</v>
      </c>
      <c r="DU133">
        <v>135.426821428571</v>
      </c>
      <c r="DV133">
        <v>0.397006821428571</v>
      </c>
      <c r="DW133">
        <v>132.094571428571</v>
      </c>
      <c r="DX133">
        <v>24.6053535714286</v>
      </c>
      <c r="DY133">
        <v>2.24813857142857</v>
      </c>
      <c r="DZ133">
        <v>2.21244</v>
      </c>
      <c r="EA133">
        <v>19.3095392857143</v>
      </c>
      <c r="EB133">
        <v>19.052675</v>
      </c>
      <c r="EC133">
        <v>1999.99321428571</v>
      </c>
      <c r="ED133">
        <v>0.979994</v>
      </c>
      <c r="EE133">
        <v>0.0200061</v>
      </c>
      <c r="EF133">
        <v>0</v>
      </c>
      <c r="EG133">
        <v>2.37821428571429</v>
      </c>
      <c r="EH133">
        <v>0</v>
      </c>
      <c r="EI133">
        <v>2274.44892857143</v>
      </c>
      <c r="EJ133">
        <v>17300.075</v>
      </c>
      <c r="EK133">
        <v>39.062</v>
      </c>
      <c r="EL133">
        <v>39.625</v>
      </c>
      <c r="EM133">
        <v>38.812</v>
      </c>
      <c r="EN133">
        <v>38.2677142857143</v>
      </c>
      <c r="EO133">
        <v>38.437</v>
      </c>
      <c r="EP133">
        <v>1959.98321428571</v>
      </c>
      <c r="EQ133">
        <v>40.01</v>
      </c>
      <c r="ER133">
        <v>0</v>
      </c>
      <c r="ES133">
        <v>1679592189.5</v>
      </c>
      <c r="ET133">
        <v>0</v>
      </c>
      <c r="EU133">
        <v>2.361208</v>
      </c>
      <c r="EV133">
        <v>-0.443615391421885</v>
      </c>
      <c r="EW133">
        <v>-1.29769228924686</v>
      </c>
      <c r="EX133">
        <v>2274.4168</v>
      </c>
      <c r="EY133">
        <v>15</v>
      </c>
      <c r="EZ133">
        <v>0</v>
      </c>
      <c r="FA133" t="s">
        <v>409</v>
      </c>
      <c r="FB133">
        <v>1510787920.6</v>
      </c>
      <c r="FC133">
        <v>1510787921.6</v>
      </c>
      <c r="FD133">
        <v>0</v>
      </c>
      <c r="FE133">
        <v>-0.101</v>
      </c>
      <c r="FF133">
        <v>-0.012</v>
      </c>
      <c r="FG133">
        <v>6.901</v>
      </c>
      <c r="FH133">
        <v>0.516</v>
      </c>
      <c r="FI133">
        <v>420</v>
      </c>
      <c r="FJ133">
        <v>24</v>
      </c>
      <c r="FK133">
        <v>0.32</v>
      </c>
      <c r="FL133">
        <v>0.12</v>
      </c>
      <c r="FM133">
        <v>0.396876682926829</v>
      </c>
      <c r="FN133">
        <v>-0.00652800000000028</v>
      </c>
      <c r="FO133">
        <v>0.00174488582950324</v>
      </c>
      <c r="FP133">
        <v>1</v>
      </c>
      <c r="FQ133">
        <v>1</v>
      </c>
      <c r="FR133">
        <v>1</v>
      </c>
      <c r="FS133" t="s">
        <v>410</v>
      </c>
      <c r="FT133">
        <v>2.97181</v>
      </c>
      <c r="FU133">
        <v>2.75373</v>
      </c>
      <c r="FV133">
        <v>0.0316256</v>
      </c>
      <c r="FW133">
        <v>0.0275025</v>
      </c>
      <c r="FX133">
        <v>0.104957</v>
      </c>
      <c r="FY133">
        <v>0.10509</v>
      </c>
      <c r="FZ133">
        <v>37560.9</v>
      </c>
      <c r="GA133">
        <v>41106.4</v>
      </c>
      <c r="GB133">
        <v>35160</v>
      </c>
      <c r="GC133">
        <v>38345.3</v>
      </c>
      <c r="GD133">
        <v>44595.4</v>
      </c>
      <c r="GE133">
        <v>49553.4</v>
      </c>
      <c r="GF133">
        <v>54932.4</v>
      </c>
      <c r="GG133">
        <v>61499</v>
      </c>
      <c r="GH133">
        <v>1.9665</v>
      </c>
      <c r="GI133">
        <v>1.80345</v>
      </c>
      <c r="GJ133">
        <v>0.090044</v>
      </c>
      <c r="GK133">
        <v>0</v>
      </c>
      <c r="GL133">
        <v>26.0373</v>
      </c>
      <c r="GM133">
        <v>999.9</v>
      </c>
      <c r="GN133">
        <v>64.553</v>
      </c>
      <c r="GO133">
        <v>29.618</v>
      </c>
      <c r="GP133">
        <v>29.9237</v>
      </c>
      <c r="GQ133">
        <v>54.7791</v>
      </c>
      <c r="GR133">
        <v>49.2869</v>
      </c>
      <c r="GS133">
        <v>1</v>
      </c>
      <c r="GT133">
        <v>0.0871291</v>
      </c>
      <c r="GU133">
        <v>1.3969</v>
      </c>
      <c r="GV133">
        <v>20.1117</v>
      </c>
      <c r="GW133">
        <v>5.19707</v>
      </c>
      <c r="GX133">
        <v>12.0041</v>
      </c>
      <c r="GY133">
        <v>4.9752</v>
      </c>
      <c r="GZ133">
        <v>3.29332</v>
      </c>
      <c r="HA133">
        <v>9999</v>
      </c>
      <c r="HB133">
        <v>9999</v>
      </c>
      <c r="HC133">
        <v>999.9</v>
      </c>
      <c r="HD133">
        <v>9999</v>
      </c>
      <c r="HE133">
        <v>1.86312</v>
      </c>
      <c r="HF133">
        <v>1.86813</v>
      </c>
      <c r="HG133">
        <v>1.86792</v>
      </c>
      <c r="HH133">
        <v>1.86905</v>
      </c>
      <c r="HI133">
        <v>1.86988</v>
      </c>
      <c r="HJ133">
        <v>1.8659</v>
      </c>
      <c r="HK133">
        <v>1.86704</v>
      </c>
      <c r="HL133">
        <v>1.86839</v>
      </c>
      <c r="HM133">
        <v>5</v>
      </c>
      <c r="HN133">
        <v>0</v>
      </c>
      <c r="HO133">
        <v>0</v>
      </c>
      <c r="HP133">
        <v>0</v>
      </c>
      <c r="HQ133" t="s">
        <v>411</v>
      </c>
      <c r="HR133" t="s">
        <v>412</v>
      </c>
      <c r="HS133" t="s">
        <v>413</v>
      </c>
      <c r="HT133" t="s">
        <v>413</v>
      </c>
      <c r="HU133" t="s">
        <v>413</v>
      </c>
      <c r="HV133" t="s">
        <v>413</v>
      </c>
      <c r="HW133">
        <v>0</v>
      </c>
      <c r="HX133">
        <v>100</v>
      </c>
      <c r="HY133">
        <v>100</v>
      </c>
      <c r="HZ133">
        <v>4.95</v>
      </c>
      <c r="IA133">
        <v>0.5663</v>
      </c>
      <c r="IB133">
        <v>4.09459096810632</v>
      </c>
      <c r="IC133">
        <v>0.00701673648668627</v>
      </c>
      <c r="ID133">
        <v>-7.00304995360485e-07</v>
      </c>
      <c r="IE133">
        <v>-1.86506737496121e-11</v>
      </c>
      <c r="IF133">
        <v>0.00125787624930914</v>
      </c>
      <c r="IG133">
        <v>-0.0224036906934607</v>
      </c>
      <c r="IH133">
        <v>0.00249664406764014</v>
      </c>
      <c r="II133">
        <v>-2.59163740235367e-05</v>
      </c>
      <c r="IJ133">
        <v>-2</v>
      </c>
      <c r="IK133">
        <v>2020</v>
      </c>
      <c r="IL133">
        <v>1</v>
      </c>
      <c r="IM133">
        <v>25</v>
      </c>
      <c r="IN133">
        <v>58.6</v>
      </c>
      <c r="IO133">
        <v>58.6</v>
      </c>
      <c r="IP133">
        <v>0.349121</v>
      </c>
      <c r="IQ133">
        <v>2.66235</v>
      </c>
      <c r="IR133">
        <v>1.54785</v>
      </c>
      <c r="IS133">
        <v>2.30591</v>
      </c>
      <c r="IT133">
        <v>1.34644</v>
      </c>
      <c r="IU133">
        <v>2.44507</v>
      </c>
      <c r="IV133">
        <v>34.0545</v>
      </c>
      <c r="IW133">
        <v>24.2188</v>
      </c>
      <c r="IX133">
        <v>18</v>
      </c>
      <c r="IY133">
        <v>502.995</v>
      </c>
      <c r="IZ133">
        <v>398.83</v>
      </c>
      <c r="JA133">
        <v>23.4983</v>
      </c>
      <c r="JB133">
        <v>28.33</v>
      </c>
      <c r="JC133">
        <v>30.0001</v>
      </c>
      <c r="JD133">
        <v>28.2924</v>
      </c>
      <c r="JE133">
        <v>28.2325</v>
      </c>
      <c r="JF133">
        <v>6.9711</v>
      </c>
      <c r="JG133">
        <v>28.1355</v>
      </c>
      <c r="JH133">
        <v>74.3991</v>
      </c>
      <c r="JI133">
        <v>23.5022</v>
      </c>
      <c r="JJ133">
        <v>84.0628</v>
      </c>
      <c r="JK133">
        <v>24.6072</v>
      </c>
      <c r="JL133">
        <v>101.922</v>
      </c>
      <c r="JM133">
        <v>102.37</v>
      </c>
    </row>
    <row r="134" spans="1:273">
      <c r="A134">
        <v>118</v>
      </c>
      <c r="B134">
        <v>1510791441</v>
      </c>
      <c r="C134">
        <v>2108.90000009537</v>
      </c>
      <c r="D134" t="s">
        <v>646</v>
      </c>
      <c r="E134" t="s">
        <v>647</v>
      </c>
      <c r="F134">
        <v>5</v>
      </c>
      <c r="G134" t="s">
        <v>405</v>
      </c>
      <c r="H134" t="s">
        <v>406</v>
      </c>
      <c r="I134">
        <v>1510791433.17857</v>
      </c>
      <c r="J134">
        <f>(K134)/1000</f>
        <v>0</v>
      </c>
      <c r="K134">
        <f>IF(CZ134, AN134, AH134)</f>
        <v>0</v>
      </c>
      <c r="L134">
        <f>IF(CZ134, AI134, AG134)</f>
        <v>0</v>
      </c>
      <c r="M134">
        <f>DB134 - IF(AU134&gt;1, L134*CV134*100.0/(AW134*DP134), 0)</f>
        <v>0</v>
      </c>
      <c r="N134">
        <f>((T134-J134/2)*M134-L134)/(T134+J134/2)</f>
        <v>0</v>
      </c>
      <c r="O134">
        <f>N134*(DI134+DJ134)/1000.0</f>
        <v>0</v>
      </c>
      <c r="P134">
        <f>(DB134 - IF(AU134&gt;1, L134*CV134*100.0/(AW134*DP134), 0))*(DI134+DJ134)/1000.0</f>
        <v>0</v>
      </c>
      <c r="Q134">
        <f>2.0/((1/S134-1/R134)+SIGN(S134)*SQRT((1/S134-1/R134)*(1/S134-1/R134) + 4*CW134/((CW134+1)*(CW134+1))*(2*1/S134*1/R134-1/R134*1/R134)))</f>
        <v>0</v>
      </c>
      <c r="R134">
        <f>IF(LEFT(CX134,1)&lt;&gt;"0",IF(LEFT(CX134,1)="1",3.0,CY134),$D$5+$E$5*(DP134*DI134/($K$5*1000))+$F$5*(DP134*DI134/($K$5*1000))*MAX(MIN(CV134,$J$5),$I$5)*MAX(MIN(CV134,$J$5),$I$5)+$G$5*MAX(MIN(CV134,$J$5),$I$5)*(DP134*DI134/($K$5*1000))+$H$5*(DP134*DI134/($K$5*1000))*(DP134*DI134/($K$5*1000)))</f>
        <v>0</v>
      </c>
      <c r="S134">
        <f>J134*(1000-(1000*0.61365*exp(17.502*W134/(240.97+W134))/(DI134+DJ134)+DD134)/2)/(1000*0.61365*exp(17.502*W134/(240.97+W134))/(DI134+DJ134)-DD134)</f>
        <v>0</v>
      </c>
      <c r="T134">
        <f>1/((CW134+1)/(Q134/1.6)+1/(R134/1.37)) + CW134/((CW134+1)/(Q134/1.6) + CW134/(R134/1.37))</f>
        <v>0</v>
      </c>
      <c r="U134">
        <f>(CR134*CU134)</f>
        <v>0</v>
      </c>
      <c r="V134">
        <f>(DK134+(U134+2*0.95*5.67E-8*(((DK134+$B$7)+273)^4-(DK134+273)^4)-44100*J134)/(1.84*29.3*R134+8*0.95*5.67E-8*(DK134+273)^3))</f>
        <v>0</v>
      </c>
      <c r="W134">
        <f>($C$7*DL134+$D$7*DM134+$E$7*V134)</f>
        <v>0</v>
      </c>
      <c r="X134">
        <f>0.61365*exp(17.502*W134/(240.97+W134))</f>
        <v>0</v>
      </c>
      <c r="Y134">
        <f>(Z134/AA134*100)</f>
        <v>0</v>
      </c>
      <c r="Z134">
        <f>DD134*(DI134+DJ134)/1000</f>
        <v>0</v>
      </c>
      <c r="AA134">
        <f>0.61365*exp(17.502*DK134/(240.97+DK134))</f>
        <v>0</v>
      </c>
      <c r="AB134">
        <f>(X134-DD134*(DI134+DJ134)/1000)</f>
        <v>0</v>
      </c>
      <c r="AC134">
        <f>(-J134*44100)</f>
        <v>0</v>
      </c>
      <c r="AD134">
        <f>2*29.3*R134*0.92*(DK134-W134)</f>
        <v>0</v>
      </c>
      <c r="AE134">
        <f>2*0.95*5.67E-8*(((DK134+$B$7)+273)^4-(W134+273)^4)</f>
        <v>0</v>
      </c>
      <c r="AF134">
        <f>U134+AE134+AC134+AD134</f>
        <v>0</v>
      </c>
      <c r="AG134">
        <f>DH134*AU134*(DC134-DB134*(1000-AU134*DE134)/(1000-AU134*DD134))/(100*CV134)</f>
        <v>0</v>
      </c>
      <c r="AH134">
        <f>1000*DH134*AU134*(DD134-DE134)/(100*CV134*(1000-AU134*DD134))</f>
        <v>0</v>
      </c>
      <c r="AI134">
        <f>(AJ134 - AK134 - DI134*1E3/(8.314*(DK134+273.15)) * AM134/DH134 * AL134) * DH134/(100*CV134) * (1000 - DE134)/1000</f>
        <v>0</v>
      </c>
      <c r="AJ134">
        <v>102.370352131305</v>
      </c>
      <c r="AK134">
        <v>118.079436363636</v>
      </c>
      <c r="AL134">
        <v>-3.40081227114747</v>
      </c>
      <c r="AM134">
        <v>64.351544685461</v>
      </c>
      <c r="AN134">
        <f>(AP134 - AO134 + DI134*1E3/(8.314*(DK134+273.15)) * AR134/DH134 * AQ134) * DH134/(100*CV134) * 1000/(1000 - AP134)</f>
        <v>0</v>
      </c>
      <c r="AO134">
        <v>24.6056903345814</v>
      </c>
      <c r="AP134">
        <v>24.9984076923077</v>
      </c>
      <c r="AQ134">
        <v>-5.20422448743289e-06</v>
      </c>
      <c r="AR134">
        <v>100.18039122701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MAX(0,($B$13+$C$13*DP134)/(1+$D$13*DP134)*DI134/(DK134+273)*$E$13)</f>
        <v>0</v>
      </c>
      <c r="AX134" t="s">
        <v>407</v>
      </c>
      <c r="AY134" t="s">
        <v>407</v>
      </c>
      <c r="AZ134">
        <v>0</v>
      </c>
      <c r="BA134">
        <v>0</v>
      </c>
      <c r="BB134">
        <f>1-AZ134/BA134</f>
        <v>0</v>
      </c>
      <c r="BC134">
        <v>0</v>
      </c>
      <c r="BD134" t="s">
        <v>407</v>
      </c>
      <c r="BE134" t="s">
        <v>407</v>
      </c>
      <c r="BF134">
        <v>0</v>
      </c>
      <c r="BG134">
        <v>0</v>
      </c>
      <c r="BH134">
        <f>1-BF134/BG134</f>
        <v>0</v>
      </c>
      <c r="BI134">
        <v>0.5</v>
      </c>
      <c r="BJ134">
        <f>CS134</f>
        <v>0</v>
      </c>
      <c r="BK134">
        <f>L134</f>
        <v>0</v>
      </c>
      <c r="BL134">
        <f>BH134*BI134*BJ134</f>
        <v>0</v>
      </c>
      <c r="BM134">
        <f>(BK134-BC134)/BJ134</f>
        <v>0</v>
      </c>
      <c r="BN134">
        <f>(BA134-BG134)/BG134</f>
        <v>0</v>
      </c>
      <c r="BO134">
        <f>AZ134/(BB134+AZ134/BG134)</f>
        <v>0</v>
      </c>
      <c r="BP134" t="s">
        <v>407</v>
      </c>
      <c r="BQ134">
        <v>0</v>
      </c>
      <c r="BR134">
        <f>IF(BQ134&lt;&gt;0, BQ134, BO134)</f>
        <v>0</v>
      </c>
      <c r="BS134">
        <f>1-BR134/BG134</f>
        <v>0</v>
      </c>
      <c r="BT134">
        <f>(BG134-BF134)/(BG134-BR134)</f>
        <v>0</v>
      </c>
      <c r="BU134">
        <f>(BA134-BG134)/(BA134-BR134)</f>
        <v>0</v>
      </c>
      <c r="BV134">
        <f>(BG134-BF134)/(BG134-AZ134)</f>
        <v>0</v>
      </c>
      <c r="BW134">
        <f>(BA134-BG134)/(BA134-AZ134)</f>
        <v>0</v>
      </c>
      <c r="BX134">
        <f>(BT134*BR134/BF134)</f>
        <v>0</v>
      </c>
      <c r="BY134">
        <f>(1-BX134)</f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f>$B$11*DQ134+$C$11*DR134+$F$11*EC134*(1-EF134)</f>
        <v>0</v>
      </c>
      <c r="CS134">
        <f>CR134*CT134</f>
        <v>0</v>
      </c>
      <c r="CT134">
        <f>($B$11*$D$9+$C$11*$D$9+$F$11*((EP134+EH134)/MAX(EP134+EH134+EQ134, 0.1)*$I$9+EQ134/MAX(EP134+EH134+EQ134, 0.1)*$J$9))/($B$11+$C$11+$F$11)</f>
        <v>0</v>
      </c>
      <c r="CU134">
        <f>($B$11*$K$9+$C$11*$K$9+$F$11*((EP134+EH134)/MAX(EP134+EH134+EQ134, 0.1)*$P$9+EQ134/MAX(EP134+EH134+EQ134, 0.1)*$Q$9))/($B$11+$C$11+$F$11)</f>
        <v>0</v>
      </c>
      <c r="CV134">
        <v>1.65</v>
      </c>
      <c r="CW134">
        <v>0.5</v>
      </c>
      <c r="CX134" t="s">
        <v>408</v>
      </c>
      <c r="CY134">
        <v>2</v>
      </c>
      <c r="CZ134" t="b">
        <v>1</v>
      </c>
      <c r="DA134">
        <v>1510791433.17857</v>
      </c>
      <c r="DB134">
        <v>139.444928571429</v>
      </c>
      <c r="DC134">
        <v>117.223278571429</v>
      </c>
      <c r="DD134">
        <v>25.0010821428571</v>
      </c>
      <c r="DE134">
        <v>24.6059892857143</v>
      </c>
      <c r="DF134">
        <v>134.419928571429</v>
      </c>
      <c r="DG134">
        <v>24.4347035714286</v>
      </c>
      <c r="DH134">
        <v>500.077321428571</v>
      </c>
      <c r="DI134">
        <v>89.9164571428571</v>
      </c>
      <c r="DJ134">
        <v>0.0999539678571429</v>
      </c>
      <c r="DK134">
        <v>26.6344821428571</v>
      </c>
      <c r="DL134">
        <v>27.5042571428571</v>
      </c>
      <c r="DM134">
        <v>999.9</v>
      </c>
      <c r="DN134">
        <v>0</v>
      </c>
      <c r="DO134">
        <v>0</v>
      </c>
      <c r="DP134">
        <v>9996.55964285714</v>
      </c>
      <c r="DQ134">
        <v>0</v>
      </c>
      <c r="DR134">
        <v>9.95065821428571</v>
      </c>
      <c r="DS134">
        <v>22.2216214285714</v>
      </c>
      <c r="DT134">
        <v>143.020607142857</v>
      </c>
      <c r="DU134">
        <v>120.1804</v>
      </c>
      <c r="DV134">
        <v>0.395093857142857</v>
      </c>
      <c r="DW134">
        <v>117.223278571429</v>
      </c>
      <c r="DX134">
        <v>24.6059892857143</v>
      </c>
      <c r="DY134">
        <v>2.24800857142857</v>
      </c>
      <c r="DZ134">
        <v>2.21248214285714</v>
      </c>
      <c r="EA134">
        <v>19.3086071428571</v>
      </c>
      <c r="EB134">
        <v>19.0529892857143</v>
      </c>
      <c r="EC134">
        <v>1999.99428571429</v>
      </c>
      <c r="ED134">
        <v>0.979994</v>
      </c>
      <c r="EE134">
        <v>0.0200061</v>
      </c>
      <c r="EF134">
        <v>0</v>
      </c>
      <c r="EG134">
        <v>2.36864285714286</v>
      </c>
      <c r="EH134">
        <v>0</v>
      </c>
      <c r="EI134">
        <v>2274.26321428571</v>
      </c>
      <c r="EJ134">
        <v>17300.0785714286</v>
      </c>
      <c r="EK134">
        <v>39.062</v>
      </c>
      <c r="EL134">
        <v>39.625</v>
      </c>
      <c r="EM134">
        <v>38.812</v>
      </c>
      <c r="EN134">
        <v>38.2588571428571</v>
      </c>
      <c r="EO134">
        <v>38.437</v>
      </c>
      <c r="EP134">
        <v>1959.98428571429</v>
      </c>
      <c r="EQ134">
        <v>40.01</v>
      </c>
      <c r="ER134">
        <v>0</v>
      </c>
      <c r="ES134">
        <v>1679592194.3</v>
      </c>
      <c r="ET134">
        <v>0</v>
      </c>
      <c r="EU134">
        <v>2.343768</v>
      </c>
      <c r="EV134">
        <v>-0.459015394891886</v>
      </c>
      <c r="EW134">
        <v>-2.86538460971764</v>
      </c>
      <c r="EX134">
        <v>2274.2488</v>
      </c>
      <c r="EY134">
        <v>15</v>
      </c>
      <c r="EZ134">
        <v>0</v>
      </c>
      <c r="FA134" t="s">
        <v>409</v>
      </c>
      <c r="FB134">
        <v>1510787920.6</v>
      </c>
      <c r="FC134">
        <v>1510787921.6</v>
      </c>
      <c r="FD134">
        <v>0</v>
      </c>
      <c r="FE134">
        <v>-0.101</v>
      </c>
      <c r="FF134">
        <v>-0.012</v>
      </c>
      <c r="FG134">
        <v>6.901</v>
      </c>
      <c r="FH134">
        <v>0.516</v>
      </c>
      <c r="FI134">
        <v>420</v>
      </c>
      <c r="FJ134">
        <v>24</v>
      </c>
      <c r="FK134">
        <v>0.32</v>
      </c>
      <c r="FL134">
        <v>0.12</v>
      </c>
      <c r="FM134">
        <v>0.396200512195122</v>
      </c>
      <c r="FN134">
        <v>-0.0228219303135878</v>
      </c>
      <c r="FO134">
        <v>0.0024973439658961</v>
      </c>
      <c r="FP134">
        <v>1</v>
      </c>
      <c r="FQ134">
        <v>1</v>
      </c>
      <c r="FR134">
        <v>1</v>
      </c>
      <c r="FS134" t="s">
        <v>410</v>
      </c>
      <c r="FT134">
        <v>2.97165</v>
      </c>
      <c r="FU134">
        <v>2.75381</v>
      </c>
      <c r="FV134">
        <v>0.0280285</v>
      </c>
      <c r="FW134">
        <v>0.0239619</v>
      </c>
      <c r="FX134">
        <v>0.104954</v>
      </c>
      <c r="FY134">
        <v>0.105092</v>
      </c>
      <c r="FZ134">
        <v>37700.2</v>
      </c>
      <c r="GA134">
        <v>41255.7</v>
      </c>
      <c r="GB134">
        <v>35159.8</v>
      </c>
      <c r="GC134">
        <v>38345.1</v>
      </c>
      <c r="GD134">
        <v>44594.9</v>
      </c>
      <c r="GE134">
        <v>49553.1</v>
      </c>
      <c r="GF134">
        <v>54931.7</v>
      </c>
      <c r="GG134">
        <v>61498.9</v>
      </c>
      <c r="GH134">
        <v>1.96612</v>
      </c>
      <c r="GI134">
        <v>1.80345</v>
      </c>
      <c r="GJ134">
        <v>0.0896454</v>
      </c>
      <c r="GK134">
        <v>0</v>
      </c>
      <c r="GL134">
        <v>26.0351</v>
      </c>
      <c r="GM134">
        <v>999.9</v>
      </c>
      <c r="GN134">
        <v>64.553</v>
      </c>
      <c r="GO134">
        <v>29.628</v>
      </c>
      <c r="GP134">
        <v>29.9379</v>
      </c>
      <c r="GQ134">
        <v>54.3691</v>
      </c>
      <c r="GR134">
        <v>49.1306</v>
      </c>
      <c r="GS134">
        <v>1</v>
      </c>
      <c r="GT134">
        <v>0.0868115</v>
      </c>
      <c r="GU134">
        <v>1.38563</v>
      </c>
      <c r="GV134">
        <v>20.1116</v>
      </c>
      <c r="GW134">
        <v>5.19722</v>
      </c>
      <c r="GX134">
        <v>12.004</v>
      </c>
      <c r="GY134">
        <v>4.97435</v>
      </c>
      <c r="GZ134">
        <v>3.29325</v>
      </c>
      <c r="HA134">
        <v>9999</v>
      </c>
      <c r="HB134">
        <v>9999</v>
      </c>
      <c r="HC134">
        <v>999.9</v>
      </c>
      <c r="HD134">
        <v>9999</v>
      </c>
      <c r="HE134">
        <v>1.8631</v>
      </c>
      <c r="HF134">
        <v>1.86813</v>
      </c>
      <c r="HG134">
        <v>1.86789</v>
      </c>
      <c r="HH134">
        <v>1.86905</v>
      </c>
      <c r="HI134">
        <v>1.86991</v>
      </c>
      <c r="HJ134">
        <v>1.86593</v>
      </c>
      <c r="HK134">
        <v>1.86706</v>
      </c>
      <c r="HL134">
        <v>1.86838</v>
      </c>
      <c r="HM134">
        <v>5</v>
      </c>
      <c r="HN134">
        <v>0</v>
      </c>
      <c r="HO134">
        <v>0</v>
      </c>
      <c r="HP134">
        <v>0</v>
      </c>
      <c r="HQ134" t="s">
        <v>411</v>
      </c>
      <c r="HR134" t="s">
        <v>412</v>
      </c>
      <c r="HS134" t="s">
        <v>413</v>
      </c>
      <c r="HT134" t="s">
        <v>413</v>
      </c>
      <c r="HU134" t="s">
        <v>413</v>
      </c>
      <c r="HV134" t="s">
        <v>413</v>
      </c>
      <c r="HW134">
        <v>0</v>
      </c>
      <c r="HX134">
        <v>100</v>
      </c>
      <c r="HY134">
        <v>100</v>
      </c>
      <c r="HZ134">
        <v>4.848</v>
      </c>
      <c r="IA134">
        <v>0.5662</v>
      </c>
      <c r="IB134">
        <v>4.09459096810632</v>
      </c>
      <c r="IC134">
        <v>0.00701673648668627</v>
      </c>
      <c r="ID134">
        <v>-7.00304995360485e-07</v>
      </c>
      <c r="IE134">
        <v>-1.86506737496121e-11</v>
      </c>
      <c r="IF134">
        <v>0.00125787624930914</v>
      </c>
      <c r="IG134">
        <v>-0.0224036906934607</v>
      </c>
      <c r="IH134">
        <v>0.00249664406764014</v>
      </c>
      <c r="II134">
        <v>-2.59163740235367e-05</v>
      </c>
      <c r="IJ134">
        <v>-2</v>
      </c>
      <c r="IK134">
        <v>2020</v>
      </c>
      <c r="IL134">
        <v>1</v>
      </c>
      <c r="IM134">
        <v>25</v>
      </c>
      <c r="IN134">
        <v>58.7</v>
      </c>
      <c r="IO134">
        <v>58.7</v>
      </c>
      <c r="IP134">
        <v>0.318604</v>
      </c>
      <c r="IQ134">
        <v>2.66968</v>
      </c>
      <c r="IR134">
        <v>1.54785</v>
      </c>
      <c r="IS134">
        <v>2.30591</v>
      </c>
      <c r="IT134">
        <v>1.34644</v>
      </c>
      <c r="IU134">
        <v>2.41211</v>
      </c>
      <c r="IV134">
        <v>34.0545</v>
      </c>
      <c r="IW134">
        <v>24.2188</v>
      </c>
      <c r="IX134">
        <v>18</v>
      </c>
      <c r="IY134">
        <v>502.75</v>
      </c>
      <c r="IZ134">
        <v>398.842</v>
      </c>
      <c r="JA134">
        <v>23.499</v>
      </c>
      <c r="JB134">
        <v>28.33</v>
      </c>
      <c r="JC134">
        <v>29.9999</v>
      </c>
      <c r="JD134">
        <v>28.293</v>
      </c>
      <c r="JE134">
        <v>28.2341</v>
      </c>
      <c r="JF134">
        <v>6.36007</v>
      </c>
      <c r="JG134">
        <v>28.1355</v>
      </c>
      <c r="JH134">
        <v>74.3991</v>
      </c>
      <c r="JI134">
        <v>23.5004</v>
      </c>
      <c r="JJ134">
        <v>63.9475</v>
      </c>
      <c r="JK134">
        <v>24.6072</v>
      </c>
      <c r="JL134">
        <v>101.921</v>
      </c>
      <c r="JM134">
        <v>102.369</v>
      </c>
    </row>
    <row r="135" spans="1:273">
      <c r="A135">
        <v>119</v>
      </c>
      <c r="B135">
        <v>1510791446.5</v>
      </c>
      <c r="C135">
        <v>2114.40000009537</v>
      </c>
      <c r="D135" t="s">
        <v>648</v>
      </c>
      <c r="E135" t="s">
        <v>649</v>
      </c>
      <c r="F135">
        <v>5</v>
      </c>
      <c r="G135" t="s">
        <v>405</v>
      </c>
      <c r="H135" t="s">
        <v>406</v>
      </c>
      <c r="I135">
        <v>1510791438.75</v>
      </c>
      <c r="J135">
        <f>(K135)/1000</f>
        <v>0</v>
      </c>
      <c r="K135">
        <f>IF(CZ135, AN135, AH135)</f>
        <v>0</v>
      </c>
      <c r="L135">
        <f>IF(CZ135, AI135, AG135)</f>
        <v>0</v>
      </c>
      <c r="M135">
        <f>DB135 - IF(AU135&gt;1, L135*CV135*100.0/(AW135*DP135), 0)</f>
        <v>0</v>
      </c>
      <c r="N135">
        <f>((T135-J135/2)*M135-L135)/(T135+J135/2)</f>
        <v>0</v>
      </c>
      <c r="O135">
        <f>N135*(DI135+DJ135)/1000.0</f>
        <v>0</v>
      </c>
      <c r="P135">
        <f>(DB135 - IF(AU135&gt;1, L135*CV135*100.0/(AW135*DP135), 0))*(DI135+DJ135)/1000.0</f>
        <v>0</v>
      </c>
      <c r="Q135">
        <f>2.0/((1/S135-1/R135)+SIGN(S135)*SQRT((1/S135-1/R135)*(1/S135-1/R135) + 4*CW135/((CW135+1)*(CW135+1))*(2*1/S135*1/R135-1/R135*1/R135)))</f>
        <v>0</v>
      </c>
      <c r="R135">
        <f>IF(LEFT(CX135,1)&lt;&gt;"0",IF(LEFT(CX135,1)="1",3.0,CY135),$D$5+$E$5*(DP135*DI135/($K$5*1000))+$F$5*(DP135*DI135/($K$5*1000))*MAX(MIN(CV135,$J$5),$I$5)*MAX(MIN(CV135,$J$5),$I$5)+$G$5*MAX(MIN(CV135,$J$5),$I$5)*(DP135*DI135/($K$5*1000))+$H$5*(DP135*DI135/($K$5*1000))*(DP135*DI135/($K$5*1000)))</f>
        <v>0</v>
      </c>
      <c r="S135">
        <f>J135*(1000-(1000*0.61365*exp(17.502*W135/(240.97+W135))/(DI135+DJ135)+DD135)/2)/(1000*0.61365*exp(17.502*W135/(240.97+W135))/(DI135+DJ135)-DD135)</f>
        <v>0</v>
      </c>
      <c r="T135">
        <f>1/((CW135+1)/(Q135/1.6)+1/(R135/1.37)) + CW135/((CW135+1)/(Q135/1.6) + CW135/(R135/1.37))</f>
        <v>0</v>
      </c>
      <c r="U135">
        <f>(CR135*CU135)</f>
        <v>0</v>
      </c>
      <c r="V135">
        <f>(DK135+(U135+2*0.95*5.67E-8*(((DK135+$B$7)+273)^4-(DK135+273)^4)-44100*J135)/(1.84*29.3*R135+8*0.95*5.67E-8*(DK135+273)^3))</f>
        <v>0</v>
      </c>
      <c r="W135">
        <f>($C$7*DL135+$D$7*DM135+$E$7*V135)</f>
        <v>0</v>
      </c>
      <c r="X135">
        <f>0.61365*exp(17.502*W135/(240.97+W135))</f>
        <v>0</v>
      </c>
      <c r="Y135">
        <f>(Z135/AA135*100)</f>
        <v>0</v>
      </c>
      <c r="Z135">
        <f>DD135*(DI135+DJ135)/1000</f>
        <v>0</v>
      </c>
      <c r="AA135">
        <f>0.61365*exp(17.502*DK135/(240.97+DK135))</f>
        <v>0</v>
      </c>
      <c r="AB135">
        <f>(X135-DD135*(DI135+DJ135)/1000)</f>
        <v>0</v>
      </c>
      <c r="AC135">
        <f>(-J135*44100)</f>
        <v>0</v>
      </c>
      <c r="AD135">
        <f>2*29.3*R135*0.92*(DK135-W135)</f>
        <v>0</v>
      </c>
      <c r="AE135">
        <f>2*0.95*5.67E-8*(((DK135+$B$7)+273)^4-(W135+273)^4)</f>
        <v>0</v>
      </c>
      <c r="AF135">
        <f>U135+AE135+AC135+AD135</f>
        <v>0</v>
      </c>
      <c r="AG135">
        <f>DH135*AU135*(DC135-DB135*(1000-AU135*DE135)/(1000-AU135*DD135))/(100*CV135)</f>
        <v>0</v>
      </c>
      <c r="AH135">
        <f>1000*DH135*AU135*(DD135-DE135)/(100*CV135*(1000-AU135*DD135))</f>
        <v>0</v>
      </c>
      <c r="AI135">
        <f>(AJ135 - AK135 - DI135*1E3/(8.314*(DK135+273.15)) * AM135/DH135 * AL135) * DH135/(100*CV135) * (1000 - DE135)/1000</f>
        <v>0</v>
      </c>
      <c r="AJ135">
        <v>84.5693549249566</v>
      </c>
      <c r="AK135">
        <v>99.8374157575756</v>
      </c>
      <c r="AL135">
        <v>-3.31204596633057</v>
      </c>
      <c r="AM135">
        <v>64.351544685461</v>
      </c>
      <c r="AN135">
        <f>(AP135 - AO135 + DI135*1E3/(8.314*(DK135+273.15)) * AR135/DH135 * AQ135) * DH135/(100*CV135) * 1000/(1000 - AP135)</f>
        <v>0</v>
      </c>
      <c r="AO135">
        <v>24.6061337360529</v>
      </c>
      <c r="AP135">
        <v>24.9986594405594</v>
      </c>
      <c r="AQ135">
        <v>1.4512696584285e-06</v>
      </c>
      <c r="AR135">
        <v>100.18039122701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MAX(0,($B$13+$C$13*DP135)/(1+$D$13*DP135)*DI135/(DK135+273)*$E$13)</f>
        <v>0</v>
      </c>
      <c r="AX135" t="s">
        <v>407</v>
      </c>
      <c r="AY135" t="s">
        <v>407</v>
      </c>
      <c r="AZ135">
        <v>0</v>
      </c>
      <c r="BA135">
        <v>0</v>
      </c>
      <c r="BB135">
        <f>1-AZ135/BA135</f>
        <v>0</v>
      </c>
      <c r="BC135">
        <v>0</v>
      </c>
      <c r="BD135" t="s">
        <v>407</v>
      </c>
      <c r="BE135" t="s">
        <v>407</v>
      </c>
      <c r="BF135">
        <v>0</v>
      </c>
      <c r="BG135">
        <v>0</v>
      </c>
      <c r="BH135">
        <f>1-BF135/BG135</f>
        <v>0</v>
      </c>
      <c r="BI135">
        <v>0.5</v>
      </c>
      <c r="BJ135">
        <f>CS135</f>
        <v>0</v>
      </c>
      <c r="BK135">
        <f>L135</f>
        <v>0</v>
      </c>
      <c r="BL135">
        <f>BH135*BI135*BJ135</f>
        <v>0</v>
      </c>
      <c r="BM135">
        <f>(BK135-BC135)/BJ135</f>
        <v>0</v>
      </c>
      <c r="BN135">
        <f>(BA135-BG135)/BG135</f>
        <v>0</v>
      </c>
      <c r="BO135">
        <f>AZ135/(BB135+AZ135/BG135)</f>
        <v>0</v>
      </c>
      <c r="BP135" t="s">
        <v>407</v>
      </c>
      <c r="BQ135">
        <v>0</v>
      </c>
      <c r="BR135">
        <f>IF(BQ135&lt;&gt;0, BQ135, BO135)</f>
        <v>0</v>
      </c>
      <c r="BS135">
        <f>1-BR135/BG135</f>
        <v>0</v>
      </c>
      <c r="BT135">
        <f>(BG135-BF135)/(BG135-BR135)</f>
        <v>0</v>
      </c>
      <c r="BU135">
        <f>(BA135-BG135)/(BA135-BR135)</f>
        <v>0</v>
      </c>
      <c r="BV135">
        <f>(BG135-BF135)/(BG135-AZ135)</f>
        <v>0</v>
      </c>
      <c r="BW135">
        <f>(BA135-BG135)/(BA135-AZ135)</f>
        <v>0</v>
      </c>
      <c r="BX135">
        <f>(BT135*BR135/BF135)</f>
        <v>0</v>
      </c>
      <c r="BY135">
        <f>(1-BX135)</f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f>$B$11*DQ135+$C$11*DR135+$F$11*EC135*(1-EF135)</f>
        <v>0</v>
      </c>
      <c r="CS135">
        <f>CR135*CT135</f>
        <v>0</v>
      </c>
      <c r="CT135">
        <f>($B$11*$D$9+$C$11*$D$9+$F$11*((EP135+EH135)/MAX(EP135+EH135+EQ135, 0.1)*$I$9+EQ135/MAX(EP135+EH135+EQ135, 0.1)*$J$9))/($B$11+$C$11+$F$11)</f>
        <v>0</v>
      </c>
      <c r="CU135">
        <f>($B$11*$K$9+$C$11*$K$9+$F$11*((EP135+EH135)/MAX(EP135+EH135+EQ135, 0.1)*$P$9+EQ135/MAX(EP135+EH135+EQ135, 0.1)*$Q$9))/($B$11+$C$11+$F$11)</f>
        <v>0</v>
      </c>
      <c r="CV135">
        <v>1.65</v>
      </c>
      <c r="CW135">
        <v>0.5</v>
      </c>
      <c r="CX135" t="s">
        <v>408</v>
      </c>
      <c r="CY135">
        <v>2</v>
      </c>
      <c r="CZ135" t="b">
        <v>1</v>
      </c>
      <c r="DA135">
        <v>1510791438.75</v>
      </c>
      <c r="DB135">
        <v>121.010607142857</v>
      </c>
      <c r="DC135">
        <v>99.0663857142857</v>
      </c>
      <c r="DD135">
        <v>24.999325</v>
      </c>
      <c r="DE135">
        <v>24.6063607142857</v>
      </c>
      <c r="DF135">
        <v>116.110821428571</v>
      </c>
      <c r="DG135">
        <v>24.4330357142857</v>
      </c>
      <c r="DH135">
        <v>500.080892857143</v>
      </c>
      <c r="DI135">
        <v>89.9171928571429</v>
      </c>
      <c r="DJ135">
        <v>0.1000603</v>
      </c>
      <c r="DK135">
        <v>26.6338535714286</v>
      </c>
      <c r="DL135">
        <v>27.5026714285714</v>
      </c>
      <c r="DM135">
        <v>999.9</v>
      </c>
      <c r="DN135">
        <v>0</v>
      </c>
      <c r="DO135">
        <v>0</v>
      </c>
      <c r="DP135">
        <v>9990.7975</v>
      </c>
      <c r="DQ135">
        <v>0</v>
      </c>
      <c r="DR135">
        <v>9.95321928571428</v>
      </c>
      <c r="DS135">
        <v>21.9441785714286</v>
      </c>
      <c r="DT135">
        <v>124.113335714286</v>
      </c>
      <c r="DU135">
        <v>101.565525</v>
      </c>
      <c r="DV135">
        <v>0.392961464285714</v>
      </c>
      <c r="DW135">
        <v>99.0663857142857</v>
      </c>
      <c r="DX135">
        <v>24.6063607142857</v>
      </c>
      <c r="DY135">
        <v>2.24786964285714</v>
      </c>
      <c r="DZ135">
        <v>2.21253428571429</v>
      </c>
      <c r="EA135">
        <v>19.3076142857143</v>
      </c>
      <c r="EB135">
        <v>19.053375</v>
      </c>
      <c r="EC135">
        <v>1999.99642857143</v>
      </c>
      <c r="ED135">
        <v>0.979994</v>
      </c>
      <c r="EE135">
        <v>0.0200061</v>
      </c>
      <c r="EF135">
        <v>0</v>
      </c>
      <c r="EG135">
        <v>2.30866785714286</v>
      </c>
      <c r="EH135">
        <v>0</v>
      </c>
      <c r="EI135">
        <v>2274.11607142857</v>
      </c>
      <c r="EJ135">
        <v>17300.0928571429</v>
      </c>
      <c r="EK135">
        <v>39.062</v>
      </c>
      <c r="EL135">
        <v>39.625</v>
      </c>
      <c r="EM135">
        <v>38.812</v>
      </c>
      <c r="EN135">
        <v>38.2610714285714</v>
      </c>
      <c r="EO135">
        <v>38.437</v>
      </c>
      <c r="EP135">
        <v>1959.98642857143</v>
      </c>
      <c r="EQ135">
        <v>40.01</v>
      </c>
      <c r="ER135">
        <v>0</v>
      </c>
      <c r="ES135">
        <v>1679592199.1</v>
      </c>
      <c r="ET135">
        <v>0</v>
      </c>
      <c r="EU135">
        <v>2.312312</v>
      </c>
      <c r="EV135">
        <v>-0.424753844165052</v>
      </c>
      <c r="EW135">
        <v>-2.31846152365893</v>
      </c>
      <c r="EX135">
        <v>2274.096</v>
      </c>
      <c r="EY135">
        <v>15</v>
      </c>
      <c r="EZ135">
        <v>0</v>
      </c>
      <c r="FA135" t="s">
        <v>409</v>
      </c>
      <c r="FB135">
        <v>1510787920.6</v>
      </c>
      <c r="FC135">
        <v>1510787921.6</v>
      </c>
      <c r="FD135">
        <v>0</v>
      </c>
      <c r="FE135">
        <v>-0.101</v>
      </c>
      <c r="FF135">
        <v>-0.012</v>
      </c>
      <c r="FG135">
        <v>6.901</v>
      </c>
      <c r="FH135">
        <v>0.516</v>
      </c>
      <c r="FI135">
        <v>420</v>
      </c>
      <c r="FJ135">
        <v>24</v>
      </c>
      <c r="FK135">
        <v>0.32</v>
      </c>
      <c r="FL135">
        <v>0.12</v>
      </c>
      <c r="FM135">
        <v>0.394283073170732</v>
      </c>
      <c r="FN135">
        <v>-0.0232393797909408</v>
      </c>
      <c r="FO135">
        <v>0.00245166438627695</v>
      </c>
      <c r="FP135">
        <v>1</v>
      </c>
      <c r="FQ135">
        <v>1</v>
      </c>
      <c r="FR135">
        <v>1</v>
      </c>
      <c r="FS135" t="s">
        <v>410</v>
      </c>
      <c r="FT135">
        <v>2.97178</v>
      </c>
      <c r="FU135">
        <v>2.75399</v>
      </c>
      <c r="FV135">
        <v>0.0236486</v>
      </c>
      <c r="FW135">
        <v>0.0193306</v>
      </c>
      <c r="FX135">
        <v>0.10496</v>
      </c>
      <c r="FY135">
        <v>0.105101</v>
      </c>
      <c r="FZ135">
        <v>37870.4</v>
      </c>
      <c r="GA135">
        <v>41451.8</v>
      </c>
      <c r="GB135">
        <v>35160.2</v>
      </c>
      <c r="GC135">
        <v>38345.5</v>
      </c>
      <c r="GD135">
        <v>44595.2</v>
      </c>
      <c r="GE135">
        <v>49552.8</v>
      </c>
      <c r="GF135">
        <v>54932.6</v>
      </c>
      <c r="GG135">
        <v>61499.2</v>
      </c>
      <c r="GH135">
        <v>1.96633</v>
      </c>
      <c r="GI135">
        <v>1.80315</v>
      </c>
      <c r="GJ135">
        <v>0.0887178</v>
      </c>
      <c r="GK135">
        <v>0</v>
      </c>
      <c r="GL135">
        <v>26.0343</v>
      </c>
      <c r="GM135">
        <v>999.9</v>
      </c>
      <c r="GN135">
        <v>64.553</v>
      </c>
      <c r="GO135">
        <v>29.628</v>
      </c>
      <c r="GP135">
        <v>29.9368</v>
      </c>
      <c r="GQ135">
        <v>54.5591</v>
      </c>
      <c r="GR135">
        <v>49.4591</v>
      </c>
      <c r="GS135">
        <v>1</v>
      </c>
      <c r="GT135">
        <v>0.0869055</v>
      </c>
      <c r="GU135">
        <v>1.37965</v>
      </c>
      <c r="GV135">
        <v>20.1119</v>
      </c>
      <c r="GW135">
        <v>5.19677</v>
      </c>
      <c r="GX135">
        <v>12.0041</v>
      </c>
      <c r="GY135">
        <v>4.97495</v>
      </c>
      <c r="GZ135">
        <v>3.29313</v>
      </c>
      <c r="HA135">
        <v>9999</v>
      </c>
      <c r="HB135">
        <v>9999</v>
      </c>
      <c r="HC135">
        <v>999.9</v>
      </c>
      <c r="HD135">
        <v>9999</v>
      </c>
      <c r="HE135">
        <v>1.8631</v>
      </c>
      <c r="HF135">
        <v>1.86813</v>
      </c>
      <c r="HG135">
        <v>1.86789</v>
      </c>
      <c r="HH135">
        <v>1.86905</v>
      </c>
      <c r="HI135">
        <v>1.86987</v>
      </c>
      <c r="HJ135">
        <v>1.86594</v>
      </c>
      <c r="HK135">
        <v>1.86707</v>
      </c>
      <c r="HL135">
        <v>1.86838</v>
      </c>
      <c r="HM135">
        <v>5</v>
      </c>
      <c r="HN135">
        <v>0</v>
      </c>
      <c r="HO135">
        <v>0</v>
      </c>
      <c r="HP135">
        <v>0</v>
      </c>
      <c r="HQ135" t="s">
        <v>411</v>
      </c>
      <c r="HR135" t="s">
        <v>412</v>
      </c>
      <c r="HS135" t="s">
        <v>413</v>
      </c>
      <c r="HT135" t="s">
        <v>413</v>
      </c>
      <c r="HU135" t="s">
        <v>413</v>
      </c>
      <c r="HV135" t="s">
        <v>413</v>
      </c>
      <c r="HW135">
        <v>0</v>
      </c>
      <c r="HX135">
        <v>100</v>
      </c>
      <c r="HY135">
        <v>100</v>
      </c>
      <c r="HZ135">
        <v>4.727</v>
      </c>
      <c r="IA135">
        <v>0.5663</v>
      </c>
      <c r="IB135">
        <v>4.09459096810632</v>
      </c>
      <c r="IC135">
        <v>0.00701673648668627</v>
      </c>
      <c r="ID135">
        <v>-7.00304995360485e-07</v>
      </c>
      <c r="IE135">
        <v>-1.86506737496121e-11</v>
      </c>
      <c r="IF135">
        <v>0.00125787624930914</v>
      </c>
      <c r="IG135">
        <v>-0.0224036906934607</v>
      </c>
      <c r="IH135">
        <v>0.00249664406764014</v>
      </c>
      <c r="II135">
        <v>-2.59163740235367e-05</v>
      </c>
      <c r="IJ135">
        <v>-2</v>
      </c>
      <c r="IK135">
        <v>2020</v>
      </c>
      <c r="IL135">
        <v>1</v>
      </c>
      <c r="IM135">
        <v>25</v>
      </c>
      <c r="IN135">
        <v>58.8</v>
      </c>
      <c r="IO135">
        <v>58.7</v>
      </c>
      <c r="IP135">
        <v>0.2771</v>
      </c>
      <c r="IQ135">
        <v>2.67334</v>
      </c>
      <c r="IR135">
        <v>1.54785</v>
      </c>
      <c r="IS135">
        <v>2.30469</v>
      </c>
      <c r="IT135">
        <v>1.34644</v>
      </c>
      <c r="IU135">
        <v>2.44995</v>
      </c>
      <c r="IV135">
        <v>34.0545</v>
      </c>
      <c r="IW135">
        <v>24.2188</v>
      </c>
      <c r="IX135">
        <v>18</v>
      </c>
      <c r="IY135">
        <v>502.883</v>
      </c>
      <c r="IZ135">
        <v>398.675</v>
      </c>
      <c r="JA135">
        <v>23.4981</v>
      </c>
      <c r="JB135">
        <v>28.33</v>
      </c>
      <c r="JC135">
        <v>30.0002</v>
      </c>
      <c r="JD135">
        <v>28.293</v>
      </c>
      <c r="JE135">
        <v>28.2341</v>
      </c>
      <c r="JF135">
        <v>5.53122</v>
      </c>
      <c r="JG135">
        <v>28.1355</v>
      </c>
      <c r="JH135">
        <v>74.3991</v>
      </c>
      <c r="JI135">
        <v>23.4995</v>
      </c>
      <c r="JJ135">
        <v>50.5068</v>
      </c>
      <c r="JK135">
        <v>24.6072</v>
      </c>
      <c r="JL135">
        <v>101.922</v>
      </c>
      <c r="JM135">
        <v>102.37</v>
      </c>
    </row>
    <row r="136" spans="1:273">
      <c r="A136">
        <v>120</v>
      </c>
      <c r="B136">
        <v>1510791451.5</v>
      </c>
      <c r="C136">
        <v>2119.40000009537</v>
      </c>
      <c r="D136" t="s">
        <v>650</v>
      </c>
      <c r="E136" t="s">
        <v>651</v>
      </c>
      <c r="F136">
        <v>5</v>
      </c>
      <c r="G136" t="s">
        <v>405</v>
      </c>
      <c r="H136" t="s">
        <v>406</v>
      </c>
      <c r="I136">
        <v>1510791444.01852</v>
      </c>
      <c r="J136">
        <f>(K136)/1000</f>
        <v>0</v>
      </c>
      <c r="K136">
        <f>IF(CZ136, AN136, AH136)</f>
        <v>0</v>
      </c>
      <c r="L136">
        <f>IF(CZ136, AI136, AG136)</f>
        <v>0</v>
      </c>
      <c r="M136">
        <f>DB136 - IF(AU136&gt;1, L136*CV136*100.0/(AW136*DP136), 0)</f>
        <v>0</v>
      </c>
      <c r="N136">
        <f>((T136-J136/2)*M136-L136)/(T136+J136/2)</f>
        <v>0</v>
      </c>
      <c r="O136">
        <f>N136*(DI136+DJ136)/1000.0</f>
        <v>0</v>
      </c>
      <c r="P136">
        <f>(DB136 - IF(AU136&gt;1, L136*CV136*100.0/(AW136*DP136), 0))*(DI136+DJ136)/1000.0</f>
        <v>0</v>
      </c>
      <c r="Q136">
        <f>2.0/((1/S136-1/R136)+SIGN(S136)*SQRT((1/S136-1/R136)*(1/S136-1/R136) + 4*CW136/((CW136+1)*(CW136+1))*(2*1/S136*1/R136-1/R136*1/R136)))</f>
        <v>0</v>
      </c>
      <c r="R136">
        <f>IF(LEFT(CX136,1)&lt;&gt;"0",IF(LEFT(CX136,1)="1",3.0,CY136),$D$5+$E$5*(DP136*DI136/($K$5*1000))+$F$5*(DP136*DI136/($K$5*1000))*MAX(MIN(CV136,$J$5),$I$5)*MAX(MIN(CV136,$J$5),$I$5)+$G$5*MAX(MIN(CV136,$J$5),$I$5)*(DP136*DI136/($K$5*1000))+$H$5*(DP136*DI136/($K$5*1000))*(DP136*DI136/($K$5*1000)))</f>
        <v>0</v>
      </c>
      <c r="S136">
        <f>J136*(1000-(1000*0.61365*exp(17.502*W136/(240.97+W136))/(DI136+DJ136)+DD136)/2)/(1000*0.61365*exp(17.502*W136/(240.97+W136))/(DI136+DJ136)-DD136)</f>
        <v>0</v>
      </c>
      <c r="T136">
        <f>1/((CW136+1)/(Q136/1.6)+1/(R136/1.37)) + CW136/((CW136+1)/(Q136/1.6) + CW136/(R136/1.37))</f>
        <v>0</v>
      </c>
      <c r="U136">
        <f>(CR136*CU136)</f>
        <v>0</v>
      </c>
      <c r="V136">
        <f>(DK136+(U136+2*0.95*5.67E-8*(((DK136+$B$7)+273)^4-(DK136+273)^4)-44100*J136)/(1.84*29.3*R136+8*0.95*5.67E-8*(DK136+273)^3))</f>
        <v>0</v>
      </c>
      <c r="W136">
        <f>($C$7*DL136+$D$7*DM136+$E$7*V136)</f>
        <v>0</v>
      </c>
      <c r="X136">
        <f>0.61365*exp(17.502*W136/(240.97+W136))</f>
        <v>0</v>
      </c>
      <c r="Y136">
        <f>(Z136/AA136*100)</f>
        <v>0</v>
      </c>
      <c r="Z136">
        <f>DD136*(DI136+DJ136)/1000</f>
        <v>0</v>
      </c>
      <c r="AA136">
        <f>0.61365*exp(17.502*DK136/(240.97+DK136))</f>
        <v>0</v>
      </c>
      <c r="AB136">
        <f>(X136-DD136*(DI136+DJ136)/1000)</f>
        <v>0</v>
      </c>
      <c r="AC136">
        <f>(-J136*44100)</f>
        <v>0</v>
      </c>
      <c r="AD136">
        <f>2*29.3*R136*0.92*(DK136-W136)</f>
        <v>0</v>
      </c>
      <c r="AE136">
        <f>2*0.95*5.67E-8*(((DK136+$B$7)+273)^4-(W136+273)^4)</f>
        <v>0</v>
      </c>
      <c r="AF136">
        <f>U136+AE136+AC136+AD136</f>
        <v>0</v>
      </c>
      <c r="AG136">
        <f>DH136*AU136*(DC136-DB136*(1000-AU136*DE136)/(1000-AU136*DD136))/(100*CV136)</f>
        <v>0</v>
      </c>
      <c r="AH136">
        <f>1000*DH136*AU136*(DD136-DE136)/(100*CV136*(1000-AU136*DD136))</f>
        <v>0</v>
      </c>
      <c r="AI136">
        <f>(AJ136 - AK136 - DI136*1E3/(8.314*(DK136+273.15)) * AM136/DH136 * AL136) * DH136/(100*CV136) * (1000 - DE136)/1000</f>
        <v>0</v>
      </c>
      <c r="AJ136">
        <v>67.1397356173886</v>
      </c>
      <c r="AK136">
        <v>82.8253181818182</v>
      </c>
      <c r="AL136">
        <v>-3.4037432757382</v>
      </c>
      <c r="AM136">
        <v>64.351544685461</v>
      </c>
      <c r="AN136">
        <f>(AP136 - AO136 + DI136*1E3/(8.314*(DK136+273.15)) * AR136/DH136 * AQ136) * DH136/(100*CV136) * 1000/(1000 - AP136)</f>
        <v>0</v>
      </c>
      <c r="AO136">
        <v>24.6060932997395</v>
      </c>
      <c r="AP136">
        <v>24.9980412587413</v>
      </c>
      <c r="AQ136">
        <v>-5.89996969889329e-06</v>
      </c>
      <c r="AR136">
        <v>100.18039122701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MAX(0,($B$13+$C$13*DP136)/(1+$D$13*DP136)*DI136/(DK136+273)*$E$13)</f>
        <v>0</v>
      </c>
      <c r="AX136" t="s">
        <v>407</v>
      </c>
      <c r="AY136" t="s">
        <v>407</v>
      </c>
      <c r="AZ136">
        <v>0</v>
      </c>
      <c r="BA136">
        <v>0</v>
      </c>
      <c r="BB136">
        <f>1-AZ136/BA136</f>
        <v>0</v>
      </c>
      <c r="BC136">
        <v>0</v>
      </c>
      <c r="BD136" t="s">
        <v>407</v>
      </c>
      <c r="BE136" t="s">
        <v>407</v>
      </c>
      <c r="BF136">
        <v>0</v>
      </c>
      <c r="BG136">
        <v>0</v>
      </c>
      <c r="BH136">
        <f>1-BF136/BG136</f>
        <v>0</v>
      </c>
      <c r="BI136">
        <v>0.5</v>
      </c>
      <c r="BJ136">
        <f>CS136</f>
        <v>0</v>
      </c>
      <c r="BK136">
        <f>L136</f>
        <v>0</v>
      </c>
      <c r="BL136">
        <f>BH136*BI136*BJ136</f>
        <v>0</v>
      </c>
      <c r="BM136">
        <f>(BK136-BC136)/BJ136</f>
        <v>0</v>
      </c>
      <c r="BN136">
        <f>(BA136-BG136)/BG136</f>
        <v>0</v>
      </c>
      <c r="BO136">
        <f>AZ136/(BB136+AZ136/BG136)</f>
        <v>0</v>
      </c>
      <c r="BP136" t="s">
        <v>407</v>
      </c>
      <c r="BQ136">
        <v>0</v>
      </c>
      <c r="BR136">
        <f>IF(BQ136&lt;&gt;0, BQ136, BO136)</f>
        <v>0</v>
      </c>
      <c r="BS136">
        <f>1-BR136/BG136</f>
        <v>0</v>
      </c>
      <c r="BT136">
        <f>(BG136-BF136)/(BG136-BR136)</f>
        <v>0</v>
      </c>
      <c r="BU136">
        <f>(BA136-BG136)/(BA136-BR136)</f>
        <v>0</v>
      </c>
      <c r="BV136">
        <f>(BG136-BF136)/(BG136-AZ136)</f>
        <v>0</v>
      </c>
      <c r="BW136">
        <f>(BA136-BG136)/(BA136-AZ136)</f>
        <v>0</v>
      </c>
      <c r="BX136">
        <f>(BT136*BR136/BF136)</f>
        <v>0</v>
      </c>
      <c r="BY136">
        <f>(1-BX136)</f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f>$B$11*DQ136+$C$11*DR136+$F$11*EC136*(1-EF136)</f>
        <v>0</v>
      </c>
      <c r="CS136">
        <f>CR136*CT136</f>
        <v>0</v>
      </c>
      <c r="CT136">
        <f>($B$11*$D$9+$C$11*$D$9+$F$11*((EP136+EH136)/MAX(EP136+EH136+EQ136, 0.1)*$I$9+EQ136/MAX(EP136+EH136+EQ136, 0.1)*$J$9))/($B$11+$C$11+$F$11)</f>
        <v>0</v>
      </c>
      <c r="CU136">
        <f>($B$11*$K$9+$C$11*$K$9+$F$11*((EP136+EH136)/MAX(EP136+EH136+EQ136, 0.1)*$P$9+EQ136/MAX(EP136+EH136+EQ136, 0.1)*$Q$9))/($B$11+$C$11+$F$11)</f>
        <v>0</v>
      </c>
      <c r="CV136">
        <v>1.65</v>
      </c>
      <c r="CW136">
        <v>0.5</v>
      </c>
      <c r="CX136" t="s">
        <v>408</v>
      </c>
      <c r="CY136">
        <v>2</v>
      </c>
      <c r="CZ136" t="b">
        <v>1</v>
      </c>
      <c r="DA136">
        <v>1510791444.01852</v>
      </c>
      <c r="DB136">
        <v>103.70527037037</v>
      </c>
      <c r="DC136">
        <v>81.6881962962963</v>
      </c>
      <c r="DD136">
        <v>24.9982555555556</v>
      </c>
      <c r="DE136">
        <v>24.6061148148148</v>
      </c>
      <c r="DF136">
        <v>98.923537037037</v>
      </c>
      <c r="DG136">
        <v>24.4320111111111</v>
      </c>
      <c r="DH136">
        <v>500.07937037037</v>
      </c>
      <c r="DI136">
        <v>89.9196962962963</v>
      </c>
      <c r="DJ136">
        <v>0.0999870481481482</v>
      </c>
      <c r="DK136">
        <v>26.6330333333333</v>
      </c>
      <c r="DL136">
        <v>27.4962111111111</v>
      </c>
      <c r="DM136">
        <v>999.9</v>
      </c>
      <c r="DN136">
        <v>0</v>
      </c>
      <c r="DO136">
        <v>0</v>
      </c>
      <c r="DP136">
        <v>9995.57814814815</v>
      </c>
      <c r="DQ136">
        <v>0</v>
      </c>
      <c r="DR136">
        <v>9.94832518518519</v>
      </c>
      <c r="DS136">
        <v>22.0170703703704</v>
      </c>
      <c r="DT136">
        <v>106.364188888889</v>
      </c>
      <c r="DU136">
        <v>83.7489148148148</v>
      </c>
      <c r="DV136">
        <v>0.392127888888889</v>
      </c>
      <c r="DW136">
        <v>81.6881962962963</v>
      </c>
      <c r="DX136">
        <v>24.6061148148148</v>
      </c>
      <c r="DY136">
        <v>2.24783518518518</v>
      </c>
      <c r="DZ136">
        <v>2.2125737037037</v>
      </c>
      <c r="EA136">
        <v>19.307362962963</v>
      </c>
      <c r="EB136">
        <v>19.0536555555556</v>
      </c>
      <c r="EC136">
        <v>1999.9962962963</v>
      </c>
      <c r="ED136">
        <v>0.979994</v>
      </c>
      <c r="EE136">
        <v>0.0200061</v>
      </c>
      <c r="EF136">
        <v>0</v>
      </c>
      <c r="EG136">
        <v>2.33222962962963</v>
      </c>
      <c r="EH136">
        <v>0</v>
      </c>
      <c r="EI136">
        <v>2273.87703703704</v>
      </c>
      <c r="EJ136">
        <v>17300.0962962963</v>
      </c>
      <c r="EK136">
        <v>39.062</v>
      </c>
      <c r="EL136">
        <v>39.6203333333333</v>
      </c>
      <c r="EM136">
        <v>38.812</v>
      </c>
      <c r="EN136">
        <v>38.2545925925926</v>
      </c>
      <c r="EO136">
        <v>38.437</v>
      </c>
      <c r="EP136">
        <v>1959.9862962963</v>
      </c>
      <c r="EQ136">
        <v>40.01</v>
      </c>
      <c r="ER136">
        <v>0</v>
      </c>
      <c r="ES136">
        <v>1679592204.5</v>
      </c>
      <c r="ET136">
        <v>0</v>
      </c>
      <c r="EU136">
        <v>2.3347</v>
      </c>
      <c r="EV136">
        <v>-0.179063239676141</v>
      </c>
      <c r="EW136">
        <v>-0.668717941668435</v>
      </c>
      <c r="EX136">
        <v>2273.87307692308</v>
      </c>
      <c r="EY136">
        <v>15</v>
      </c>
      <c r="EZ136">
        <v>0</v>
      </c>
      <c r="FA136" t="s">
        <v>409</v>
      </c>
      <c r="FB136">
        <v>1510787920.6</v>
      </c>
      <c r="FC136">
        <v>1510787921.6</v>
      </c>
      <c r="FD136">
        <v>0</v>
      </c>
      <c r="FE136">
        <v>-0.101</v>
      </c>
      <c r="FF136">
        <v>-0.012</v>
      </c>
      <c r="FG136">
        <v>6.901</v>
      </c>
      <c r="FH136">
        <v>0.516</v>
      </c>
      <c r="FI136">
        <v>420</v>
      </c>
      <c r="FJ136">
        <v>24</v>
      </c>
      <c r="FK136">
        <v>0.32</v>
      </c>
      <c r="FL136">
        <v>0.12</v>
      </c>
      <c r="FM136">
        <v>0.393047341463415</v>
      </c>
      <c r="FN136">
        <v>-0.0141898536585359</v>
      </c>
      <c r="FO136">
        <v>0.00174229240089946</v>
      </c>
      <c r="FP136">
        <v>1</v>
      </c>
      <c r="FQ136">
        <v>1</v>
      </c>
      <c r="FR136">
        <v>1</v>
      </c>
      <c r="FS136" t="s">
        <v>410</v>
      </c>
      <c r="FT136">
        <v>2.97158</v>
      </c>
      <c r="FU136">
        <v>2.7539</v>
      </c>
      <c r="FV136">
        <v>0.0194966</v>
      </c>
      <c r="FW136">
        <v>0.015076</v>
      </c>
      <c r="FX136">
        <v>0.104968</v>
      </c>
      <c r="FY136">
        <v>0.105102</v>
      </c>
      <c r="FZ136">
        <v>38031.2</v>
      </c>
      <c r="GA136">
        <v>41631.7</v>
      </c>
      <c r="GB136">
        <v>35160</v>
      </c>
      <c r="GC136">
        <v>38345.6</v>
      </c>
      <c r="GD136">
        <v>44594.5</v>
      </c>
      <c r="GE136">
        <v>49552.8</v>
      </c>
      <c r="GF136">
        <v>54932.3</v>
      </c>
      <c r="GG136">
        <v>61499.5</v>
      </c>
      <c r="GH136">
        <v>1.9663</v>
      </c>
      <c r="GI136">
        <v>1.80338</v>
      </c>
      <c r="GJ136">
        <v>0.0885725</v>
      </c>
      <c r="GK136">
        <v>0</v>
      </c>
      <c r="GL136">
        <v>26.032</v>
      </c>
      <c r="GM136">
        <v>999.9</v>
      </c>
      <c r="GN136">
        <v>64.553</v>
      </c>
      <c r="GO136">
        <v>29.618</v>
      </c>
      <c r="GP136">
        <v>29.9185</v>
      </c>
      <c r="GQ136">
        <v>54.8391</v>
      </c>
      <c r="GR136">
        <v>49.4511</v>
      </c>
      <c r="GS136">
        <v>1</v>
      </c>
      <c r="GT136">
        <v>0.0867912</v>
      </c>
      <c r="GU136">
        <v>1.37598</v>
      </c>
      <c r="GV136">
        <v>20.1119</v>
      </c>
      <c r="GW136">
        <v>5.19647</v>
      </c>
      <c r="GX136">
        <v>12.0041</v>
      </c>
      <c r="GY136">
        <v>4.9749</v>
      </c>
      <c r="GZ136">
        <v>3.29305</v>
      </c>
      <c r="HA136">
        <v>9999</v>
      </c>
      <c r="HB136">
        <v>9999</v>
      </c>
      <c r="HC136">
        <v>999.9</v>
      </c>
      <c r="HD136">
        <v>9999</v>
      </c>
      <c r="HE136">
        <v>1.8631</v>
      </c>
      <c r="HF136">
        <v>1.86813</v>
      </c>
      <c r="HG136">
        <v>1.86789</v>
      </c>
      <c r="HH136">
        <v>1.86904</v>
      </c>
      <c r="HI136">
        <v>1.86987</v>
      </c>
      <c r="HJ136">
        <v>1.86591</v>
      </c>
      <c r="HK136">
        <v>1.86705</v>
      </c>
      <c r="HL136">
        <v>1.8684</v>
      </c>
      <c r="HM136">
        <v>5</v>
      </c>
      <c r="HN136">
        <v>0</v>
      </c>
      <c r="HO136">
        <v>0</v>
      </c>
      <c r="HP136">
        <v>0</v>
      </c>
      <c r="HQ136" t="s">
        <v>411</v>
      </c>
      <c r="HR136" t="s">
        <v>412</v>
      </c>
      <c r="HS136" t="s">
        <v>413</v>
      </c>
      <c r="HT136" t="s">
        <v>413</v>
      </c>
      <c r="HU136" t="s">
        <v>413</v>
      </c>
      <c r="HV136" t="s">
        <v>413</v>
      </c>
      <c r="HW136">
        <v>0</v>
      </c>
      <c r="HX136">
        <v>100</v>
      </c>
      <c r="HY136">
        <v>100</v>
      </c>
      <c r="HZ136">
        <v>4.613</v>
      </c>
      <c r="IA136">
        <v>0.5663</v>
      </c>
      <c r="IB136">
        <v>4.09459096810632</v>
      </c>
      <c r="IC136">
        <v>0.00701673648668627</v>
      </c>
      <c r="ID136">
        <v>-7.00304995360485e-07</v>
      </c>
      <c r="IE136">
        <v>-1.86506737496121e-11</v>
      </c>
      <c r="IF136">
        <v>0.00125787624930914</v>
      </c>
      <c r="IG136">
        <v>-0.0224036906934607</v>
      </c>
      <c r="IH136">
        <v>0.00249664406764014</v>
      </c>
      <c r="II136">
        <v>-2.59163740235367e-05</v>
      </c>
      <c r="IJ136">
        <v>-2</v>
      </c>
      <c r="IK136">
        <v>2020</v>
      </c>
      <c r="IL136">
        <v>1</v>
      </c>
      <c r="IM136">
        <v>25</v>
      </c>
      <c r="IN136">
        <v>58.8</v>
      </c>
      <c r="IO136">
        <v>58.8</v>
      </c>
      <c r="IP136">
        <v>0.24292</v>
      </c>
      <c r="IQ136">
        <v>2.67944</v>
      </c>
      <c r="IR136">
        <v>1.54785</v>
      </c>
      <c r="IS136">
        <v>2.30469</v>
      </c>
      <c r="IT136">
        <v>1.34644</v>
      </c>
      <c r="IU136">
        <v>2.43408</v>
      </c>
      <c r="IV136">
        <v>34.0545</v>
      </c>
      <c r="IW136">
        <v>24.2188</v>
      </c>
      <c r="IX136">
        <v>18</v>
      </c>
      <c r="IY136">
        <v>502.867</v>
      </c>
      <c r="IZ136">
        <v>398.8</v>
      </c>
      <c r="JA136">
        <v>23.4982</v>
      </c>
      <c r="JB136">
        <v>28.3284</v>
      </c>
      <c r="JC136">
        <v>30.0001</v>
      </c>
      <c r="JD136">
        <v>28.293</v>
      </c>
      <c r="JE136">
        <v>28.2341</v>
      </c>
      <c r="JF136">
        <v>4.78277</v>
      </c>
      <c r="JG136">
        <v>28.1355</v>
      </c>
      <c r="JH136">
        <v>74.3991</v>
      </c>
      <c r="JI136">
        <v>23.4992</v>
      </c>
      <c r="JJ136">
        <v>30.3897</v>
      </c>
      <c r="JK136">
        <v>24.6072</v>
      </c>
      <c r="JL136">
        <v>101.922</v>
      </c>
      <c r="JM136">
        <v>102.37</v>
      </c>
    </row>
    <row r="137" spans="1:273">
      <c r="A137">
        <v>121</v>
      </c>
      <c r="B137">
        <v>1510791548.5</v>
      </c>
      <c r="C137">
        <v>2216.40000009537</v>
      </c>
      <c r="D137" t="s">
        <v>652</v>
      </c>
      <c r="E137" t="s">
        <v>653</v>
      </c>
      <c r="F137">
        <v>5</v>
      </c>
      <c r="G137" t="s">
        <v>405</v>
      </c>
      <c r="H137" t="s">
        <v>406</v>
      </c>
      <c r="I137">
        <v>1510791540.5</v>
      </c>
      <c r="J137">
        <f>(K137)/1000</f>
        <v>0</v>
      </c>
      <c r="K137">
        <f>IF(CZ137, AN137, AH137)</f>
        <v>0</v>
      </c>
      <c r="L137">
        <f>IF(CZ137, AI137, AG137)</f>
        <v>0</v>
      </c>
      <c r="M137">
        <f>DB137 - IF(AU137&gt;1, L137*CV137*100.0/(AW137*DP137), 0)</f>
        <v>0</v>
      </c>
      <c r="N137">
        <f>((T137-J137/2)*M137-L137)/(T137+J137/2)</f>
        <v>0</v>
      </c>
      <c r="O137">
        <f>N137*(DI137+DJ137)/1000.0</f>
        <v>0</v>
      </c>
      <c r="P137">
        <f>(DB137 - IF(AU137&gt;1, L137*CV137*100.0/(AW137*DP137), 0))*(DI137+DJ137)/1000.0</f>
        <v>0</v>
      </c>
      <c r="Q137">
        <f>2.0/((1/S137-1/R137)+SIGN(S137)*SQRT((1/S137-1/R137)*(1/S137-1/R137) + 4*CW137/((CW137+1)*(CW137+1))*(2*1/S137*1/R137-1/R137*1/R137)))</f>
        <v>0</v>
      </c>
      <c r="R137">
        <f>IF(LEFT(CX137,1)&lt;&gt;"0",IF(LEFT(CX137,1)="1",3.0,CY137),$D$5+$E$5*(DP137*DI137/($K$5*1000))+$F$5*(DP137*DI137/($K$5*1000))*MAX(MIN(CV137,$J$5),$I$5)*MAX(MIN(CV137,$J$5),$I$5)+$G$5*MAX(MIN(CV137,$J$5),$I$5)*(DP137*DI137/($K$5*1000))+$H$5*(DP137*DI137/($K$5*1000))*(DP137*DI137/($K$5*1000)))</f>
        <v>0</v>
      </c>
      <c r="S137">
        <f>J137*(1000-(1000*0.61365*exp(17.502*W137/(240.97+W137))/(DI137+DJ137)+DD137)/2)/(1000*0.61365*exp(17.502*W137/(240.97+W137))/(DI137+DJ137)-DD137)</f>
        <v>0</v>
      </c>
      <c r="T137">
        <f>1/((CW137+1)/(Q137/1.6)+1/(R137/1.37)) + CW137/((CW137+1)/(Q137/1.6) + CW137/(R137/1.37))</f>
        <v>0</v>
      </c>
      <c r="U137">
        <f>(CR137*CU137)</f>
        <v>0</v>
      </c>
      <c r="V137">
        <f>(DK137+(U137+2*0.95*5.67E-8*(((DK137+$B$7)+273)^4-(DK137+273)^4)-44100*J137)/(1.84*29.3*R137+8*0.95*5.67E-8*(DK137+273)^3))</f>
        <v>0</v>
      </c>
      <c r="W137">
        <f>($C$7*DL137+$D$7*DM137+$E$7*V137)</f>
        <v>0</v>
      </c>
      <c r="X137">
        <f>0.61365*exp(17.502*W137/(240.97+W137))</f>
        <v>0</v>
      </c>
      <c r="Y137">
        <f>(Z137/AA137*100)</f>
        <v>0</v>
      </c>
      <c r="Z137">
        <f>DD137*(DI137+DJ137)/1000</f>
        <v>0</v>
      </c>
      <c r="AA137">
        <f>0.61365*exp(17.502*DK137/(240.97+DK137))</f>
        <v>0</v>
      </c>
      <c r="AB137">
        <f>(X137-DD137*(DI137+DJ137)/1000)</f>
        <v>0</v>
      </c>
      <c r="AC137">
        <f>(-J137*44100)</f>
        <v>0</v>
      </c>
      <c r="AD137">
        <f>2*29.3*R137*0.92*(DK137-W137)</f>
        <v>0</v>
      </c>
      <c r="AE137">
        <f>2*0.95*5.67E-8*(((DK137+$B$7)+273)^4-(W137+273)^4)</f>
        <v>0</v>
      </c>
      <c r="AF137">
        <f>U137+AE137+AC137+AD137</f>
        <v>0</v>
      </c>
      <c r="AG137">
        <f>DH137*AU137*(DC137-DB137*(1000-AU137*DE137)/(1000-AU137*DD137))/(100*CV137)</f>
        <v>0</v>
      </c>
      <c r="AH137">
        <f>1000*DH137*AU137*(DD137-DE137)/(100*CV137*(1000-AU137*DD137))</f>
        <v>0</v>
      </c>
      <c r="AI137">
        <f>(AJ137 - AK137 - DI137*1E3/(8.314*(DK137+273.15)) * AM137/DH137 * AL137) * DH137/(100*CV137) * (1000 - DE137)/1000</f>
        <v>0</v>
      </c>
      <c r="AJ137">
        <v>430.568864219853</v>
      </c>
      <c r="AK137">
        <v>429.593854545454</v>
      </c>
      <c r="AL137">
        <v>0.000199262182900238</v>
      </c>
      <c r="AM137">
        <v>64.351544685461</v>
      </c>
      <c r="AN137">
        <f>(AP137 - AO137 + DI137*1E3/(8.314*(DK137+273.15)) * AR137/DH137 * AQ137) * DH137/(100*CV137) * 1000/(1000 - AP137)</f>
        <v>0</v>
      </c>
      <c r="AO137">
        <v>24.5716897507581</v>
      </c>
      <c r="AP137">
        <v>24.9979356643357</v>
      </c>
      <c r="AQ137">
        <v>-3.08733369653082e-06</v>
      </c>
      <c r="AR137">
        <v>100.18039122701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MAX(0,($B$13+$C$13*DP137)/(1+$D$13*DP137)*DI137/(DK137+273)*$E$13)</f>
        <v>0</v>
      </c>
      <c r="AX137" t="s">
        <v>407</v>
      </c>
      <c r="AY137" t="s">
        <v>407</v>
      </c>
      <c r="AZ137">
        <v>0</v>
      </c>
      <c r="BA137">
        <v>0</v>
      </c>
      <c r="BB137">
        <f>1-AZ137/BA137</f>
        <v>0</v>
      </c>
      <c r="BC137">
        <v>0</v>
      </c>
      <c r="BD137" t="s">
        <v>407</v>
      </c>
      <c r="BE137" t="s">
        <v>407</v>
      </c>
      <c r="BF137">
        <v>0</v>
      </c>
      <c r="BG137">
        <v>0</v>
      </c>
      <c r="BH137">
        <f>1-BF137/BG137</f>
        <v>0</v>
      </c>
      <c r="BI137">
        <v>0.5</v>
      </c>
      <c r="BJ137">
        <f>CS137</f>
        <v>0</v>
      </c>
      <c r="BK137">
        <f>L137</f>
        <v>0</v>
      </c>
      <c r="BL137">
        <f>BH137*BI137*BJ137</f>
        <v>0</v>
      </c>
      <c r="BM137">
        <f>(BK137-BC137)/BJ137</f>
        <v>0</v>
      </c>
      <c r="BN137">
        <f>(BA137-BG137)/BG137</f>
        <v>0</v>
      </c>
      <c r="BO137">
        <f>AZ137/(BB137+AZ137/BG137)</f>
        <v>0</v>
      </c>
      <c r="BP137" t="s">
        <v>407</v>
      </c>
      <c r="BQ137">
        <v>0</v>
      </c>
      <c r="BR137">
        <f>IF(BQ137&lt;&gt;0, BQ137, BO137)</f>
        <v>0</v>
      </c>
      <c r="BS137">
        <f>1-BR137/BG137</f>
        <v>0</v>
      </c>
      <c r="BT137">
        <f>(BG137-BF137)/(BG137-BR137)</f>
        <v>0</v>
      </c>
      <c r="BU137">
        <f>(BA137-BG137)/(BA137-BR137)</f>
        <v>0</v>
      </c>
      <c r="BV137">
        <f>(BG137-BF137)/(BG137-AZ137)</f>
        <v>0</v>
      </c>
      <c r="BW137">
        <f>(BA137-BG137)/(BA137-AZ137)</f>
        <v>0</v>
      </c>
      <c r="BX137">
        <f>(BT137*BR137/BF137)</f>
        <v>0</v>
      </c>
      <c r="BY137">
        <f>(1-BX137)</f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f>$B$11*DQ137+$C$11*DR137+$F$11*EC137*(1-EF137)</f>
        <v>0</v>
      </c>
      <c r="CS137">
        <f>CR137*CT137</f>
        <v>0</v>
      </c>
      <c r="CT137">
        <f>($B$11*$D$9+$C$11*$D$9+$F$11*((EP137+EH137)/MAX(EP137+EH137+EQ137, 0.1)*$I$9+EQ137/MAX(EP137+EH137+EQ137, 0.1)*$J$9))/($B$11+$C$11+$F$11)</f>
        <v>0</v>
      </c>
      <c r="CU137">
        <f>($B$11*$K$9+$C$11*$K$9+$F$11*((EP137+EH137)/MAX(EP137+EH137+EQ137, 0.1)*$P$9+EQ137/MAX(EP137+EH137+EQ137, 0.1)*$Q$9))/($B$11+$C$11+$F$11)</f>
        <v>0</v>
      </c>
      <c r="CV137">
        <v>1.65</v>
      </c>
      <c r="CW137">
        <v>0.5</v>
      </c>
      <c r="CX137" t="s">
        <v>408</v>
      </c>
      <c r="CY137">
        <v>2</v>
      </c>
      <c r="CZ137" t="b">
        <v>1</v>
      </c>
      <c r="DA137">
        <v>1510791540.5</v>
      </c>
      <c r="DB137">
        <v>418.848322580645</v>
      </c>
      <c r="DC137">
        <v>419.969032258064</v>
      </c>
      <c r="DD137">
        <v>25.0063032258065</v>
      </c>
      <c r="DE137">
        <v>24.5756129032258</v>
      </c>
      <c r="DF137">
        <v>411.983096774194</v>
      </c>
      <c r="DG137">
        <v>24.4396677419355</v>
      </c>
      <c r="DH137">
        <v>500.076967741935</v>
      </c>
      <c r="DI137">
        <v>89.9188</v>
      </c>
      <c r="DJ137">
        <v>0.100007322580645</v>
      </c>
      <c r="DK137">
        <v>26.6346870967742</v>
      </c>
      <c r="DL137">
        <v>27.4873451612903</v>
      </c>
      <c r="DM137">
        <v>999.9</v>
      </c>
      <c r="DN137">
        <v>0</v>
      </c>
      <c r="DO137">
        <v>0</v>
      </c>
      <c r="DP137">
        <v>9992.88064516129</v>
      </c>
      <c r="DQ137">
        <v>0</v>
      </c>
      <c r="DR137">
        <v>9.97614903225807</v>
      </c>
      <c r="DS137">
        <v>-1.12059806451613</v>
      </c>
      <c r="DT137">
        <v>429.590838709677</v>
      </c>
      <c r="DU137">
        <v>430.549935483871</v>
      </c>
      <c r="DV137">
        <v>0.430685129032258</v>
      </c>
      <c r="DW137">
        <v>419.969032258064</v>
      </c>
      <c r="DX137">
        <v>24.5756129032258</v>
      </c>
      <c r="DY137">
        <v>2.2485364516129</v>
      </c>
      <c r="DZ137">
        <v>2.20980903225806</v>
      </c>
      <c r="EA137">
        <v>19.3123741935484</v>
      </c>
      <c r="EB137">
        <v>19.0336064516129</v>
      </c>
      <c r="EC137">
        <v>2000.00096774194</v>
      </c>
      <c r="ED137">
        <v>0.979998290322581</v>
      </c>
      <c r="EE137">
        <v>0.0200017967741936</v>
      </c>
      <c r="EF137">
        <v>0</v>
      </c>
      <c r="EG137">
        <v>2.28403870967742</v>
      </c>
      <c r="EH137">
        <v>0</v>
      </c>
      <c r="EI137">
        <v>2282.96129032258</v>
      </c>
      <c r="EJ137">
        <v>17300.1419354839</v>
      </c>
      <c r="EK137">
        <v>39.058</v>
      </c>
      <c r="EL137">
        <v>39.562</v>
      </c>
      <c r="EM137">
        <v>38.8</v>
      </c>
      <c r="EN137">
        <v>38.25</v>
      </c>
      <c r="EO137">
        <v>38.383</v>
      </c>
      <c r="EP137">
        <v>1959.99967741935</v>
      </c>
      <c r="EQ137">
        <v>40.0012903225806</v>
      </c>
      <c r="ER137">
        <v>0</v>
      </c>
      <c r="ES137">
        <v>1679592301.7</v>
      </c>
      <c r="ET137">
        <v>0</v>
      </c>
      <c r="EU137">
        <v>2.30061538461538</v>
      </c>
      <c r="EV137">
        <v>-0.14093674159987</v>
      </c>
      <c r="EW137">
        <v>13.1935042715069</v>
      </c>
      <c r="EX137">
        <v>2283.13576923077</v>
      </c>
      <c r="EY137">
        <v>15</v>
      </c>
      <c r="EZ137">
        <v>0</v>
      </c>
      <c r="FA137" t="s">
        <v>409</v>
      </c>
      <c r="FB137">
        <v>1510787920.6</v>
      </c>
      <c r="FC137">
        <v>1510787921.6</v>
      </c>
      <c r="FD137">
        <v>0</v>
      </c>
      <c r="FE137">
        <v>-0.101</v>
      </c>
      <c r="FF137">
        <v>-0.012</v>
      </c>
      <c r="FG137">
        <v>6.901</v>
      </c>
      <c r="FH137">
        <v>0.516</v>
      </c>
      <c r="FI137">
        <v>420</v>
      </c>
      <c r="FJ137">
        <v>24</v>
      </c>
      <c r="FK137">
        <v>0.32</v>
      </c>
      <c r="FL137">
        <v>0.12</v>
      </c>
      <c r="FM137">
        <v>0.424575170731707</v>
      </c>
      <c r="FN137">
        <v>0.0756398885017419</v>
      </c>
      <c r="FO137">
        <v>0.0114654305438661</v>
      </c>
      <c r="FP137">
        <v>1</v>
      </c>
      <c r="FQ137">
        <v>1</v>
      </c>
      <c r="FR137">
        <v>1</v>
      </c>
      <c r="FS137" t="s">
        <v>410</v>
      </c>
      <c r="FT137">
        <v>2.97184</v>
      </c>
      <c r="FU137">
        <v>2.75377</v>
      </c>
      <c r="FV137">
        <v>0.0893433</v>
      </c>
      <c r="FW137">
        <v>0.0908087</v>
      </c>
      <c r="FX137">
        <v>0.104962</v>
      </c>
      <c r="FY137">
        <v>0.105</v>
      </c>
      <c r="FZ137">
        <v>35326.3</v>
      </c>
      <c r="GA137">
        <v>38436.9</v>
      </c>
      <c r="GB137">
        <v>35162.8</v>
      </c>
      <c r="GC137">
        <v>38350.4</v>
      </c>
      <c r="GD137">
        <v>44599.1</v>
      </c>
      <c r="GE137">
        <v>49566.4</v>
      </c>
      <c r="GF137">
        <v>54935.6</v>
      </c>
      <c r="GG137">
        <v>61506.7</v>
      </c>
      <c r="GH137">
        <v>1.96677</v>
      </c>
      <c r="GI137">
        <v>1.8048</v>
      </c>
      <c r="GJ137">
        <v>0.0905991</v>
      </c>
      <c r="GK137">
        <v>0</v>
      </c>
      <c r="GL137">
        <v>25.9977</v>
      </c>
      <c r="GM137">
        <v>999.9</v>
      </c>
      <c r="GN137">
        <v>64.553</v>
      </c>
      <c r="GO137">
        <v>29.658</v>
      </c>
      <c r="GP137">
        <v>29.9885</v>
      </c>
      <c r="GQ137">
        <v>54.5591</v>
      </c>
      <c r="GR137">
        <v>49.2388</v>
      </c>
      <c r="GS137">
        <v>1</v>
      </c>
      <c r="GT137">
        <v>0.0835518</v>
      </c>
      <c r="GU137">
        <v>1.25236</v>
      </c>
      <c r="GV137">
        <v>20.1129</v>
      </c>
      <c r="GW137">
        <v>5.19662</v>
      </c>
      <c r="GX137">
        <v>12.0043</v>
      </c>
      <c r="GY137">
        <v>4.97515</v>
      </c>
      <c r="GZ137">
        <v>3.29318</v>
      </c>
      <c r="HA137">
        <v>9999</v>
      </c>
      <c r="HB137">
        <v>9999</v>
      </c>
      <c r="HC137">
        <v>999.9</v>
      </c>
      <c r="HD137">
        <v>9999</v>
      </c>
      <c r="HE137">
        <v>1.8631</v>
      </c>
      <c r="HF137">
        <v>1.86813</v>
      </c>
      <c r="HG137">
        <v>1.86787</v>
      </c>
      <c r="HH137">
        <v>1.869</v>
      </c>
      <c r="HI137">
        <v>1.86984</v>
      </c>
      <c r="HJ137">
        <v>1.86589</v>
      </c>
      <c r="HK137">
        <v>1.86705</v>
      </c>
      <c r="HL137">
        <v>1.86836</v>
      </c>
      <c r="HM137">
        <v>5</v>
      </c>
      <c r="HN137">
        <v>0</v>
      </c>
      <c r="HO137">
        <v>0</v>
      </c>
      <c r="HP137">
        <v>0</v>
      </c>
      <c r="HQ137" t="s">
        <v>411</v>
      </c>
      <c r="HR137" t="s">
        <v>412</v>
      </c>
      <c r="HS137" t="s">
        <v>413</v>
      </c>
      <c r="HT137" t="s">
        <v>413</v>
      </c>
      <c r="HU137" t="s">
        <v>413</v>
      </c>
      <c r="HV137" t="s">
        <v>413</v>
      </c>
      <c r="HW137">
        <v>0</v>
      </c>
      <c r="HX137">
        <v>100</v>
      </c>
      <c r="HY137">
        <v>100</v>
      </c>
      <c r="HZ137">
        <v>6.865</v>
      </c>
      <c r="IA137">
        <v>0.5662</v>
      </c>
      <c r="IB137">
        <v>4.09459096810632</v>
      </c>
      <c r="IC137">
        <v>0.00701673648668627</v>
      </c>
      <c r="ID137">
        <v>-7.00304995360485e-07</v>
      </c>
      <c r="IE137">
        <v>-1.86506737496121e-11</v>
      </c>
      <c r="IF137">
        <v>0.00125787624930914</v>
      </c>
      <c r="IG137">
        <v>-0.0224036906934607</v>
      </c>
      <c r="IH137">
        <v>0.00249664406764014</v>
      </c>
      <c r="II137">
        <v>-2.59163740235367e-05</v>
      </c>
      <c r="IJ137">
        <v>-2</v>
      </c>
      <c r="IK137">
        <v>2020</v>
      </c>
      <c r="IL137">
        <v>1</v>
      </c>
      <c r="IM137">
        <v>25</v>
      </c>
      <c r="IN137">
        <v>60.5</v>
      </c>
      <c r="IO137">
        <v>60.4</v>
      </c>
      <c r="IP137">
        <v>1.02783</v>
      </c>
      <c r="IQ137">
        <v>2.63672</v>
      </c>
      <c r="IR137">
        <v>1.54785</v>
      </c>
      <c r="IS137">
        <v>2.30469</v>
      </c>
      <c r="IT137">
        <v>1.34644</v>
      </c>
      <c r="IU137">
        <v>2.44995</v>
      </c>
      <c r="IV137">
        <v>34.0998</v>
      </c>
      <c r="IW137">
        <v>24.2188</v>
      </c>
      <c r="IX137">
        <v>18</v>
      </c>
      <c r="IY137">
        <v>503.077</v>
      </c>
      <c r="IZ137">
        <v>399.514</v>
      </c>
      <c r="JA137">
        <v>23.5766</v>
      </c>
      <c r="JB137">
        <v>28.301</v>
      </c>
      <c r="JC137">
        <v>29.9999</v>
      </c>
      <c r="JD137">
        <v>28.281</v>
      </c>
      <c r="JE137">
        <v>28.2228</v>
      </c>
      <c r="JF137">
        <v>20.6862</v>
      </c>
      <c r="JG137">
        <v>28.4109</v>
      </c>
      <c r="JH137">
        <v>74.3991</v>
      </c>
      <c r="JI137">
        <v>23.5768</v>
      </c>
      <c r="JJ137">
        <v>426.701</v>
      </c>
      <c r="JK137">
        <v>24.5381</v>
      </c>
      <c r="JL137">
        <v>101.929</v>
      </c>
      <c r="JM137">
        <v>102.383</v>
      </c>
    </row>
    <row r="138" spans="1:273">
      <c r="A138">
        <v>122</v>
      </c>
      <c r="B138">
        <v>1510791553.5</v>
      </c>
      <c r="C138">
        <v>2221.40000009537</v>
      </c>
      <c r="D138" t="s">
        <v>654</v>
      </c>
      <c r="E138" t="s">
        <v>655</v>
      </c>
      <c r="F138">
        <v>5</v>
      </c>
      <c r="G138" t="s">
        <v>405</v>
      </c>
      <c r="H138" t="s">
        <v>406</v>
      </c>
      <c r="I138">
        <v>1510791545.65517</v>
      </c>
      <c r="J138">
        <f>(K138)/1000</f>
        <v>0</v>
      </c>
      <c r="K138">
        <f>IF(CZ138, AN138, AH138)</f>
        <v>0</v>
      </c>
      <c r="L138">
        <f>IF(CZ138, AI138, AG138)</f>
        <v>0</v>
      </c>
      <c r="M138">
        <f>DB138 - IF(AU138&gt;1, L138*CV138*100.0/(AW138*DP138), 0)</f>
        <v>0</v>
      </c>
      <c r="N138">
        <f>((T138-J138/2)*M138-L138)/(T138+J138/2)</f>
        <v>0</v>
      </c>
      <c r="O138">
        <f>N138*(DI138+DJ138)/1000.0</f>
        <v>0</v>
      </c>
      <c r="P138">
        <f>(DB138 - IF(AU138&gt;1, L138*CV138*100.0/(AW138*DP138), 0))*(DI138+DJ138)/1000.0</f>
        <v>0</v>
      </c>
      <c r="Q138">
        <f>2.0/((1/S138-1/R138)+SIGN(S138)*SQRT((1/S138-1/R138)*(1/S138-1/R138) + 4*CW138/((CW138+1)*(CW138+1))*(2*1/S138*1/R138-1/R138*1/R138)))</f>
        <v>0</v>
      </c>
      <c r="R138">
        <f>IF(LEFT(CX138,1)&lt;&gt;"0",IF(LEFT(CX138,1)="1",3.0,CY138),$D$5+$E$5*(DP138*DI138/($K$5*1000))+$F$5*(DP138*DI138/($K$5*1000))*MAX(MIN(CV138,$J$5),$I$5)*MAX(MIN(CV138,$J$5),$I$5)+$G$5*MAX(MIN(CV138,$J$5),$I$5)*(DP138*DI138/($K$5*1000))+$H$5*(DP138*DI138/($K$5*1000))*(DP138*DI138/($K$5*1000)))</f>
        <v>0</v>
      </c>
      <c r="S138">
        <f>J138*(1000-(1000*0.61365*exp(17.502*W138/(240.97+W138))/(DI138+DJ138)+DD138)/2)/(1000*0.61365*exp(17.502*W138/(240.97+W138))/(DI138+DJ138)-DD138)</f>
        <v>0</v>
      </c>
      <c r="T138">
        <f>1/((CW138+1)/(Q138/1.6)+1/(R138/1.37)) + CW138/((CW138+1)/(Q138/1.6) + CW138/(R138/1.37))</f>
        <v>0</v>
      </c>
      <c r="U138">
        <f>(CR138*CU138)</f>
        <v>0</v>
      </c>
      <c r="V138">
        <f>(DK138+(U138+2*0.95*5.67E-8*(((DK138+$B$7)+273)^4-(DK138+273)^4)-44100*J138)/(1.84*29.3*R138+8*0.95*5.67E-8*(DK138+273)^3))</f>
        <v>0</v>
      </c>
      <c r="W138">
        <f>($C$7*DL138+$D$7*DM138+$E$7*V138)</f>
        <v>0</v>
      </c>
      <c r="X138">
        <f>0.61365*exp(17.502*W138/(240.97+W138))</f>
        <v>0</v>
      </c>
      <c r="Y138">
        <f>(Z138/AA138*100)</f>
        <v>0</v>
      </c>
      <c r="Z138">
        <f>DD138*(DI138+DJ138)/1000</f>
        <v>0</v>
      </c>
      <c r="AA138">
        <f>0.61365*exp(17.502*DK138/(240.97+DK138))</f>
        <v>0</v>
      </c>
      <c r="AB138">
        <f>(X138-DD138*(DI138+DJ138)/1000)</f>
        <v>0</v>
      </c>
      <c r="AC138">
        <f>(-J138*44100)</f>
        <v>0</v>
      </c>
      <c r="AD138">
        <f>2*29.3*R138*0.92*(DK138-W138)</f>
        <v>0</v>
      </c>
      <c r="AE138">
        <f>2*0.95*5.67E-8*(((DK138+$B$7)+273)^4-(W138+273)^4)</f>
        <v>0</v>
      </c>
      <c r="AF138">
        <f>U138+AE138+AC138+AD138</f>
        <v>0</v>
      </c>
      <c r="AG138">
        <f>DH138*AU138*(DC138-DB138*(1000-AU138*DE138)/(1000-AU138*DD138))/(100*CV138)</f>
        <v>0</v>
      </c>
      <c r="AH138">
        <f>1000*DH138*AU138*(DD138-DE138)/(100*CV138*(1000-AU138*DD138))</f>
        <v>0</v>
      </c>
      <c r="AI138">
        <f>(AJ138 - AK138 - DI138*1E3/(8.314*(DK138+273.15)) * AM138/DH138 * AL138) * DH138/(100*CV138) * (1000 - DE138)/1000</f>
        <v>0</v>
      </c>
      <c r="AJ138">
        <v>430.724285065898</v>
      </c>
      <c r="AK138">
        <v>429.658212121212</v>
      </c>
      <c r="AL138">
        <v>0.0293821105564328</v>
      </c>
      <c r="AM138">
        <v>64.351544685461</v>
      </c>
      <c r="AN138">
        <f>(AP138 - AO138 + DI138*1E3/(8.314*(DK138+273.15)) * AR138/DH138 * AQ138) * DH138/(100*CV138) * 1000/(1000 - AP138)</f>
        <v>0</v>
      </c>
      <c r="AO138">
        <v>24.570327978029</v>
      </c>
      <c r="AP138">
        <v>24.9930153846154</v>
      </c>
      <c r="AQ138">
        <v>-8.24781094581378e-06</v>
      </c>
      <c r="AR138">
        <v>100.18039122701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MAX(0,($B$13+$C$13*DP138)/(1+$D$13*DP138)*DI138/(DK138+273)*$E$13)</f>
        <v>0</v>
      </c>
      <c r="AX138" t="s">
        <v>407</v>
      </c>
      <c r="AY138" t="s">
        <v>407</v>
      </c>
      <c r="AZ138">
        <v>0</v>
      </c>
      <c r="BA138">
        <v>0</v>
      </c>
      <c r="BB138">
        <f>1-AZ138/BA138</f>
        <v>0</v>
      </c>
      <c r="BC138">
        <v>0</v>
      </c>
      <c r="BD138" t="s">
        <v>407</v>
      </c>
      <c r="BE138" t="s">
        <v>407</v>
      </c>
      <c r="BF138">
        <v>0</v>
      </c>
      <c r="BG138">
        <v>0</v>
      </c>
      <c r="BH138">
        <f>1-BF138/BG138</f>
        <v>0</v>
      </c>
      <c r="BI138">
        <v>0.5</v>
      </c>
      <c r="BJ138">
        <f>CS138</f>
        <v>0</v>
      </c>
      <c r="BK138">
        <f>L138</f>
        <v>0</v>
      </c>
      <c r="BL138">
        <f>BH138*BI138*BJ138</f>
        <v>0</v>
      </c>
      <c r="BM138">
        <f>(BK138-BC138)/BJ138</f>
        <v>0</v>
      </c>
      <c r="BN138">
        <f>(BA138-BG138)/BG138</f>
        <v>0</v>
      </c>
      <c r="BO138">
        <f>AZ138/(BB138+AZ138/BG138)</f>
        <v>0</v>
      </c>
      <c r="BP138" t="s">
        <v>407</v>
      </c>
      <c r="BQ138">
        <v>0</v>
      </c>
      <c r="BR138">
        <f>IF(BQ138&lt;&gt;0, BQ138, BO138)</f>
        <v>0</v>
      </c>
      <c r="BS138">
        <f>1-BR138/BG138</f>
        <v>0</v>
      </c>
      <c r="BT138">
        <f>(BG138-BF138)/(BG138-BR138)</f>
        <v>0</v>
      </c>
      <c r="BU138">
        <f>(BA138-BG138)/(BA138-BR138)</f>
        <v>0</v>
      </c>
      <c r="BV138">
        <f>(BG138-BF138)/(BG138-AZ138)</f>
        <v>0</v>
      </c>
      <c r="BW138">
        <f>(BA138-BG138)/(BA138-AZ138)</f>
        <v>0</v>
      </c>
      <c r="BX138">
        <f>(BT138*BR138/BF138)</f>
        <v>0</v>
      </c>
      <c r="BY138">
        <f>(1-BX138)</f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f>$B$11*DQ138+$C$11*DR138+$F$11*EC138*(1-EF138)</f>
        <v>0</v>
      </c>
      <c r="CS138">
        <f>CR138*CT138</f>
        <v>0</v>
      </c>
      <c r="CT138">
        <f>($B$11*$D$9+$C$11*$D$9+$F$11*((EP138+EH138)/MAX(EP138+EH138+EQ138, 0.1)*$I$9+EQ138/MAX(EP138+EH138+EQ138, 0.1)*$J$9))/($B$11+$C$11+$F$11)</f>
        <v>0</v>
      </c>
      <c r="CU138">
        <f>($B$11*$K$9+$C$11*$K$9+$F$11*((EP138+EH138)/MAX(EP138+EH138+EQ138, 0.1)*$P$9+EQ138/MAX(EP138+EH138+EQ138, 0.1)*$Q$9))/($B$11+$C$11+$F$11)</f>
        <v>0</v>
      </c>
      <c r="CV138">
        <v>1.65</v>
      </c>
      <c r="CW138">
        <v>0.5</v>
      </c>
      <c r="CX138" t="s">
        <v>408</v>
      </c>
      <c r="CY138">
        <v>2</v>
      </c>
      <c r="CZ138" t="b">
        <v>1</v>
      </c>
      <c r="DA138">
        <v>1510791545.65517</v>
      </c>
      <c r="DB138">
        <v>418.843172413793</v>
      </c>
      <c r="DC138">
        <v>420.129275862069</v>
      </c>
      <c r="DD138">
        <v>24.9998655172414</v>
      </c>
      <c r="DE138">
        <v>24.5716724137931</v>
      </c>
      <c r="DF138">
        <v>411.977965517241</v>
      </c>
      <c r="DG138">
        <v>24.4335689655172</v>
      </c>
      <c r="DH138">
        <v>500.070896551724</v>
      </c>
      <c r="DI138">
        <v>89.9215517241379</v>
      </c>
      <c r="DJ138">
        <v>0.099933375862069</v>
      </c>
      <c r="DK138">
        <v>26.6343206896552</v>
      </c>
      <c r="DL138">
        <v>27.4851068965517</v>
      </c>
      <c r="DM138">
        <v>999.9</v>
      </c>
      <c r="DN138">
        <v>0</v>
      </c>
      <c r="DO138">
        <v>0</v>
      </c>
      <c r="DP138">
        <v>10000.3631034483</v>
      </c>
      <c r="DQ138">
        <v>0</v>
      </c>
      <c r="DR138">
        <v>9.96333931034483</v>
      </c>
      <c r="DS138">
        <v>-1.28607793103448</v>
      </c>
      <c r="DT138">
        <v>429.582689655172</v>
      </c>
      <c r="DU138">
        <v>430.712620689655</v>
      </c>
      <c r="DV138">
        <v>0.428198517241379</v>
      </c>
      <c r="DW138">
        <v>420.129275862069</v>
      </c>
      <c r="DX138">
        <v>24.5716724137931</v>
      </c>
      <c r="DY138">
        <v>2.2480275862069</v>
      </c>
      <c r="DZ138">
        <v>2.2095224137931</v>
      </c>
      <c r="EA138">
        <v>19.3087379310345</v>
      </c>
      <c r="EB138">
        <v>19.031524137931</v>
      </c>
      <c r="EC138">
        <v>2000.00172413793</v>
      </c>
      <c r="ED138">
        <v>0.980000068965517</v>
      </c>
      <c r="EE138">
        <v>0.0199999862068966</v>
      </c>
      <c r="EF138">
        <v>0</v>
      </c>
      <c r="EG138">
        <v>2.26827931034483</v>
      </c>
      <c r="EH138">
        <v>0</v>
      </c>
      <c r="EI138">
        <v>2283.99275862069</v>
      </c>
      <c r="EJ138">
        <v>17300.1586206897</v>
      </c>
      <c r="EK138">
        <v>39.057724137931</v>
      </c>
      <c r="EL138">
        <v>39.562</v>
      </c>
      <c r="EM138">
        <v>38.7948965517241</v>
      </c>
      <c r="EN138">
        <v>38.25</v>
      </c>
      <c r="EO138">
        <v>38.3771379310345</v>
      </c>
      <c r="EP138">
        <v>1960.00413793103</v>
      </c>
      <c r="EQ138">
        <v>39.9975862068966</v>
      </c>
      <c r="ER138">
        <v>0</v>
      </c>
      <c r="ES138">
        <v>1679592306.5</v>
      </c>
      <c r="ET138">
        <v>0</v>
      </c>
      <c r="EU138">
        <v>2.27274615384615</v>
      </c>
      <c r="EV138">
        <v>-0.466030758191963</v>
      </c>
      <c r="EW138">
        <v>9.51487176652786</v>
      </c>
      <c r="EX138">
        <v>2284.03346153846</v>
      </c>
      <c r="EY138">
        <v>15</v>
      </c>
      <c r="EZ138">
        <v>0</v>
      </c>
      <c r="FA138" t="s">
        <v>409</v>
      </c>
      <c r="FB138">
        <v>1510787920.6</v>
      </c>
      <c r="FC138">
        <v>1510787921.6</v>
      </c>
      <c r="FD138">
        <v>0</v>
      </c>
      <c r="FE138">
        <v>-0.101</v>
      </c>
      <c r="FF138">
        <v>-0.012</v>
      </c>
      <c r="FG138">
        <v>6.901</v>
      </c>
      <c r="FH138">
        <v>0.516</v>
      </c>
      <c r="FI138">
        <v>420</v>
      </c>
      <c r="FJ138">
        <v>24</v>
      </c>
      <c r="FK138">
        <v>0.32</v>
      </c>
      <c r="FL138">
        <v>0.12</v>
      </c>
      <c r="FM138">
        <v>0.428826585365854</v>
      </c>
      <c r="FN138">
        <v>-0.0111176864111495</v>
      </c>
      <c r="FO138">
        <v>0.00489989783853485</v>
      </c>
      <c r="FP138">
        <v>1</v>
      </c>
      <c r="FQ138">
        <v>1</v>
      </c>
      <c r="FR138">
        <v>1</v>
      </c>
      <c r="FS138" t="s">
        <v>410</v>
      </c>
      <c r="FT138">
        <v>2.97171</v>
      </c>
      <c r="FU138">
        <v>2.75392</v>
      </c>
      <c r="FV138">
        <v>0.0893693</v>
      </c>
      <c r="FW138">
        <v>0.0912842</v>
      </c>
      <c r="FX138">
        <v>0.104947</v>
      </c>
      <c r="FY138">
        <v>0.104993</v>
      </c>
      <c r="FZ138">
        <v>35325.3</v>
      </c>
      <c r="GA138">
        <v>38417.2</v>
      </c>
      <c r="GB138">
        <v>35162.8</v>
      </c>
      <c r="GC138">
        <v>38350.7</v>
      </c>
      <c r="GD138">
        <v>44600</v>
      </c>
      <c r="GE138">
        <v>49567</v>
      </c>
      <c r="GF138">
        <v>54935.8</v>
      </c>
      <c r="GG138">
        <v>61507</v>
      </c>
      <c r="GH138">
        <v>1.96693</v>
      </c>
      <c r="GI138">
        <v>1.80477</v>
      </c>
      <c r="GJ138">
        <v>0.0912733</v>
      </c>
      <c r="GK138">
        <v>0</v>
      </c>
      <c r="GL138">
        <v>25.9955</v>
      </c>
      <c r="GM138">
        <v>999.9</v>
      </c>
      <c r="GN138">
        <v>64.553</v>
      </c>
      <c r="GO138">
        <v>29.668</v>
      </c>
      <c r="GP138">
        <v>30.0072</v>
      </c>
      <c r="GQ138">
        <v>54.3891</v>
      </c>
      <c r="GR138">
        <v>49.5272</v>
      </c>
      <c r="GS138">
        <v>1</v>
      </c>
      <c r="GT138">
        <v>0.0832825</v>
      </c>
      <c r="GU138">
        <v>1.24212</v>
      </c>
      <c r="GV138">
        <v>20.113</v>
      </c>
      <c r="GW138">
        <v>5.19618</v>
      </c>
      <c r="GX138">
        <v>12.0041</v>
      </c>
      <c r="GY138">
        <v>4.97475</v>
      </c>
      <c r="GZ138">
        <v>3.29315</v>
      </c>
      <c r="HA138">
        <v>9999</v>
      </c>
      <c r="HB138">
        <v>9999</v>
      </c>
      <c r="HC138">
        <v>999.9</v>
      </c>
      <c r="HD138">
        <v>9999</v>
      </c>
      <c r="HE138">
        <v>1.86311</v>
      </c>
      <c r="HF138">
        <v>1.86813</v>
      </c>
      <c r="HG138">
        <v>1.86788</v>
      </c>
      <c r="HH138">
        <v>1.86901</v>
      </c>
      <c r="HI138">
        <v>1.86983</v>
      </c>
      <c r="HJ138">
        <v>1.8659</v>
      </c>
      <c r="HK138">
        <v>1.86703</v>
      </c>
      <c r="HL138">
        <v>1.86837</v>
      </c>
      <c r="HM138">
        <v>5</v>
      </c>
      <c r="HN138">
        <v>0</v>
      </c>
      <c r="HO138">
        <v>0</v>
      </c>
      <c r="HP138">
        <v>0</v>
      </c>
      <c r="HQ138" t="s">
        <v>411</v>
      </c>
      <c r="HR138" t="s">
        <v>412</v>
      </c>
      <c r="HS138" t="s">
        <v>413</v>
      </c>
      <c r="HT138" t="s">
        <v>413</v>
      </c>
      <c r="HU138" t="s">
        <v>413</v>
      </c>
      <c r="HV138" t="s">
        <v>413</v>
      </c>
      <c r="HW138">
        <v>0</v>
      </c>
      <c r="HX138">
        <v>100</v>
      </c>
      <c r="HY138">
        <v>100</v>
      </c>
      <c r="HZ138">
        <v>6.866</v>
      </c>
      <c r="IA138">
        <v>0.566</v>
      </c>
      <c r="IB138">
        <v>4.09459096810632</v>
      </c>
      <c r="IC138">
        <v>0.00701673648668627</v>
      </c>
      <c r="ID138">
        <v>-7.00304995360485e-07</v>
      </c>
      <c r="IE138">
        <v>-1.86506737496121e-11</v>
      </c>
      <c r="IF138">
        <v>0.00125787624930914</v>
      </c>
      <c r="IG138">
        <v>-0.0224036906934607</v>
      </c>
      <c r="IH138">
        <v>0.00249664406764014</v>
      </c>
      <c r="II138">
        <v>-2.59163740235367e-05</v>
      </c>
      <c r="IJ138">
        <v>-2</v>
      </c>
      <c r="IK138">
        <v>2020</v>
      </c>
      <c r="IL138">
        <v>1</v>
      </c>
      <c r="IM138">
        <v>25</v>
      </c>
      <c r="IN138">
        <v>60.5</v>
      </c>
      <c r="IO138">
        <v>60.5</v>
      </c>
      <c r="IP138">
        <v>1.05591</v>
      </c>
      <c r="IQ138">
        <v>2.63184</v>
      </c>
      <c r="IR138">
        <v>1.54785</v>
      </c>
      <c r="IS138">
        <v>2.30469</v>
      </c>
      <c r="IT138">
        <v>1.34644</v>
      </c>
      <c r="IU138">
        <v>2.43774</v>
      </c>
      <c r="IV138">
        <v>34.0998</v>
      </c>
      <c r="IW138">
        <v>24.2188</v>
      </c>
      <c r="IX138">
        <v>18</v>
      </c>
      <c r="IY138">
        <v>503.165</v>
      </c>
      <c r="IZ138">
        <v>399.497</v>
      </c>
      <c r="JA138">
        <v>23.5854</v>
      </c>
      <c r="JB138">
        <v>28.2986</v>
      </c>
      <c r="JC138">
        <v>29.9998</v>
      </c>
      <c r="JD138">
        <v>28.2795</v>
      </c>
      <c r="JE138">
        <v>28.2222</v>
      </c>
      <c r="JF138">
        <v>21.1913</v>
      </c>
      <c r="JG138">
        <v>28.4109</v>
      </c>
      <c r="JH138">
        <v>74.3991</v>
      </c>
      <c r="JI138">
        <v>23.5869</v>
      </c>
      <c r="JJ138">
        <v>440.151</v>
      </c>
      <c r="JK138">
        <v>24.5381</v>
      </c>
      <c r="JL138">
        <v>101.929</v>
      </c>
      <c r="JM138">
        <v>102.383</v>
      </c>
    </row>
    <row r="139" spans="1:273">
      <c r="A139">
        <v>123</v>
      </c>
      <c r="B139">
        <v>1510791558.5</v>
      </c>
      <c r="C139">
        <v>2226.40000009537</v>
      </c>
      <c r="D139" t="s">
        <v>656</v>
      </c>
      <c r="E139" t="s">
        <v>657</v>
      </c>
      <c r="F139">
        <v>5</v>
      </c>
      <c r="G139" t="s">
        <v>405</v>
      </c>
      <c r="H139" t="s">
        <v>406</v>
      </c>
      <c r="I139">
        <v>1510791550.73214</v>
      </c>
      <c r="J139">
        <f>(K139)/1000</f>
        <v>0</v>
      </c>
      <c r="K139">
        <f>IF(CZ139, AN139, AH139)</f>
        <v>0</v>
      </c>
      <c r="L139">
        <f>IF(CZ139, AI139, AG139)</f>
        <v>0</v>
      </c>
      <c r="M139">
        <f>DB139 - IF(AU139&gt;1, L139*CV139*100.0/(AW139*DP139), 0)</f>
        <v>0</v>
      </c>
      <c r="N139">
        <f>((T139-J139/2)*M139-L139)/(T139+J139/2)</f>
        <v>0</v>
      </c>
      <c r="O139">
        <f>N139*(DI139+DJ139)/1000.0</f>
        <v>0</v>
      </c>
      <c r="P139">
        <f>(DB139 - IF(AU139&gt;1, L139*CV139*100.0/(AW139*DP139), 0))*(DI139+DJ139)/1000.0</f>
        <v>0</v>
      </c>
      <c r="Q139">
        <f>2.0/((1/S139-1/R139)+SIGN(S139)*SQRT((1/S139-1/R139)*(1/S139-1/R139) + 4*CW139/((CW139+1)*(CW139+1))*(2*1/S139*1/R139-1/R139*1/R139)))</f>
        <v>0</v>
      </c>
      <c r="R139">
        <f>IF(LEFT(CX139,1)&lt;&gt;"0",IF(LEFT(CX139,1)="1",3.0,CY139),$D$5+$E$5*(DP139*DI139/($K$5*1000))+$F$5*(DP139*DI139/($K$5*1000))*MAX(MIN(CV139,$J$5),$I$5)*MAX(MIN(CV139,$J$5),$I$5)+$G$5*MAX(MIN(CV139,$J$5),$I$5)*(DP139*DI139/($K$5*1000))+$H$5*(DP139*DI139/($K$5*1000))*(DP139*DI139/($K$5*1000)))</f>
        <v>0</v>
      </c>
      <c r="S139">
        <f>J139*(1000-(1000*0.61365*exp(17.502*W139/(240.97+W139))/(DI139+DJ139)+DD139)/2)/(1000*0.61365*exp(17.502*W139/(240.97+W139))/(DI139+DJ139)-DD139)</f>
        <v>0</v>
      </c>
      <c r="T139">
        <f>1/((CW139+1)/(Q139/1.6)+1/(R139/1.37)) + CW139/((CW139+1)/(Q139/1.6) + CW139/(R139/1.37))</f>
        <v>0</v>
      </c>
      <c r="U139">
        <f>(CR139*CU139)</f>
        <v>0</v>
      </c>
      <c r="V139">
        <f>(DK139+(U139+2*0.95*5.67E-8*(((DK139+$B$7)+273)^4-(DK139+273)^4)-44100*J139)/(1.84*29.3*R139+8*0.95*5.67E-8*(DK139+273)^3))</f>
        <v>0</v>
      </c>
      <c r="W139">
        <f>($C$7*DL139+$D$7*DM139+$E$7*V139)</f>
        <v>0</v>
      </c>
      <c r="X139">
        <f>0.61365*exp(17.502*W139/(240.97+W139))</f>
        <v>0</v>
      </c>
      <c r="Y139">
        <f>(Z139/AA139*100)</f>
        <v>0</v>
      </c>
      <c r="Z139">
        <f>DD139*(DI139+DJ139)/1000</f>
        <v>0</v>
      </c>
      <c r="AA139">
        <f>0.61365*exp(17.502*DK139/(240.97+DK139))</f>
        <v>0</v>
      </c>
      <c r="AB139">
        <f>(X139-DD139*(DI139+DJ139)/1000)</f>
        <v>0</v>
      </c>
      <c r="AC139">
        <f>(-J139*44100)</f>
        <v>0</v>
      </c>
      <c r="AD139">
        <f>2*29.3*R139*0.92*(DK139-W139)</f>
        <v>0</v>
      </c>
      <c r="AE139">
        <f>2*0.95*5.67E-8*(((DK139+$B$7)+273)^4-(W139+273)^4)</f>
        <v>0</v>
      </c>
      <c r="AF139">
        <f>U139+AE139+AC139+AD139</f>
        <v>0</v>
      </c>
      <c r="AG139">
        <f>DH139*AU139*(DC139-DB139*(1000-AU139*DE139)/(1000-AU139*DD139))/(100*CV139)</f>
        <v>0</v>
      </c>
      <c r="AH139">
        <f>1000*DH139*AU139*(DD139-DE139)/(100*CV139*(1000-AU139*DD139))</f>
        <v>0</v>
      </c>
      <c r="AI139">
        <f>(AJ139 - AK139 - DI139*1E3/(8.314*(DK139+273.15)) * AM139/DH139 * AL139) * DH139/(100*CV139) * (1000 - DE139)/1000</f>
        <v>0</v>
      </c>
      <c r="AJ139">
        <v>439.511543828894</v>
      </c>
      <c r="AK139">
        <v>433.600139393939</v>
      </c>
      <c r="AL139">
        <v>1.03568868148263</v>
      </c>
      <c r="AM139">
        <v>64.351544685461</v>
      </c>
      <c r="AN139">
        <f>(AP139 - AO139 + DI139*1E3/(8.314*(DK139+273.15)) * AR139/DH139 * AQ139) * DH139/(100*CV139) * 1000/(1000 - AP139)</f>
        <v>0</v>
      </c>
      <c r="AO139">
        <v>24.5690891617172</v>
      </c>
      <c r="AP139">
        <v>24.990872027972</v>
      </c>
      <c r="AQ139">
        <v>-1.03960755818379e-06</v>
      </c>
      <c r="AR139">
        <v>100.18039122701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MAX(0,($B$13+$C$13*DP139)/(1+$D$13*DP139)*DI139/(DK139+273)*$E$13)</f>
        <v>0</v>
      </c>
      <c r="AX139" t="s">
        <v>407</v>
      </c>
      <c r="AY139" t="s">
        <v>407</v>
      </c>
      <c r="AZ139">
        <v>0</v>
      </c>
      <c r="BA139">
        <v>0</v>
      </c>
      <c r="BB139">
        <f>1-AZ139/BA139</f>
        <v>0</v>
      </c>
      <c r="BC139">
        <v>0</v>
      </c>
      <c r="BD139" t="s">
        <v>407</v>
      </c>
      <c r="BE139" t="s">
        <v>407</v>
      </c>
      <c r="BF139">
        <v>0</v>
      </c>
      <c r="BG139">
        <v>0</v>
      </c>
      <c r="BH139">
        <f>1-BF139/BG139</f>
        <v>0</v>
      </c>
      <c r="BI139">
        <v>0.5</v>
      </c>
      <c r="BJ139">
        <f>CS139</f>
        <v>0</v>
      </c>
      <c r="BK139">
        <f>L139</f>
        <v>0</v>
      </c>
      <c r="BL139">
        <f>BH139*BI139*BJ139</f>
        <v>0</v>
      </c>
      <c r="BM139">
        <f>(BK139-BC139)/BJ139</f>
        <v>0</v>
      </c>
      <c r="BN139">
        <f>(BA139-BG139)/BG139</f>
        <v>0</v>
      </c>
      <c r="BO139">
        <f>AZ139/(BB139+AZ139/BG139)</f>
        <v>0</v>
      </c>
      <c r="BP139" t="s">
        <v>407</v>
      </c>
      <c r="BQ139">
        <v>0</v>
      </c>
      <c r="BR139">
        <f>IF(BQ139&lt;&gt;0, BQ139, BO139)</f>
        <v>0</v>
      </c>
      <c r="BS139">
        <f>1-BR139/BG139</f>
        <v>0</v>
      </c>
      <c r="BT139">
        <f>(BG139-BF139)/(BG139-BR139)</f>
        <v>0</v>
      </c>
      <c r="BU139">
        <f>(BA139-BG139)/(BA139-BR139)</f>
        <v>0</v>
      </c>
      <c r="BV139">
        <f>(BG139-BF139)/(BG139-AZ139)</f>
        <v>0</v>
      </c>
      <c r="BW139">
        <f>(BA139-BG139)/(BA139-AZ139)</f>
        <v>0</v>
      </c>
      <c r="BX139">
        <f>(BT139*BR139/BF139)</f>
        <v>0</v>
      </c>
      <c r="BY139">
        <f>(1-BX139)</f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f>$B$11*DQ139+$C$11*DR139+$F$11*EC139*(1-EF139)</f>
        <v>0</v>
      </c>
      <c r="CS139">
        <f>CR139*CT139</f>
        <v>0</v>
      </c>
      <c r="CT139">
        <f>($B$11*$D$9+$C$11*$D$9+$F$11*((EP139+EH139)/MAX(EP139+EH139+EQ139, 0.1)*$I$9+EQ139/MAX(EP139+EH139+EQ139, 0.1)*$J$9))/($B$11+$C$11+$F$11)</f>
        <v>0</v>
      </c>
      <c r="CU139">
        <f>($B$11*$K$9+$C$11*$K$9+$F$11*((EP139+EH139)/MAX(EP139+EH139+EQ139, 0.1)*$P$9+EQ139/MAX(EP139+EH139+EQ139, 0.1)*$Q$9))/($B$11+$C$11+$F$11)</f>
        <v>0</v>
      </c>
      <c r="CV139">
        <v>1.65</v>
      </c>
      <c r="CW139">
        <v>0.5</v>
      </c>
      <c r="CX139" t="s">
        <v>408</v>
      </c>
      <c r="CY139">
        <v>2</v>
      </c>
      <c r="CZ139" t="b">
        <v>1</v>
      </c>
      <c r="DA139">
        <v>1510791550.73214</v>
      </c>
      <c r="DB139">
        <v>419.424928571429</v>
      </c>
      <c r="DC139">
        <v>423.097071428571</v>
      </c>
      <c r="DD139">
        <v>24.9956321428571</v>
      </c>
      <c r="DE139">
        <v>24.5703428571429</v>
      </c>
      <c r="DF139">
        <v>412.556035714286</v>
      </c>
      <c r="DG139">
        <v>24.42955</v>
      </c>
      <c r="DH139">
        <v>500.06775</v>
      </c>
      <c r="DI139">
        <v>89.9213464285714</v>
      </c>
      <c r="DJ139">
        <v>0.0999135607142857</v>
      </c>
      <c r="DK139">
        <v>26.6335678571429</v>
      </c>
      <c r="DL139">
        <v>27.4856964285714</v>
      </c>
      <c r="DM139">
        <v>999.9</v>
      </c>
      <c r="DN139">
        <v>0</v>
      </c>
      <c r="DO139">
        <v>0</v>
      </c>
      <c r="DP139">
        <v>10007.7457142857</v>
      </c>
      <c r="DQ139">
        <v>0</v>
      </c>
      <c r="DR139">
        <v>9.94484678571429</v>
      </c>
      <c r="DS139">
        <v>-3.67215964285714</v>
      </c>
      <c r="DT139">
        <v>430.177392857143</v>
      </c>
      <c r="DU139">
        <v>433.754642857143</v>
      </c>
      <c r="DV139">
        <v>0.425293535714286</v>
      </c>
      <c r="DW139">
        <v>423.097071428571</v>
      </c>
      <c r="DX139">
        <v>24.5703428571429</v>
      </c>
      <c r="DY139">
        <v>2.24764214285714</v>
      </c>
      <c r="DZ139">
        <v>2.2093975</v>
      </c>
      <c r="EA139">
        <v>19.3059892857143</v>
      </c>
      <c r="EB139">
        <v>19.030625</v>
      </c>
      <c r="EC139">
        <v>2000.00357142857</v>
      </c>
      <c r="ED139">
        <v>0.980003035714286</v>
      </c>
      <c r="EE139">
        <v>0.0199971142857143</v>
      </c>
      <c r="EF139">
        <v>0</v>
      </c>
      <c r="EG139">
        <v>2.29001785714286</v>
      </c>
      <c r="EH139">
        <v>0</v>
      </c>
      <c r="EI139">
        <v>2284.805</v>
      </c>
      <c r="EJ139">
        <v>17300.1928571429</v>
      </c>
      <c r="EK139">
        <v>39.0553571428571</v>
      </c>
      <c r="EL139">
        <v>39.562</v>
      </c>
      <c r="EM139">
        <v>38.7832142857143</v>
      </c>
      <c r="EN139">
        <v>38.25</v>
      </c>
      <c r="EO139">
        <v>38.3794285714286</v>
      </c>
      <c r="EP139">
        <v>1960.01178571429</v>
      </c>
      <c r="EQ139">
        <v>39.9917857142857</v>
      </c>
      <c r="ER139">
        <v>0</v>
      </c>
      <c r="ES139">
        <v>1679592311.3</v>
      </c>
      <c r="ET139">
        <v>0</v>
      </c>
      <c r="EU139">
        <v>2.28121153846154</v>
      </c>
      <c r="EV139">
        <v>0.298800016375546</v>
      </c>
      <c r="EW139">
        <v>7.27042733980406</v>
      </c>
      <c r="EX139">
        <v>2284.75846153846</v>
      </c>
      <c r="EY139">
        <v>15</v>
      </c>
      <c r="EZ139">
        <v>0</v>
      </c>
      <c r="FA139" t="s">
        <v>409</v>
      </c>
      <c r="FB139">
        <v>1510787920.6</v>
      </c>
      <c r="FC139">
        <v>1510787921.6</v>
      </c>
      <c r="FD139">
        <v>0</v>
      </c>
      <c r="FE139">
        <v>-0.101</v>
      </c>
      <c r="FF139">
        <v>-0.012</v>
      </c>
      <c r="FG139">
        <v>6.901</v>
      </c>
      <c r="FH139">
        <v>0.516</v>
      </c>
      <c r="FI139">
        <v>420</v>
      </c>
      <c r="FJ139">
        <v>24</v>
      </c>
      <c r="FK139">
        <v>0.32</v>
      </c>
      <c r="FL139">
        <v>0.12</v>
      </c>
      <c r="FM139">
        <v>0.427043317073171</v>
      </c>
      <c r="FN139">
        <v>-0.0358086480836247</v>
      </c>
      <c r="FO139">
        <v>0.00361059681195353</v>
      </c>
      <c r="FP139">
        <v>1</v>
      </c>
      <c r="FQ139">
        <v>1</v>
      </c>
      <c r="FR139">
        <v>1</v>
      </c>
      <c r="FS139" t="s">
        <v>410</v>
      </c>
      <c r="FT139">
        <v>2.97185</v>
      </c>
      <c r="FU139">
        <v>2.75415</v>
      </c>
      <c r="FV139">
        <v>0.0901014</v>
      </c>
      <c r="FW139">
        <v>0.0934534</v>
      </c>
      <c r="FX139">
        <v>0.104936</v>
      </c>
      <c r="FY139">
        <v>0.104987</v>
      </c>
      <c r="FZ139">
        <v>35297</v>
      </c>
      <c r="GA139">
        <v>38325.7</v>
      </c>
      <c r="GB139">
        <v>35162.9</v>
      </c>
      <c r="GC139">
        <v>38350.9</v>
      </c>
      <c r="GD139">
        <v>44600.6</v>
      </c>
      <c r="GE139">
        <v>49567.7</v>
      </c>
      <c r="GF139">
        <v>54935.9</v>
      </c>
      <c r="GG139">
        <v>61507.4</v>
      </c>
      <c r="GH139">
        <v>1.9669</v>
      </c>
      <c r="GI139">
        <v>1.80477</v>
      </c>
      <c r="GJ139">
        <v>0.0917166</v>
      </c>
      <c r="GK139">
        <v>0</v>
      </c>
      <c r="GL139">
        <v>25.9921</v>
      </c>
      <c r="GM139">
        <v>999.9</v>
      </c>
      <c r="GN139">
        <v>64.553</v>
      </c>
      <c r="GO139">
        <v>29.658</v>
      </c>
      <c r="GP139">
        <v>29.9902</v>
      </c>
      <c r="GQ139">
        <v>54.4591</v>
      </c>
      <c r="GR139">
        <v>49.363</v>
      </c>
      <c r="GS139">
        <v>1</v>
      </c>
      <c r="GT139">
        <v>0.0829827</v>
      </c>
      <c r="GU139">
        <v>1.21694</v>
      </c>
      <c r="GV139">
        <v>20.1132</v>
      </c>
      <c r="GW139">
        <v>5.19662</v>
      </c>
      <c r="GX139">
        <v>12.004</v>
      </c>
      <c r="GY139">
        <v>4.975</v>
      </c>
      <c r="GZ139">
        <v>3.29313</v>
      </c>
      <c r="HA139">
        <v>9999</v>
      </c>
      <c r="HB139">
        <v>9999</v>
      </c>
      <c r="HC139">
        <v>999.9</v>
      </c>
      <c r="HD139">
        <v>9999</v>
      </c>
      <c r="HE139">
        <v>1.86311</v>
      </c>
      <c r="HF139">
        <v>1.86813</v>
      </c>
      <c r="HG139">
        <v>1.86791</v>
      </c>
      <c r="HH139">
        <v>1.869</v>
      </c>
      <c r="HI139">
        <v>1.86986</v>
      </c>
      <c r="HJ139">
        <v>1.86592</v>
      </c>
      <c r="HK139">
        <v>1.86703</v>
      </c>
      <c r="HL139">
        <v>1.86837</v>
      </c>
      <c r="HM139">
        <v>5</v>
      </c>
      <c r="HN139">
        <v>0</v>
      </c>
      <c r="HO139">
        <v>0</v>
      </c>
      <c r="HP139">
        <v>0</v>
      </c>
      <c r="HQ139" t="s">
        <v>411</v>
      </c>
      <c r="HR139" t="s">
        <v>412</v>
      </c>
      <c r="HS139" t="s">
        <v>413</v>
      </c>
      <c r="HT139" t="s">
        <v>413</v>
      </c>
      <c r="HU139" t="s">
        <v>413</v>
      </c>
      <c r="HV139" t="s">
        <v>413</v>
      </c>
      <c r="HW139">
        <v>0</v>
      </c>
      <c r="HX139">
        <v>100</v>
      </c>
      <c r="HY139">
        <v>100</v>
      </c>
      <c r="HZ139">
        <v>6.895</v>
      </c>
      <c r="IA139">
        <v>0.5659</v>
      </c>
      <c r="IB139">
        <v>4.09459096810632</v>
      </c>
      <c r="IC139">
        <v>0.00701673648668627</v>
      </c>
      <c r="ID139">
        <v>-7.00304995360485e-07</v>
      </c>
      <c r="IE139">
        <v>-1.86506737496121e-11</v>
      </c>
      <c r="IF139">
        <v>0.00125787624930914</v>
      </c>
      <c r="IG139">
        <v>-0.0224036906934607</v>
      </c>
      <c r="IH139">
        <v>0.00249664406764014</v>
      </c>
      <c r="II139">
        <v>-2.59163740235367e-05</v>
      </c>
      <c r="IJ139">
        <v>-2</v>
      </c>
      <c r="IK139">
        <v>2020</v>
      </c>
      <c r="IL139">
        <v>1</v>
      </c>
      <c r="IM139">
        <v>25</v>
      </c>
      <c r="IN139">
        <v>60.6</v>
      </c>
      <c r="IO139">
        <v>60.6</v>
      </c>
      <c r="IP139">
        <v>1.08398</v>
      </c>
      <c r="IQ139">
        <v>2.63306</v>
      </c>
      <c r="IR139">
        <v>1.54785</v>
      </c>
      <c r="IS139">
        <v>2.30469</v>
      </c>
      <c r="IT139">
        <v>1.34644</v>
      </c>
      <c r="IU139">
        <v>2.44141</v>
      </c>
      <c r="IV139">
        <v>34.0998</v>
      </c>
      <c r="IW139">
        <v>24.2188</v>
      </c>
      <c r="IX139">
        <v>18</v>
      </c>
      <c r="IY139">
        <v>503.139</v>
      </c>
      <c r="IZ139">
        <v>399.488</v>
      </c>
      <c r="JA139">
        <v>23.596</v>
      </c>
      <c r="JB139">
        <v>28.2966</v>
      </c>
      <c r="JC139">
        <v>30</v>
      </c>
      <c r="JD139">
        <v>28.2786</v>
      </c>
      <c r="JE139">
        <v>28.2209</v>
      </c>
      <c r="JF139">
        <v>21.8424</v>
      </c>
      <c r="JG139">
        <v>28.4109</v>
      </c>
      <c r="JH139">
        <v>74.3991</v>
      </c>
      <c r="JI139">
        <v>23.6001</v>
      </c>
      <c r="JJ139">
        <v>460.218</v>
      </c>
      <c r="JK139">
        <v>24.5381</v>
      </c>
      <c r="JL139">
        <v>101.929</v>
      </c>
      <c r="JM139">
        <v>102.384</v>
      </c>
    </row>
    <row r="140" spans="1:273">
      <c r="A140">
        <v>124</v>
      </c>
      <c r="B140">
        <v>1510791563.5</v>
      </c>
      <c r="C140">
        <v>2231.40000009537</v>
      </c>
      <c r="D140" t="s">
        <v>658</v>
      </c>
      <c r="E140" t="s">
        <v>659</v>
      </c>
      <c r="F140">
        <v>5</v>
      </c>
      <c r="G140" t="s">
        <v>405</v>
      </c>
      <c r="H140" t="s">
        <v>406</v>
      </c>
      <c r="I140">
        <v>1510791556</v>
      </c>
      <c r="J140">
        <f>(K140)/1000</f>
        <v>0</v>
      </c>
      <c r="K140">
        <f>IF(CZ140, AN140, AH140)</f>
        <v>0</v>
      </c>
      <c r="L140">
        <f>IF(CZ140, AI140, AG140)</f>
        <v>0</v>
      </c>
      <c r="M140">
        <f>DB140 - IF(AU140&gt;1, L140*CV140*100.0/(AW140*DP140), 0)</f>
        <v>0</v>
      </c>
      <c r="N140">
        <f>((T140-J140/2)*M140-L140)/(T140+J140/2)</f>
        <v>0</v>
      </c>
      <c r="O140">
        <f>N140*(DI140+DJ140)/1000.0</f>
        <v>0</v>
      </c>
      <c r="P140">
        <f>(DB140 - IF(AU140&gt;1, L140*CV140*100.0/(AW140*DP140), 0))*(DI140+DJ140)/1000.0</f>
        <v>0</v>
      </c>
      <c r="Q140">
        <f>2.0/((1/S140-1/R140)+SIGN(S140)*SQRT((1/S140-1/R140)*(1/S140-1/R140) + 4*CW140/((CW140+1)*(CW140+1))*(2*1/S140*1/R140-1/R140*1/R140)))</f>
        <v>0</v>
      </c>
      <c r="R140">
        <f>IF(LEFT(CX140,1)&lt;&gt;"0",IF(LEFT(CX140,1)="1",3.0,CY140),$D$5+$E$5*(DP140*DI140/($K$5*1000))+$F$5*(DP140*DI140/($K$5*1000))*MAX(MIN(CV140,$J$5),$I$5)*MAX(MIN(CV140,$J$5),$I$5)+$G$5*MAX(MIN(CV140,$J$5),$I$5)*(DP140*DI140/($K$5*1000))+$H$5*(DP140*DI140/($K$5*1000))*(DP140*DI140/($K$5*1000)))</f>
        <v>0</v>
      </c>
      <c r="S140">
        <f>J140*(1000-(1000*0.61365*exp(17.502*W140/(240.97+W140))/(DI140+DJ140)+DD140)/2)/(1000*0.61365*exp(17.502*W140/(240.97+W140))/(DI140+DJ140)-DD140)</f>
        <v>0</v>
      </c>
      <c r="T140">
        <f>1/((CW140+1)/(Q140/1.6)+1/(R140/1.37)) + CW140/((CW140+1)/(Q140/1.6) + CW140/(R140/1.37))</f>
        <v>0</v>
      </c>
      <c r="U140">
        <f>(CR140*CU140)</f>
        <v>0</v>
      </c>
      <c r="V140">
        <f>(DK140+(U140+2*0.95*5.67E-8*(((DK140+$B$7)+273)^4-(DK140+273)^4)-44100*J140)/(1.84*29.3*R140+8*0.95*5.67E-8*(DK140+273)^3))</f>
        <v>0</v>
      </c>
      <c r="W140">
        <f>($C$7*DL140+$D$7*DM140+$E$7*V140)</f>
        <v>0</v>
      </c>
      <c r="X140">
        <f>0.61365*exp(17.502*W140/(240.97+W140))</f>
        <v>0</v>
      </c>
      <c r="Y140">
        <f>(Z140/AA140*100)</f>
        <v>0</v>
      </c>
      <c r="Z140">
        <f>DD140*(DI140+DJ140)/1000</f>
        <v>0</v>
      </c>
      <c r="AA140">
        <f>0.61365*exp(17.502*DK140/(240.97+DK140))</f>
        <v>0</v>
      </c>
      <c r="AB140">
        <f>(X140-DD140*(DI140+DJ140)/1000)</f>
        <v>0</v>
      </c>
      <c r="AC140">
        <f>(-J140*44100)</f>
        <v>0</v>
      </c>
      <c r="AD140">
        <f>2*29.3*R140*0.92*(DK140-W140)</f>
        <v>0</v>
      </c>
      <c r="AE140">
        <f>2*0.95*5.67E-8*(((DK140+$B$7)+273)^4-(W140+273)^4)</f>
        <v>0</v>
      </c>
      <c r="AF140">
        <f>U140+AE140+AC140+AD140</f>
        <v>0</v>
      </c>
      <c r="AG140">
        <f>DH140*AU140*(DC140-DB140*(1000-AU140*DE140)/(1000-AU140*DD140))/(100*CV140)</f>
        <v>0</v>
      </c>
      <c r="AH140">
        <f>1000*DH140*AU140*(DD140-DE140)/(100*CV140*(1000-AU140*DD140))</f>
        <v>0</v>
      </c>
      <c r="AI140">
        <f>(AJ140 - AK140 - DI140*1E3/(8.314*(DK140+273.15)) * AM140/DH140 * AL140) * DH140/(100*CV140) * (1000 - DE140)/1000</f>
        <v>0</v>
      </c>
      <c r="AJ140">
        <v>454.760518945634</v>
      </c>
      <c r="AK140">
        <v>443.621072727273</v>
      </c>
      <c r="AL140">
        <v>2.18184761247171</v>
      </c>
      <c r="AM140">
        <v>64.351544685461</v>
      </c>
      <c r="AN140">
        <f>(AP140 - AO140 + DI140*1E3/(8.314*(DK140+273.15)) * AR140/DH140 * AQ140) * DH140/(100*CV140) * 1000/(1000 - AP140)</f>
        <v>0</v>
      </c>
      <c r="AO140">
        <v>24.5703039305638</v>
      </c>
      <c r="AP140">
        <v>24.9911503496504</v>
      </c>
      <c r="AQ140">
        <v>-3.09676311088447e-07</v>
      </c>
      <c r="AR140">
        <v>100.18039122701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MAX(0,($B$13+$C$13*DP140)/(1+$D$13*DP140)*DI140/(DK140+273)*$E$13)</f>
        <v>0</v>
      </c>
      <c r="AX140" t="s">
        <v>407</v>
      </c>
      <c r="AY140" t="s">
        <v>407</v>
      </c>
      <c r="AZ140">
        <v>0</v>
      </c>
      <c r="BA140">
        <v>0</v>
      </c>
      <c r="BB140">
        <f>1-AZ140/BA140</f>
        <v>0</v>
      </c>
      <c r="BC140">
        <v>0</v>
      </c>
      <c r="BD140" t="s">
        <v>407</v>
      </c>
      <c r="BE140" t="s">
        <v>407</v>
      </c>
      <c r="BF140">
        <v>0</v>
      </c>
      <c r="BG140">
        <v>0</v>
      </c>
      <c r="BH140">
        <f>1-BF140/BG140</f>
        <v>0</v>
      </c>
      <c r="BI140">
        <v>0.5</v>
      </c>
      <c r="BJ140">
        <f>CS140</f>
        <v>0</v>
      </c>
      <c r="BK140">
        <f>L140</f>
        <v>0</v>
      </c>
      <c r="BL140">
        <f>BH140*BI140*BJ140</f>
        <v>0</v>
      </c>
      <c r="BM140">
        <f>(BK140-BC140)/BJ140</f>
        <v>0</v>
      </c>
      <c r="BN140">
        <f>(BA140-BG140)/BG140</f>
        <v>0</v>
      </c>
      <c r="BO140">
        <f>AZ140/(BB140+AZ140/BG140)</f>
        <v>0</v>
      </c>
      <c r="BP140" t="s">
        <v>407</v>
      </c>
      <c r="BQ140">
        <v>0</v>
      </c>
      <c r="BR140">
        <f>IF(BQ140&lt;&gt;0, BQ140, BO140)</f>
        <v>0</v>
      </c>
      <c r="BS140">
        <f>1-BR140/BG140</f>
        <v>0</v>
      </c>
      <c r="BT140">
        <f>(BG140-BF140)/(BG140-BR140)</f>
        <v>0</v>
      </c>
      <c r="BU140">
        <f>(BA140-BG140)/(BA140-BR140)</f>
        <v>0</v>
      </c>
      <c r="BV140">
        <f>(BG140-BF140)/(BG140-AZ140)</f>
        <v>0</v>
      </c>
      <c r="BW140">
        <f>(BA140-BG140)/(BA140-AZ140)</f>
        <v>0</v>
      </c>
      <c r="BX140">
        <f>(BT140*BR140/BF140)</f>
        <v>0</v>
      </c>
      <c r="BY140">
        <f>(1-BX140)</f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f>$B$11*DQ140+$C$11*DR140+$F$11*EC140*(1-EF140)</f>
        <v>0</v>
      </c>
      <c r="CS140">
        <f>CR140*CT140</f>
        <v>0</v>
      </c>
      <c r="CT140">
        <f>($B$11*$D$9+$C$11*$D$9+$F$11*((EP140+EH140)/MAX(EP140+EH140+EQ140, 0.1)*$I$9+EQ140/MAX(EP140+EH140+EQ140, 0.1)*$J$9))/($B$11+$C$11+$F$11)</f>
        <v>0</v>
      </c>
      <c r="CU140">
        <f>($B$11*$K$9+$C$11*$K$9+$F$11*((EP140+EH140)/MAX(EP140+EH140+EQ140, 0.1)*$P$9+EQ140/MAX(EP140+EH140+EQ140, 0.1)*$Q$9))/($B$11+$C$11+$F$11)</f>
        <v>0</v>
      </c>
      <c r="CV140">
        <v>1.65</v>
      </c>
      <c r="CW140">
        <v>0.5</v>
      </c>
      <c r="CX140" t="s">
        <v>408</v>
      </c>
      <c r="CY140">
        <v>2</v>
      </c>
      <c r="CZ140" t="b">
        <v>1</v>
      </c>
      <c r="DA140">
        <v>1510791556</v>
      </c>
      <c r="DB140">
        <v>422.567777777778</v>
      </c>
      <c r="DC140">
        <v>431.246185185185</v>
      </c>
      <c r="DD140">
        <v>24.9925111111111</v>
      </c>
      <c r="DE140">
        <v>24.569937037037</v>
      </c>
      <c r="DF140">
        <v>415.678851851852</v>
      </c>
      <c r="DG140">
        <v>24.4265851851852</v>
      </c>
      <c r="DH140">
        <v>500.087407407407</v>
      </c>
      <c r="DI140">
        <v>89.9186518518518</v>
      </c>
      <c r="DJ140">
        <v>0.0999425</v>
      </c>
      <c r="DK140">
        <v>26.6326259259259</v>
      </c>
      <c r="DL140">
        <v>27.4867666666667</v>
      </c>
      <c r="DM140">
        <v>999.9</v>
      </c>
      <c r="DN140">
        <v>0</v>
      </c>
      <c r="DO140">
        <v>0</v>
      </c>
      <c r="DP140">
        <v>10011.597037037</v>
      </c>
      <c r="DQ140">
        <v>0</v>
      </c>
      <c r="DR140">
        <v>9.92963222222222</v>
      </c>
      <c r="DS140">
        <v>-8.67841259259259</v>
      </c>
      <c r="DT140">
        <v>433.399444444444</v>
      </c>
      <c r="DU140">
        <v>442.108777777778</v>
      </c>
      <c r="DV140">
        <v>0.422575666666667</v>
      </c>
      <c r="DW140">
        <v>431.246185185185</v>
      </c>
      <c r="DX140">
        <v>24.569937037037</v>
      </c>
      <c r="DY140">
        <v>2.24729407407407</v>
      </c>
      <c r="DZ140">
        <v>2.20929555555556</v>
      </c>
      <c r="EA140">
        <v>19.3035037037037</v>
      </c>
      <c r="EB140">
        <v>19.0298814814815</v>
      </c>
      <c r="EC140">
        <v>1999.99481481481</v>
      </c>
      <c r="ED140">
        <v>0.980005481481481</v>
      </c>
      <c r="EE140">
        <v>0.0199947222222222</v>
      </c>
      <c r="EF140">
        <v>0</v>
      </c>
      <c r="EG140">
        <v>2.3112962962963</v>
      </c>
      <c r="EH140">
        <v>0</v>
      </c>
      <c r="EI140">
        <v>2285.31851851852</v>
      </c>
      <c r="EJ140">
        <v>17300.1407407407</v>
      </c>
      <c r="EK140">
        <v>39.039037037037</v>
      </c>
      <c r="EL140">
        <v>39.562</v>
      </c>
      <c r="EM140">
        <v>38.7706666666667</v>
      </c>
      <c r="EN140">
        <v>38.25</v>
      </c>
      <c r="EO140">
        <v>38.3795925925926</v>
      </c>
      <c r="EP140">
        <v>1960.00814814815</v>
      </c>
      <c r="EQ140">
        <v>39.9866666666667</v>
      </c>
      <c r="ER140">
        <v>0</v>
      </c>
      <c r="ES140">
        <v>1679592316.1</v>
      </c>
      <c r="ET140">
        <v>0</v>
      </c>
      <c r="EU140">
        <v>2.29433076923077</v>
      </c>
      <c r="EV140">
        <v>0.407569237850125</v>
      </c>
      <c r="EW140">
        <v>5.56136750340275</v>
      </c>
      <c r="EX140">
        <v>2285.23269230769</v>
      </c>
      <c r="EY140">
        <v>15</v>
      </c>
      <c r="EZ140">
        <v>0</v>
      </c>
      <c r="FA140" t="s">
        <v>409</v>
      </c>
      <c r="FB140">
        <v>1510787920.6</v>
      </c>
      <c r="FC140">
        <v>1510787921.6</v>
      </c>
      <c r="FD140">
        <v>0</v>
      </c>
      <c r="FE140">
        <v>-0.101</v>
      </c>
      <c r="FF140">
        <v>-0.012</v>
      </c>
      <c r="FG140">
        <v>6.901</v>
      </c>
      <c r="FH140">
        <v>0.516</v>
      </c>
      <c r="FI140">
        <v>420</v>
      </c>
      <c r="FJ140">
        <v>24</v>
      </c>
      <c r="FK140">
        <v>0.32</v>
      </c>
      <c r="FL140">
        <v>0.12</v>
      </c>
      <c r="FM140">
        <v>0.42464356097561</v>
      </c>
      <c r="FN140">
        <v>-0.0310360766550521</v>
      </c>
      <c r="FO140">
        <v>0.00311427985684809</v>
      </c>
      <c r="FP140">
        <v>1</v>
      </c>
      <c r="FQ140">
        <v>1</v>
      </c>
      <c r="FR140">
        <v>1</v>
      </c>
      <c r="FS140" t="s">
        <v>410</v>
      </c>
      <c r="FT140">
        <v>2.97173</v>
      </c>
      <c r="FU140">
        <v>2.75365</v>
      </c>
      <c r="FV140">
        <v>0.0917721</v>
      </c>
      <c r="FW140">
        <v>0.0960516</v>
      </c>
      <c r="FX140">
        <v>0.104929</v>
      </c>
      <c r="FY140">
        <v>0.104986</v>
      </c>
      <c r="FZ140">
        <v>35232.7</v>
      </c>
      <c r="GA140">
        <v>38216.1</v>
      </c>
      <c r="GB140">
        <v>35163.3</v>
      </c>
      <c r="GC140">
        <v>38351.2</v>
      </c>
      <c r="GD140">
        <v>44601.3</v>
      </c>
      <c r="GE140">
        <v>49568.3</v>
      </c>
      <c r="GF140">
        <v>54936.2</v>
      </c>
      <c r="GG140">
        <v>61507.9</v>
      </c>
      <c r="GH140">
        <v>1.9668</v>
      </c>
      <c r="GI140">
        <v>1.805</v>
      </c>
      <c r="GJ140">
        <v>0.0918172</v>
      </c>
      <c r="GK140">
        <v>0</v>
      </c>
      <c r="GL140">
        <v>25.9881</v>
      </c>
      <c r="GM140">
        <v>999.9</v>
      </c>
      <c r="GN140">
        <v>64.528</v>
      </c>
      <c r="GO140">
        <v>29.668</v>
      </c>
      <c r="GP140">
        <v>29.9995</v>
      </c>
      <c r="GQ140">
        <v>54.7691</v>
      </c>
      <c r="GR140">
        <v>49.5232</v>
      </c>
      <c r="GS140">
        <v>1</v>
      </c>
      <c r="GT140">
        <v>0.0829497</v>
      </c>
      <c r="GU140">
        <v>1.23074</v>
      </c>
      <c r="GV140">
        <v>20.113</v>
      </c>
      <c r="GW140">
        <v>5.19618</v>
      </c>
      <c r="GX140">
        <v>12.004</v>
      </c>
      <c r="GY140">
        <v>4.9747</v>
      </c>
      <c r="GZ140">
        <v>3.29313</v>
      </c>
      <c r="HA140">
        <v>9999</v>
      </c>
      <c r="HB140">
        <v>9999</v>
      </c>
      <c r="HC140">
        <v>999.9</v>
      </c>
      <c r="HD140">
        <v>9999</v>
      </c>
      <c r="HE140">
        <v>1.8631</v>
      </c>
      <c r="HF140">
        <v>1.86814</v>
      </c>
      <c r="HG140">
        <v>1.8679</v>
      </c>
      <c r="HH140">
        <v>1.86902</v>
      </c>
      <c r="HI140">
        <v>1.86985</v>
      </c>
      <c r="HJ140">
        <v>1.8659</v>
      </c>
      <c r="HK140">
        <v>1.86706</v>
      </c>
      <c r="HL140">
        <v>1.86836</v>
      </c>
      <c r="HM140">
        <v>5</v>
      </c>
      <c r="HN140">
        <v>0</v>
      </c>
      <c r="HO140">
        <v>0</v>
      </c>
      <c r="HP140">
        <v>0</v>
      </c>
      <c r="HQ140" t="s">
        <v>411</v>
      </c>
      <c r="HR140" t="s">
        <v>412</v>
      </c>
      <c r="HS140" t="s">
        <v>413</v>
      </c>
      <c r="HT140" t="s">
        <v>413</v>
      </c>
      <c r="HU140" t="s">
        <v>413</v>
      </c>
      <c r="HV140" t="s">
        <v>413</v>
      </c>
      <c r="HW140">
        <v>0</v>
      </c>
      <c r="HX140">
        <v>100</v>
      </c>
      <c r="HY140">
        <v>100</v>
      </c>
      <c r="HZ140">
        <v>6.96</v>
      </c>
      <c r="IA140">
        <v>0.5658</v>
      </c>
      <c r="IB140">
        <v>4.09459096810632</v>
      </c>
      <c r="IC140">
        <v>0.00701673648668627</v>
      </c>
      <c r="ID140">
        <v>-7.00304995360485e-07</v>
      </c>
      <c r="IE140">
        <v>-1.86506737496121e-11</v>
      </c>
      <c r="IF140">
        <v>0.00125787624930914</v>
      </c>
      <c r="IG140">
        <v>-0.0224036906934607</v>
      </c>
      <c r="IH140">
        <v>0.00249664406764014</v>
      </c>
      <c r="II140">
        <v>-2.59163740235367e-05</v>
      </c>
      <c r="IJ140">
        <v>-2</v>
      </c>
      <c r="IK140">
        <v>2020</v>
      </c>
      <c r="IL140">
        <v>1</v>
      </c>
      <c r="IM140">
        <v>25</v>
      </c>
      <c r="IN140">
        <v>60.7</v>
      </c>
      <c r="IO140">
        <v>60.7</v>
      </c>
      <c r="IP140">
        <v>1.11938</v>
      </c>
      <c r="IQ140">
        <v>2.63062</v>
      </c>
      <c r="IR140">
        <v>1.54785</v>
      </c>
      <c r="IS140">
        <v>2.30469</v>
      </c>
      <c r="IT140">
        <v>1.34644</v>
      </c>
      <c r="IU140">
        <v>2.4353</v>
      </c>
      <c r="IV140">
        <v>34.0998</v>
      </c>
      <c r="IW140">
        <v>24.2188</v>
      </c>
      <c r="IX140">
        <v>18</v>
      </c>
      <c r="IY140">
        <v>503.06</v>
      </c>
      <c r="IZ140">
        <v>399.605</v>
      </c>
      <c r="JA140">
        <v>23.607</v>
      </c>
      <c r="JB140">
        <v>28.2947</v>
      </c>
      <c r="JC140">
        <v>29.9999</v>
      </c>
      <c r="JD140">
        <v>28.2771</v>
      </c>
      <c r="JE140">
        <v>28.2198</v>
      </c>
      <c r="JF140">
        <v>22.4689</v>
      </c>
      <c r="JG140">
        <v>28.4109</v>
      </c>
      <c r="JH140">
        <v>74.3991</v>
      </c>
      <c r="JI140">
        <v>23.607</v>
      </c>
      <c r="JJ140">
        <v>473.692</v>
      </c>
      <c r="JK140">
        <v>24.5381</v>
      </c>
      <c r="JL140">
        <v>101.93</v>
      </c>
      <c r="JM140">
        <v>102.385</v>
      </c>
    </row>
    <row r="141" spans="1:273">
      <c r="A141">
        <v>125</v>
      </c>
      <c r="B141">
        <v>1510791568.5</v>
      </c>
      <c r="C141">
        <v>2236.40000009537</v>
      </c>
      <c r="D141" t="s">
        <v>660</v>
      </c>
      <c r="E141" t="s">
        <v>661</v>
      </c>
      <c r="F141">
        <v>5</v>
      </c>
      <c r="G141" t="s">
        <v>405</v>
      </c>
      <c r="H141" t="s">
        <v>406</v>
      </c>
      <c r="I141">
        <v>1510791560.71429</v>
      </c>
      <c r="J141">
        <f>(K141)/1000</f>
        <v>0</v>
      </c>
      <c r="K141">
        <f>IF(CZ141, AN141, AH141)</f>
        <v>0</v>
      </c>
      <c r="L141">
        <f>IF(CZ141, AI141, AG141)</f>
        <v>0</v>
      </c>
      <c r="M141">
        <f>DB141 - IF(AU141&gt;1, L141*CV141*100.0/(AW141*DP141), 0)</f>
        <v>0</v>
      </c>
      <c r="N141">
        <f>((T141-J141/2)*M141-L141)/(T141+J141/2)</f>
        <v>0</v>
      </c>
      <c r="O141">
        <f>N141*(DI141+DJ141)/1000.0</f>
        <v>0</v>
      </c>
      <c r="P141">
        <f>(DB141 - IF(AU141&gt;1, L141*CV141*100.0/(AW141*DP141), 0))*(DI141+DJ141)/1000.0</f>
        <v>0</v>
      </c>
      <c r="Q141">
        <f>2.0/((1/S141-1/R141)+SIGN(S141)*SQRT((1/S141-1/R141)*(1/S141-1/R141) + 4*CW141/((CW141+1)*(CW141+1))*(2*1/S141*1/R141-1/R141*1/R141)))</f>
        <v>0</v>
      </c>
      <c r="R141">
        <f>IF(LEFT(CX141,1)&lt;&gt;"0",IF(LEFT(CX141,1)="1",3.0,CY141),$D$5+$E$5*(DP141*DI141/($K$5*1000))+$F$5*(DP141*DI141/($K$5*1000))*MAX(MIN(CV141,$J$5),$I$5)*MAX(MIN(CV141,$J$5),$I$5)+$G$5*MAX(MIN(CV141,$J$5),$I$5)*(DP141*DI141/($K$5*1000))+$H$5*(DP141*DI141/($K$5*1000))*(DP141*DI141/($K$5*1000)))</f>
        <v>0</v>
      </c>
      <c r="S141">
        <f>J141*(1000-(1000*0.61365*exp(17.502*W141/(240.97+W141))/(DI141+DJ141)+DD141)/2)/(1000*0.61365*exp(17.502*W141/(240.97+W141))/(DI141+DJ141)-DD141)</f>
        <v>0</v>
      </c>
      <c r="T141">
        <f>1/((CW141+1)/(Q141/1.6)+1/(R141/1.37)) + CW141/((CW141+1)/(Q141/1.6) + CW141/(R141/1.37))</f>
        <v>0</v>
      </c>
      <c r="U141">
        <f>(CR141*CU141)</f>
        <v>0</v>
      </c>
      <c r="V141">
        <f>(DK141+(U141+2*0.95*5.67E-8*(((DK141+$B$7)+273)^4-(DK141+273)^4)-44100*J141)/(1.84*29.3*R141+8*0.95*5.67E-8*(DK141+273)^3))</f>
        <v>0</v>
      </c>
      <c r="W141">
        <f>($C$7*DL141+$D$7*DM141+$E$7*V141)</f>
        <v>0</v>
      </c>
      <c r="X141">
        <f>0.61365*exp(17.502*W141/(240.97+W141))</f>
        <v>0</v>
      </c>
      <c r="Y141">
        <f>(Z141/AA141*100)</f>
        <v>0</v>
      </c>
      <c r="Z141">
        <f>DD141*(DI141+DJ141)/1000</f>
        <v>0</v>
      </c>
      <c r="AA141">
        <f>0.61365*exp(17.502*DK141/(240.97+DK141))</f>
        <v>0</v>
      </c>
      <c r="AB141">
        <f>(X141-DD141*(DI141+DJ141)/1000)</f>
        <v>0</v>
      </c>
      <c r="AC141">
        <f>(-J141*44100)</f>
        <v>0</v>
      </c>
      <c r="AD141">
        <f>2*29.3*R141*0.92*(DK141-W141)</f>
        <v>0</v>
      </c>
      <c r="AE141">
        <f>2*0.95*5.67E-8*(((DK141+$B$7)+273)^4-(W141+273)^4)</f>
        <v>0</v>
      </c>
      <c r="AF141">
        <f>U141+AE141+AC141+AD141</f>
        <v>0</v>
      </c>
      <c r="AG141">
        <f>DH141*AU141*(DC141-DB141*(1000-AU141*DE141)/(1000-AU141*DD141))/(100*CV141)</f>
        <v>0</v>
      </c>
      <c r="AH141">
        <f>1000*DH141*AU141*(DD141-DE141)/(100*CV141*(1000-AU141*DD141))</f>
        <v>0</v>
      </c>
      <c r="AI141">
        <f>(AJ141 - AK141 - DI141*1E3/(8.314*(DK141+273.15)) * AM141/DH141 * AL141) * DH141/(100*CV141) * (1000 - DE141)/1000</f>
        <v>0</v>
      </c>
      <c r="AJ141">
        <v>472.326598240708</v>
      </c>
      <c r="AK141">
        <v>457.653533333333</v>
      </c>
      <c r="AL141">
        <v>2.90856611381917</v>
      </c>
      <c r="AM141">
        <v>64.351544685461</v>
      </c>
      <c r="AN141">
        <f>(AP141 - AO141 + DI141*1E3/(8.314*(DK141+273.15)) * AR141/DH141 * AQ141) * DH141/(100*CV141) * 1000/(1000 - AP141)</f>
        <v>0</v>
      </c>
      <c r="AO141">
        <v>24.571154074741</v>
      </c>
      <c r="AP141">
        <v>24.9914797202797</v>
      </c>
      <c r="AQ141">
        <v>1.88987927620589e-06</v>
      </c>
      <c r="AR141">
        <v>100.18039122701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MAX(0,($B$13+$C$13*DP141)/(1+$D$13*DP141)*DI141/(DK141+273)*$E$13)</f>
        <v>0</v>
      </c>
      <c r="AX141" t="s">
        <v>407</v>
      </c>
      <c r="AY141" t="s">
        <v>407</v>
      </c>
      <c r="AZ141">
        <v>0</v>
      </c>
      <c r="BA141">
        <v>0</v>
      </c>
      <c r="BB141">
        <f>1-AZ141/BA141</f>
        <v>0</v>
      </c>
      <c r="BC141">
        <v>0</v>
      </c>
      <c r="BD141" t="s">
        <v>407</v>
      </c>
      <c r="BE141" t="s">
        <v>407</v>
      </c>
      <c r="BF141">
        <v>0</v>
      </c>
      <c r="BG141">
        <v>0</v>
      </c>
      <c r="BH141">
        <f>1-BF141/BG141</f>
        <v>0</v>
      </c>
      <c r="BI141">
        <v>0.5</v>
      </c>
      <c r="BJ141">
        <f>CS141</f>
        <v>0</v>
      </c>
      <c r="BK141">
        <f>L141</f>
        <v>0</v>
      </c>
      <c r="BL141">
        <f>BH141*BI141*BJ141</f>
        <v>0</v>
      </c>
      <c r="BM141">
        <f>(BK141-BC141)/BJ141</f>
        <v>0</v>
      </c>
      <c r="BN141">
        <f>(BA141-BG141)/BG141</f>
        <v>0</v>
      </c>
      <c r="BO141">
        <f>AZ141/(BB141+AZ141/BG141)</f>
        <v>0</v>
      </c>
      <c r="BP141" t="s">
        <v>407</v>
      </c>
      <c r="BQ141">
        <v>0</v>
      </c>
      <c r="BR141">
        <f>IF(BQ141&lt;&gt;0, BQ141, BO141)</f>
        <v>0</v>
      </c>
      <c r="BS141">
        <f>1-BR141/BG141</f>
        <v>0</v>
      </c>
      <c r="BT141">
        <f>(BG141-BF141)/(BG141-BR141)</f>
        <v>0</v>
      </c>
      <c r="BU141">
        <f>(BA141-BG141)/(BA141-BR141)</f>
        <v>0</v>
      </c>
      <c r="BV141">
        <f>(BG141-BF141)/(BG141-AZ141)</f>
        <v>0</v>
      </c>
      <c r="BW141">
        <f>(BA141-BG141)/(BA141-AZ141)</f>
        <v>0</v>
      </c>
      <c r="BX141">
        <f>(BT141*BR141/BF141)</f>
        <v>0</v>
      </c>
      <c r="BY141">
        <f>(1-BX141)</f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f>$B$11*DQ141+$C$11*DR141+$F$11*EC141*(1-EF141)</f>
        <v>0</v>
      </c>
      <c r="CS141">
        <f>CR141*CT141</f>
        <v>0</v>
      </c>
      <c r="CT141">
        <f>($B$11*$D$9+$C$11*$D$9+$F$11*((EP141+EH141)/MAX(EP141+EH141+EQ141, 0.1)*$I$9+EQ141/MAX(EP141+EH141+EQ141, 0.1)*$J$9))/($B$11+$C$11+$F$11)</f>
        <v>0</v>
      </c>
      <c r="CU141">
        <f>($B$11*$K$9+$C$11*$K$9+$F$11*((EP141+EH141)/MAX(EP141+EH141+EQ141, 0.1)*$P$9+EQ141/MAX(EP141+EH141+EQ141, 0.1)*$Q$9))/($B$11+$C$11+$F$11)</f>
        <v>0</v>
      </c>
      <c r="CV141">
        <v>1.65</v>
      </c>
      <c r="CW141">
        <v>0.5</v>
      </c>
      <c r="CX141" t="s">
        <v>408</v>
      </c>
      <c r="CY141">
        <v>2</v>
      </c>
      <c r="CZ141" t="b">
        <v>1</v>
      </c>
      <c r="DA141">
        <v>1510791560.71429</v>
      </c>
      <c r="DB141">
        <v>429.400178571429</v>
      </c>
      <c r="DC141">
        <v>443.944357142857</v>
      </c>
      <c r="DD141">
        <v>24.9914464285714</v>
      </c>
      <c r="DE141">
        <v>24.570425</v>
      </c>
      <c r="DF141">
        <v>422.467678571429</v>
      </c>
      <c r="DG141">
        <v>24.425575</v>
      </c>
      <c r="DH141">
        <v>500.0935</v>
      </c>
      <c r="DI141">
        <v>89.9142571428571</v>
      </c>
      <c r="DJ141">
        <v>0.0999967357142857</v>
      </c>
      <c r="DK141">
        <v>26.631775</v>
      </c>
      <c r="DL141">
        <v>27.4908035714286</v>
      </c>
      <c r="DM141">
        <v>999.9</v>
      </c>
      <c r="DN141">
        <v>0</v>
      </c>
      <c r="DO141">
        <v>0</v>
      </c>
      <c r="DP141">
        <v>9989.75392857143</v>
      </c>
      <c r="DQ141">
        <v>0</v>
      </c>
      <c r="DR141">
        <v>9.92953</v>
      </c>
      <c r="DS141">
        <v>-14.5441610714286</v>
      </c>
      <c r="DT141">
        <v>440.4065</v>
      </c>
      <c r="DU141">
        <v>455.126964285714</v>
      </c>
      <c r="DV141">
        <v>0.421024142857143</v>
      </c>
      <c r="DW141">
        <v>443.944357142857</v>
      </c>
      <c r="DX141">
        <v>24.570425</v>
      </c>
      <c r="DY141">
        <v>2.24708857142857</v>
      </c>
      <c r="DZ141">
        <v>2.20923178571429</v>
      </c>
      <c r="EA141">
        <v>19.3020285714286</v>
      </c>
      <c r="EB141">
        <v>19.0294142857143</v>
      </c>
      <c r="EC141">
        <v>2000.00428571429</v>
      </c>
      <c r="ED141">
        <v>0.980002464285715</v>
      </c>
      <c r="EE141">
        <v>0.0199977571428571</v>
      </c>
      <c r="EF141">
        <v>0</v>
      </c>
      <c r="EG141">
        <v>2.30611071428571</v>
      </c>
      <c r="EH141">
        <v>0</v>
      </c>
      <c r="EI141">
        <v>2285.75071428571</v>
      </c>
      <c r="EJ141">
        <v>17300.2178571429</v>
      </c>
      <c r="EK141">
        <v>39.0265714285714</v>
      </c>
      <c r="EL141">
        <v>39.562</v>
      </c>
      <c r="EM141">
        <v>38.7655</v>
      </c>
      <c r="EN141">
        <v>38.25</v>
      </c>
      <c r="EO141">
        <v>38.3794285714286</v>
      </c>
      <c r="EP141">
        <v>1960.01142857143</v>
      </c>
      <c r="EQ141">
        <v>39.9928571428571</v>
      </c>
      <c r="ER141">
        <v>0</v>
      </c>
      <c r="ES141">
        <v>1679592321.5</v>
      </c>
      <c r="ET141">
        <v>0</v>
      </c>
      <c r="EU141">
        <v>2.293848</v>
      </c>
      <c r="EV141">
        <v>-0.645169227860627</v>
      </c>
      <c r="EW141">
        <v>5.95999998928508</v>
      </c>
      <c r="EX141">
        <v>2285.8224</v>
      </c>
      <c r="EY141">
        <v>15</v>
      </c>
      <c r="EZ141">
        <v>0</v>
      </c>
      <c r="FA141" t="s">
        <v>409</v>
      </c>
      <c r="FB141">
        <v>1510787920.6</v>
      </c>
      <c r="FC141">
        <v>1510787921.6</v>
      </c>
      <c r="FD141">
        <v>0</v>
      </c>
      <c r="FE141">
        <v>-0.101</v>
      </c>
      <c r="FF141">
        <v>-0.012</v>
      </c>
      <c r="FG141">
        <v>6.901</v>
      </c>
      <c r="FH141">
        <v>0.516</v>
      </c>
      <c r="FI141">
        <v>420</v>
      </c>
      <c r="FJ141">
        <v>24</v>
      </c>
      <c r="FK141">
        <v>0.32</v>
      </c>
      <c r="FL141">
        <v>0.12</v>
      </c>
      <c r="FM141">
        <v>0.422041365853658</v>
      </c>
      <c r="FN141">
        <v>-0.0223570034843208</v>
      </c>
      <c r="FO141">
        <v>0.0023095268521464</v>
      </c>
      <c r="FP141">
        <v>1</v>
      </c>
      <c r="FQ141">
        <v>1</v>
      </c>
      <c r="FR141">
        <v>1</v>
      </c>
      <c r="FS141" t="s">
        <v>410</v>
      </c>
      <c r="FT141">
        <v>2.97171</v>
      </c>
      <c r="FU141">
        <v>2.75355</v>
      </c>
      <c r="FV141">
        <v>0.0940088</v>
      </c>
      <c r="FW141">
        <v>0.0986965</v>
      </c>
      <c r="FX141">
        <v>0.104929</v>
      </c>
      <c r="FY141">
        <v>0.104985</v>
      </c>
      <c r="FZ141">
        <v>35145.8</v>
      </c>
      <c r="GA141">
        <v>38104.4</v>
      </c>
      <c r="GB141">
        <v>35163.2</v>
      </c>
      <c r="GC141">
        <v>38351.2</v>
      </c>
      <c r="GD141">
        <v>44601.5</v>
      </c>
      <c r="GE141">
        <v>49568.1</v>
      </c>
      <c r="GF141">
        <v>54936.4</v>
      </c>
      <c r="GG141">
        <v>61507.6</v>
      </c>
      <c r="GH141">
        <v>1.9668</v>
      </c>
      <c r="GI141">
        <v>1.80502</v>
      </c>
      <c r="GJ141">
        <v>0.092905</v>
      </c>
      <c r="GK141">
        <v>0</v>
      </c>
      <c r="GL141">
        <v>25.9853</v>
      </c>
      <c r="GM141">
        <v>999.9</v>
      </c>
      <c r="GN141">
        <v>64.528</v>
      </c>
      <c r="GO141">
        <v>29.658</v>
      </c>
      <c r="GP141">
        <v>29.9784</v>
      </c>
      <c r="GQ141">
        <v>54.4191</v>
      </c>
      <c r="GR141">
        <v>49.2708</v>
      </c>
      <c r="GS141">
        <v>1</v>
      </c>
      <c r="GT141">
        <v>0.0828481</v>
      </c>
      <c r="GU141">
        <v>1.23412</v>
      </c>
      <c r="GV141">
        <v>20.1131</v>
      </c>
      <c r="GW141">
        <v>5.19662</v>
      </c>
      <c r="GX141">
        <v>12.004</v>
      </c>
      <c r="GY141">
        <v>4.9749</v>
      </c>
      <c r="GZ141">
        <v>3.29308</v>
      </c>
      <c r="HA141">
        <v>9999</v>
      </c>
      <c r="HB141">
        <v>9999</v>
      </c>
      <c r="HC141">
        <v>999.9</v>
      </c>
      <c r="HD141">
        <v>9999</v>
      </c>
      <c r="HE141">
        <v>1.86311</v>
      </c>
      <c r="HF141">
        <v>1.86813</v>
      </c>
      <c r="HG141">
        <v>1.86788</v>
      </c>
      <c r="HH141">
        <v>1.86901</v>
      </c>
      <c r="HI141">
        <v>1.86983</v>
      </c>
      <c r="HJ141">
        <v>1.86589</v>
      </c>
      <c r="HK141">
        <v>1.86706</v>
      </c>
      <c r="HL141">
        <v>1.86835</v>
      </c>
      <c r="HM141">
        <v>5</v>
      </c>
      <c r="HN141">
        <v>0</v>
      </c>
      <c r="HO141">
        <v>0</v>
      </c>
      <c r="HP141">
        <v>0</v>
      </c>
      <c r="HQ141" t="s">
        <v>411</v>
      </c>
      <c r="HR141" t="s">
        <v>412</v>
      </c>
      <c r="HS141" t="s">
        <v>413</v>
      </c>
      <c r="HT141" t="s">
        <v>413</v>
      </c>
      <c r="HU141" t="s">
        <v>413</v>
      </c>
      <c r="HV141" t="s">
        <v>413</v>
      </c>
      <c r="HW141">
        <v>0</v>
      </c>
      <c r="HX141">
        <v>100</v>
      </c>
      <c r="HY141">
        <v>100</v>
      </c>
      <c r="HZ141">
        <v>7.048</v>
      </c>
      <c r="IA141">
        <v>0.5659</v>
      </c>
      <c r="IB141">
        <v>4.09459096810632</v>
      </c>
      <c r="IC141">
        <v>0.00701673648668627</v>
      </c>
      <c r="ID141">
        <v>-7.00304995360485e-07</v>
      </c>
      <c r="IE141">
        <v>-1.86506737496121e-11</v>
      </c>
      <c r="IF141">
        <v>0.00125787624930914</v>
      </c>
      <c r="IG141">
        <v>-0.0224036906934607</v>
      </c>
      <c r="IH141">
        <v>0.00249664406764014</v>
      </c>
      <c r="II141">
        <v>-2.59163740235367e-05</v>
      </c>
      <c r="IJ141">
        <v>-2</v>
      </c>
      <c r="IK141">
        <v>2020</v>
      </c>
      <c r="IL141">
        <v>1</v>
      </c>
      <c r="IM141">
        <v>25</v>
      </c>
      <c r="IN141">
        <v>60.8</v>
      </c>
      <c r="IO141">
        <v>60.8</v>
      </c>
      <c r="IP141">
        <v>1.14868</v>
      </c>
      <c r="IQ141">
        <v>2.62329</v>
      </c>
      <c r="IR141">
        <v>1.54785</v>
      </c>
      <c r="IS141">
        <v>2.30469</v>
      </c>
      <c r="IT141">
        <v>1.34644</v>
      </c>
      <c r="IU141">
        <v>2.43896</v>
      </c>
      <c r="IV141">
        <v>34.0998</v>
      </c>
      <c r="IW141">
        <v>24.2188</v>
      </c>
      <c r="IX141">
        <v>18</v>
      </c>
      <c r="IY141">
        <v>503.051</v>
      </c>
      <c r="IZ141">
        <v>399.609</v>
      </c>
      <c r="JA141">
        <v>23.6134</v>
      </c>
      <c r="JB141">
        <v>28.2927</v>
      </c>
      <c r="JC141">
        <v>29.9999</v>
      </c>
      <c r="JD141">
        <v>28.2762</v>
      </c>
      <c r="JE141">
        <v>28.2183</v>
      </c>
      <c r="JF141">
        <v>23.0544</v>
      </c>
      <c r="JG141">
        <v>28.4109</v>
      </c>
      <c r="JH141">
        <v>74.0268</v>
      </c>
      <c r="JI141">
        <v>23.6131</v>
      </c>
      <c r="JJ141">
        <v>494.02</v>
      </c>
      <c r="JK141">
        <v>24.5381</v>
      </c>
      <c r="JL141">
        <v>101.93</v>
      </c>
      <c r="JM141">
        <v>102.384</v>
      </c>
    </row>
    <row r="142" spans="1:273">
      <c r="A142">
        <v>126</v>
      </c>
      <c r="B142">
        <v>1510791573.5</v>
      </c>
      <c r="C142">
        <v>2241.40000009537</v>
      </c>
      <c r="D142" t="s">
        <v>662</v>
      </c>
      <c r="E142" t="s">
        <v>663</v>
      </c>
      <c r="F142">
        <v>5</v>
      </c>
      <c r="G142" t="s">
        <v>405</v>
      </c>
      <c r="H142" t="s">
        <v>406</v>
      </c>
      <c r="I142">
        <v>1510791566</v>
      </c>
      <c r="J142">
        <f>(K142)/1000</f>
        <v>0</v>
      </c>
      <c r="K142">
        <f>IF(CZ142, AN142, AH142)</f>
        <v>0</v>
      </c>
      <c r="L142">
        <f>IF(CZ142, AI142, AG142)</f>
        <v>0</v>
      </c>
      <c r="M142">
        <f>DB142 - IF(AU142&gt;1, L142*CV142*100.0/(AW142*DP142), 0)</f>
        <v>0</v>
      </c>
      <c r="N142">
        <f>((T142-J142/2)*M142-L142)/(T142+J142/2)</f>
        <v>0</v>
      </c>
      <c r="O142">
        <f>N142*(DI142+DJ142)/1000.0</f>
        <v>0</v>
      </c>
      <c r="P142">
        <f>(DB142 - IF(AU142&gt;1, L142*CV142*100.0/(AW142*DP142), 0))*(DI142+DJ142)/1000.0</f>
        <v>0</v>
      </c>
      <c r="Q142">
        <f>2.0/((1/S142-1/R142)+SIGN(S142)*SQRT((1/S142-1/R142)*(1/S142-1/R142) + 4*CW142/((CW142+1)*(CW142+1))*(2*1/S142*1/R142-1/R142*1/R142)))</f>
        <v>0</v>
      </c>
      <c r="R142">
        <f>IF(LEFT(CX142,1)&lt;&gt;"0",IF(LEFT(CX142,1)="1",3.0,CY142),$D$5+$E$5*(DP142*DI142/($K$5*1000))+$F$5*(DP142*DI142/($K$5*1000))*MAX(MIN(CV142,$J$5),$I$5)*MAX(MIN(CV142,$J$5),$I$5)+$G$5*MAX(MIN(CV142,$J$5),$I$5)*(DP142*DI142/($K$5*1000))+$H$5*(DP142*DI142/($K$5*1000))*(DP142*DI142/($K$5*1000)))</f>
        <v>0</v>
      </c>
      <c r="S142">
        <f>J142*(1000-(1000*0.61365*exp(17.502*W142/(240.97+W142))/(DI142+DJ142)+DD142)/2)/(1000*0.61365*exp(17.502*W142/(240.97+W142))/(DI142+DJ142)-DD142)</f>
        <v>0</v>
      </c>
      <c r="T142">
        <f>1/((CW142+1)/(Q142/1.6)+1/(R142/1.37)) + CW142/((CW142+1)/(Q142/1.6) + CW142/(R142/1.37))</f>
        <v>0</v>
      </c>
      <c r="U142">
        <f>(CR142*CU142)</f>
        <v>0</v>
      </c>
      <c r="V142">
        <f>(DK142+(U142+2*0.95*5.67E-8*(((DK142+$B$7)+273)^4-(DK142+273)^4)-44100*J142)/(1.84*29.3*R142+8*0.95*5.67E-8*(DK142+273)^3))</f>
        <v>0</v>
      </c>
      <c r="W142">
        <f>($C$7*DL142+$D$7*DM142+$E$7*V142)</f>
        <v>0</v>
      </c>
      <c r="X142">
        <f>0.61365*exp(17.502*W142/(240.97+W142))</f>
        <v>0</v>
      </c>
      <c r="Y142">
        <f>(Z142/AA142*100)</f>
        <v>0</v>
      </c>
      <c r="Z142">
        <f>DD142*(DI142+DJ142)/1000</f>
        <v>0</v>
      </c>
      <c r="AA142">
        <f>0.61365*exp(17.502*DK142/(240.97+DK142))</f>
        <v>0</v>
      </c>
      <c r="AB142">
        <f>(X142-DD142*(DI142+DJ142)/1000)</f>
        <v>0</v>
      </c>
      <c r="AC142">
        <f>(-J142*44100)</f>
        <v>0</v>
      </c>
      <c r="AD142">
        <f>2*29.3*R142*0.92*(DK142-W142)</f>
        <v>0</v>
      </c>
      <c r="AE142">
        <f>2*0.95*5.67E-8*(((DK142+$B$7)+273)^4-(W142+273)^4)</f>
        <v>0</v>
      </c>
      <c r="AF142">
        <f>U142+AE142+AC142+AD142</f>
        <v>0</v>
      </c>
      <c r="AG142">
        <f>DH142*AU142*(DC142-DB142*(1000-AU142*DE142)/(1000-AU142*DD142))/(100*CV142)</f>
        <v>0</v>
      </c>
      <c r="AH142">
        <f>1000*DH142*AU142*(DD142-DE142)/(100*CV142*(1000-AU142*DD142))</f>
        <v>0</v>
      </c>
      <c r="AI142">
        <f>(AJ142 - AK142 - DI142*1E3/(8.314*(DK142+273.15)) * AM142/DH142 * AL142) * DH142/(100*CV142) * (1000 - DE142)/1000</f>
        <v>0</v>
      </c>
      <c r="AJ142">
        <v>489.128982600466</v>
      </c>
      <c r="AK142">
        <v>473.304993939394</v>
      </c>
      <c r="AL142">
        <v>3.16639452857974</v>
      </c>
      <c r="AM142">
        <v>64.351544685461</v>
      </c>
      <c r="AN142">
        <f>(AP142 - AO142 + DI142*1E3/(8.314*(DK142+273.15)) * AR142/DH142 * AQ142) * DH142/(100*CV142) * 1000/(1000 - AP142)</f>
        <v>0</v>
      </c>
      <c r="AO142">
        <v>24.5707795245504</v>
      </c>
      <c r="AP142">
        <v>24.9910734265734</v>
      </c>
      <c r="AQ142">
        <v>2.27283228504108e-06</v>
      </c>
      <c r="AR142">
        <v>100.18039122701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MAX(0,($B$13+$C$13*DP142)/(1+$D$13*DP142)*DI142/(DK142+273)*$E$13)</f>
        <v>0</v>
      </c>
      <c r="AX142" t="s">
        <v>407</v>
      </c>
      <c r="AY142" t="s">
        <v>407</v>
      </c>
      <c r="AZ142">
        <v>0</v>
      </c>
      <c r="BA142">
        <v>0</v>
      </c>
      <c r="BB142">
        <f>1-AZ142/BA142</f>
        <v>0</v>
      </c>
      <c r="BC142">
        <v>0</v>
      </c>
      <c r="BD142" t="s">
        <v>407</v>
      </c>
      <c r="BE142" t="s">
        <v>407</v>
      </c>
      <c r="BF142">
        <v>0</v>
      </c>
      <c r="BG142">
        <v>0</v>
      </c>
      <c r="BH142">
        <f>1-BF142/BG142</f>
        <v>0</v>
      </c>
      <c r="BI142">
        <v>0.5</v>
      </c>
      <c r="BJ142">
        <f>CS142</f>
        <v>0</v>
      </c>
      <c r="BK142">
        <f>L142</f>
        <v>0</v>
      </c>
      <c r="BL142">
        <f>BH142*BI142*BJ142</f>
        <v>0</v>
      </c>
      <c r="BM142">
        <f>(BK142-BC142)/BJ142</f>
        <v>0</v>
      </c>
      <c r="BN142">
        <f>(BA142-BG142)/BG142</f>
        <v>0</v>
      </c>
      <c r="BO142">
        <f>AZ142/(BB142+AZ142/BG142)</f>
        <v>0</v>
      </c>
      <c r="BP142" t="s">
        <v>407</v>
      </c>
      <c r="BQ142">
        <v>0</v>
      </c>
      <c r="BR142">
        <f>IF(BQ142&lt;&gt;0, BQ142, BO142)</f>
        <v>0</v>
      </c>
      <c r="BS142">
        <f>1-BR142/BG142</f>
        <v>0</v>
      </c>
      <c r="BT142">
        <f>(BG142-BF142)/(BG142-BR142)</f>
        <v>0</v>
      </c>
      <c r="BU142">
        <f>(BA142-BG142)/(BA142-BR142)</f>
        <v>0</v>
      </c>
      <c r="BV142">
        <f>(BG142-BF142)/(BG142-AZ142)</f>
        <v>0</v>
      </c>
      <c r="BW142">
        <f>(BA142-BG142)/(BA142-AZ142)</f>
        <v>0</v>
      </c>
      <c r="BX142">
        <f>(BT142*BR142/BF142)</f>
        <v>0</v>
      </c>
      <c r="BY142">
        <f>(1-BX142)</f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f>$B$11*DQ142+$C$11*DR142+$F$11*EC142*(1-EF142)</f>
        <v>0</v>
      </c>
      <c r="CS142">
        <f>CR142*CT142</f>
        <v>0</v>
      </c>
      <c r="CT142">
        <f>($B$11*$D$9+$C$11*$D$9+$F$11*((EP142+EH142)/MAX(EP142+EH142+EQ142, 0.1)*$I$9+EQ142/MAX(EP142+EH142+EQ142, 0.1)*$J$9))/($B$11+$C$11+$F$11)</f>
        <v>0</v>
      </c>
      <c r="CU142">
        <f>($B$11*$K$9+$C$11*$K$9+$F$11*((EP142+EH142)/MAX(EP142+EH142+EQ142, 0.1)*$P$9+EQ142/MAX(EP142+EH142+EQ142, 0.1)*$Q$9))/($B$11+$C$11+$F$11)</f>
        <v>0</v>
      </c>
      <c r="CV142">
        <v>1.65</v>
      </c>
      <c r="CW142">
        <v>0.5</v>
      </c>
      <c r="CX142" t="s">
        <v>408</v>
      </c>
      <c r="CY142">
        <v>2</v>
      </c>
      <c r="CZ142" t="b">
        <v>1</v>
      </c>
      <c r="DA142">
        <v>1510791566</v>
      </c>
      <c r="DB142">
        <v>441.337111111111</v>
      </c>
      <c r="DC142">
        <v>460.882222222222</v>
      </c>
      <c r="DD142">
        <v>24.9911888888889</v>
      </c>
      <c r="DE142">
        <v>24.5709518518519</v>
      </c>
      <c r="DF142">
        <v>434.328740740741</v>
      </c>
      <c r="DG142">
        <v>24.4253259259259</v>
      </c>
      <c r="DH142">
        <v>500.08837037037</v>
      </c>
      <c r="DI142">
        <v>89.9106888888889</v>
      </c>
      <c r="DJ142">
        <v>0.1000164</v>
      </c>
      <c r="DK142">
        <v>26.6325925925926</v>
      </c>
      <c r="DL142">
        <v>27.4951259259259</v>
      </c>
      <c r="DM142">
        <v>999.9</v>
      </c>
      <c r="DN142">
        <v>0</v>
      </c>
      <c r="DO142">
        <v>0</v>
      </c>
      <c r="DP142">
        <v>9985.07</v>
      </c>
      <c r="DQ142">
        <v>0</v>
      </c>
      <c r="DR142">
        <v>9.92953</v>
      </c>
      <c r="DS142">
        <v>-19.5450851851852</v>
      </c>
      <c r="DT142">
        <v>452.649333333333</v>
      </c>
      <c r="DU142">
        <v>472.491703703704</v>
      </c>
      <c r="DV142">
        <v>0.420245185185185</v>
      </c>
      <c r="DW142">
        <v>460.882222222222</v>
      </c>
      <c r="DX142">
        <v>24.5709518518519</v>
      </c>
      <c r="DY142">
        <v>2.24697666666667</v>
      </c>
      <c r="DZ142">
        <v>2.20919148148148</v>
      </c>
      <c r="EA142">
        <v>19.3012185185185</v>
      </c>
      <c r="EB142">
        <v>19.0291222222222</v>
      </c>
      <c r="EC142">
        <v>2000.00296296296</v>
      </c>
      <c r="ED142">
        <v>0.980001666666667</v>
      </c>
      <c r="EE142">
        <v>0.0199985444444444</v>
      </c>
      <c r="EF142">
        <v>0</v>
      </c>
      <c r="EG142">
        <v>2.29111851851852</v>
      </c>
      <c r="EH142">
        <v>0</v>
      </c>
      <c r="EI142">
        <v>2286.55666666667</v>
      </c>
      <c r="EJ142">
        <v>17300.2037037037</v>
      </c>
      <c r="EK142">
        <v>39.0160740740741</v>
      </c>
      <c r="EL142">
        <v>39.562</v>
      </c>
      <c r="EM142">
        <v>38.7591851851852</v>
      </c>
      <c r="EN142">
        <v>38.25</v>
      </c>
      <c r="EO142">
        <v>38.375</v>
      </c>
      <c r="EP142">
        <v>1960.00851851852</v>
      </c>
      <c r="EQ142">
        <v>39.9944444444444</v>
      </c>
      <c r="ER142">
        <v>0</v>
      </c>
      <c r="ES142">
        <v>1679592326.3</v>
      </c>
      <c r="ET142">
        <v>0</v>
      </c>
      <c r="EU142">
        <v>2.297928</v>
      </c>
      <c r="EV142">
        <v>0.160530760021484</v>
      </c>
      <c r="EW142">
        <v>12.4969230961074</v>
      </c>
      <c r="EX142">
        <v>2286.5748</v>
      </c>
      <c r="EY142">
        <v>15</v>
      </c>
      <c r="EZ142">
        <v>0</v>
      </c>
      <c r="FA142" t="s">
        <v>409</v>
      </c>
      <c r="FB142">
        <v>1510787920.6</v>
      </c>
      <c r="FC142">
        <v>1510787921.6</v>
      </c>
      <c r="FD142">
        <v>0</v>
      </c>
      <c r="FE142">
        <v>-0.101</v>
      </c>
      <c r="FF142">
        <v>-0.012</v>
      </c>
      <c r="FG142">
        <v>6.901</v>
      </c>
      <c r="FH142">
        <v>0.516</v>
      </c>
      <c r="FI142">
        <v>420</v>
      </c>
      <c r="FJ142">
        <v>24</v>
      </c>
      <c r="FK142">
        <v>0.32</v>
      </c>
      <c r="FL142">
        <v>0.12</v>
      </c>
      <c r="FM142">
        <v>0.421150926829268</v>
      </c>
      <c r="FN142">
        <v>-0.0107574355400693</v>
      </c>
      <c r="FO142">
        <v>0.0015957524013309</v>
      </c>
      <c r="FP142">
        <v>1</v>
      </c>
      <c r="FQ142">
        <v>1</v>
      </c>
      <c r="FR142">
        <v>1</v>
      </c>
      <c r="FS142" t="s">
        <v>410</v>
      </c>
      <c r="FT142">
        <v>2.97177</v>
      </c>
      <c r="FU142">
        <v>2.75401</v>
      </c>
      <c r="FV142">
        <v>0.0964509</v>
      </c>
      <c r="FW142">
        <v>0.101233</v>
      </c>
      <c r="FX142">
        <v>0.104929</v>
      </c>
      <c r="FY142">
        <v>0.104984</v>
      </c>
      <c r="FZ142">
        <v>35051.2</v>
      </c>
      <c r="GA142">
        <v>37997.3</v>
      </c>
      <c r="GB142">
        <v>35163.3</v>
      </c>
      <c r="GC142">
        <v>38351.3</v>
      </c>
      <c r="GD142">
        <v>44601.5</v>
      </c>
      <c r="GE142">
        <v>49568.4</v>
      </c>
      <c r="GF142">
        <v>54936.3</v>
      </c>
      <c r="GG142">
        <v>61507.8</v>
      </c>
      <c r="GH142">
        <v>1.96688</v>
      </c>
      <c r="GI142">
        <v>1.80477</v>
      </c>
      <c r="GJ142">
        <v>0.092838</v>
      </c>
      <c r="GK142">
        <v>0</v>
      </c>
      <c r="GL142">
        <v>25.9837</v>
      </c>
      <c r="GM142">
        <v>999.9</v>
      </c>
      <c r="GN142">
        <v>64.528</v>
      </c>
      <c r="GO142">
        <v>29.668</v>
      </c>
      <c r="GP142">
        <v>29.9978</v>
      </c>
      <c r="GQ142">
        <v>54.5791</v>
      </c>
      <c r="GR142">
        <v>49.5593</v>
      </c>
      <c r="GS142">
        <v>1</v>
      </c>
      <c r="GT142">
        <v>0.0824009</v>
      </c>
      <c r="GU142">
        <v>1.24017</v>
      </c>
      <c r="GV142">
        <v>20.1131</v>
      </c>
      <c r="GW142">
        <v>5.19647</v>
      </c>
      <c r="GX142">
        <v>12.004</v>
      </c>
      <c r="GY142">
        <v>4.9748</v>
      </c>
      <c r="GZ142">
        <v>3.29298</v>
      </c>
      <c r="HA142">
        <v>9999</v>
      </c>
      <c r="HB142">
        <v>9999</v>
      </c>
      <c r="HC142">
        <v>999.9</v>
      </c>
      <c r="HD142">
        <v>9999</v>
      </c>
      <c r="HE142">
        <v>1.8631</v>
      </c>
      <c r="HF142">
        <v>1.86813</v>
      </c>
      <c r="HG142">
        <v>1.86789</v>
      </c>
      <c r="HH142">
        <v>1.86901</v>
      </c>
      <c r="HI142">
        <v>1.86984</v>
      </c>
      <c r="HJ142">
        <v>1.86587</v>
      </c>
      <c r="HK142">
        <v>1.86705</v>
      </c>
      <c r="HL142">
        <v>1.86834</v>
      </c>
      <c r="HM142">
        <v>5</v>
      </c>
      <c r="HN142">
        <v>0</v>
      </c>
      <c r="HO142">
        <v>0</v>
      </c>
      <c r="HP142">
        <v>0</v>
      </c>
      <c r="HQ142" t="s">
        <v>411</v>
      </c>
      <c r="HR142" t="s">
        <v>412</v>
      </c>
      <c r="HS142" t="s">
        <v>413</v>
      </c>
      <c r="HT142" t="s">
        <v>413</v>
      </c>
      <c r="HU142" t="s">
        <v>413</v>
      </c>
      <c r="HV142" t="s">
        <v>413</v>
      </c>
      <c r="HW142">
        <v>0</v>
      </c>
      <c r="HX142">
        <v>100</v>
      </c>
      <c r="HY142">
        <v>100</v>
      </c>
      <c r="HZ142">
        <v>7.146</v>
      </c>
      <c r="IA142">
        <v>0.5659</v>
      </c>
      <c r="IB142">
        <v>4.09459096810632</v>
      </c>
      <c r="IC142">
        <v>0.00701673648668627</v>
      </c>
      <c r="ID142">
        <v>-7.00304995360485e-07</v>
      </c>
      <c r="IE142">
        <v>-1.86506737496121e-11</v>
      </c>
      <c r="IF142">
        <v>0.00125787624930914</v>
      </c>
      <c r="IG142">
        <v>-0.0224036906934607</v>
      </c>
      <c r="IH142">
        <v>0.00249664406764014</v>
      </c>
      <c r="II142">
        <v>-2.59163740235367e-05</v>
      </c>
      <c r="IJ142">
        <v>-2</v>
      </c>
      <c r="IK142">
        <v>2020</v>
      </c>
      <c r="IL142">
        <v>1</v>
      </c>
      <c r="IM142">
        <v>25</v>
      </c>
      <c r="IN142">
        <v>60.9</v>
      </c>
      <c r="IO142">
        <v>60.9</v>
      </c>
      <c r="IP142">
        <v>1.18042</v>
      </c>
      <c r="IQ142">
        <v>2.63306</v>
      </c>
      <c r="IR142">
        <v>1.54785</v>
      </c>
      <c r="IS142">
        <v>2.30469</v>
      </c>
      <c r="IT142">
        <v>1.34644</v>
      </c>
      <c r="IU142">
        <v>2.44263</v>
      </c>
      <c r="IV142">
        <v>34.0998</v>
      </c>
      <c r="IW142">
        <v>24.2188</v>
      </c>
      <c r="IX142">
        <v>18</v>
      </c>
      <c r="IY142">
        <v>503.089</v>
      </c>
      <c r="IZ142">
        <v>399.464</v>
      </c>
      <c r="JA142">
        <v>23.6174</v>
      </c>
      <c r="JB142">
        <v>28.2904</v>
      </c>
      <c r="JC142">
        <v>30</v>
      </c>
      <c r="JD142">
        <v>28.2747</v>
      </c>
      <c r="JE142">
        <v>28.2174</v>
      </c>
      <c r="JF142">
        <v>23.7079</v>
      </c>
      <c r="JG142">
        <v>28.4109</v>
      </c>
      <c r="JH142">
        <v>74.0268</v>
      </c>
      <c r="JI142">
        <v>23.6168</v>
      </c>
      <c r="JJ142">
        <v>507.505</v>
      </c>
      <c r="JK142">
        <v>24.5381</v>
      </c>
      <c r="JL142">
        <v>101.93</v>
      </c>
      <c r="JM142">
        <v>102.385</v>
      </c>
    </row>
    <row r="143" spans="1:273">
      <c r="A143">
        <v>127</v>
      </c>
      <c r="B143">
        <v>1510791578.5</v>
      </c>
      <c r="C143">
        <v>2246.40000009537</v>
      </c>
      <c r="D143" t="s">
        <v>664</v>
      </c>
      <c r="E143" t="s">
        <v>665</v>
      </c>
      <c r="F143">
        <v>5</v>
      </c>
      <c r="G143" t="s">
        <v>405</v>
      </c>
      <c r="H143" t="s">
        <v>406</v>
      </c>
      <c r="I143">
        <v>1510791570.71429</v>
      </c>
      <c r="J143">
        <f>(K143)/1000</f>
        <v>0</v>
      </c>
      <c r="K143">
        <f>IF(CZ143, AN143, AH143)</f>
        <v>0</v>
      </c>
      <c r="L143">
        <f>IF(CZ143, AI143, AG143)</f>
        <v>0</v>
      </c>
      <c r="M143">
        <f>DB143 - IF(AU143&gt;1, L143*CV143*100.0/(AW143*DP143), 0)</f>
        <v>0</v>
      </c>
      <c r="N143">
        <f>((T143-J143/2)*M143-L143)/(T143+J143/2)</f>
        <v>0</v>
      </c>
      <c r="O143">
        <f>N143*(DI143+DJ143)/1000.0</f>
        <v>0</v>
      </c>
      <c r="P143">
        <f>(DB143 - IF(AU143&gt;1, L143*CV143*100.0/(AW143*DP143), 0))*(DI143+DJ143)/1000.0</f>
        <v>0</v>
      </c>
      <c r="Q143">
        <f>2.0/((1/S143-1/R143)+SIGN(S143)*SQRT((1/S143-1/R143)*(1/S143-1/R143) + 4*CW143/((CW143+1)*(CW143+1))*(2*1/S143*1/R143-1/R143*1/R143)))</f>
        <v>0</v>
      </c>
      <c r="R143">
        <f>IF(LEFT(CX143,1)&lt;&gt;"0",IF(LEFT(CX143,1)="1",3.0,CY143),$D$5+$E$5*(DP143*DI143/($K$5*1000))+$F$5*(DP143*DI143/($K$5*1000))*MAX(MIN(CV143,$J$5),$I$5)*MAX(MIN(CV143,$J$5),$I$5)+$G$5*MAX(MIN(CV143,$J$5),$I$5)*(DP143*DI143/($K$5*1000))+$H$5*(DP143*DI143/($K$5*1000))*(DP143*DI143/($K$5*1000)))</f>
        <v>0</v>
      </c>
      <c r="S143">
        <f>J143*(1000-(1000*0.61365*exp(17.502*W143/(240.97+W143))/(DI143+DJ143)+DD143)/2)/(1000*0.61365*exp(17.502*W143/(240.97+W143))/(DI143+DJ143)-DD143)</f>
        <v>0</v>
      </c>
      <c r="T143">
        <f>1/((CW143+1)/(Q143/1.6)+1/(R143/1.37)) + CW143/((CW143+1)/(Q143/1.6) + CW143/(R143/1.37))</f>
        <v>0</v>
      </c>
      <c r="U143">
        <f>(CR143*CU143)</f>
        <v>0</v>
      </c>
      <c r="V143">
        <f>(DK143+(U143+2*0.95*5.67E-8*(((DK143+$B$7)+273)^4-(DK143+273)^4)-44100*J143)/(1.84*29.3*R143+8*0.95*5.67E-8*(DK143+273)^3))</f>
        <v>0</v>
      </c>
      <c r="W143">
        <f>($C$7*DL143+$D$7*DM143+$E$7*V143)</f>
        <v>0</v>
      </c>
      <c r="X143">
        <f>0.61365*exp(17.502*W143/(240.97+W143))</f>
        <v>0</v>
      </c>
      <c r="Y143">
        <f>(Z143/AA143*100)</f>
        <v>0</v>
      </c>
      <c r="Z143">
        <f>DD143*(DI143+DJ143)/1000</f>
        <v>0</v>
      </c>
      <c r="AA143">
        <f>0.61365*exp(17.502*DK143/(240.97+DK143))</f>
        <v>0</v>
      </c>
      <c r="AB143">
        <f>(X143-DD143*(DI143+DJ143)/1000)</f>
        <v>0</v>
      </c>
      <c r="AC143">
        <f>(-J143*44100)</f>
        <v>0</v>
      </c>
      <c r="AD143">
        <f>2*29.3*R143*0.92*(DK143-W143)</f>
        <v>0</v>
      </c>
      <c r="AE143">
        <f>2*0.95*5.67E-8*(((DK143+$B$7)+273)^4-(W143+273)^4)</f>
        <v>0</v>
      </c>
      <c r="AF143">
        <f>U143+AE143+AC143+AD143</f>
        <v>0</v>
      </c>
      <c r="AG143">
        <f>DH143*AU143*(DC143-DB143*(1000-AU143*DE143)/(1000-AU143*DD143))/(100*CV143)</f>
        <v>0</v>
      </c>
      <c r="AH143">
        <f>1000*DH143*AU143*(DD143-DE143)/(100*CV143*(1000-AU143*DD143))</f>
        <v>0</v>
      </c>
      <c r="AI143">
        <f>(AJ143 - AK143 - DI143*1E3/(8.314*(DK143+273.15)) * AM143/DH143 * AL143) * DH143/(100*CV143) * (1000 - DE143)/1000</f>
        <v>0</v>
      </c>
      <c r="AJ143">
        <v>505.982417742845</v>
      </c>
      <c r="AK143">
        <v>489.564181818182</v>
      </c>
      <c r="AL143">
        <v>3.2644430998702</v>
      </c>
      <c r="AM143">
        <v>64.351544685461</v>
      </c>
      <c r="AN143">
        <f>(AP143 - AO143 + DI143*1E3/(8.314*(DK143+273.15)) * AR143/DH143 * AQ143) * DH143/(100*CV143) * 1000/(1000 - AP143)</f>
        <v>0</v>
      </c>
      <c r="AO143">
        <v>24.5702434285232</v>
      </c>
      <c r="AP143">
        <v>24.9917846153847</v>
      </c>
      <c r="AQ143">
        <v>-3.89244445580733e-06</v>
      </c>
      <c r="AR143">
        <v>100.18039122701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MAX(0,($B$13+$C$13*DP143)/(1+$D$13*DP143)*DI143/(DK143+273)*$E$13)</f>
        <v>0</v>
      </c>
      <c r="AX143" t="s">
        <v>407</v>
      </c>
      <c r="AY143" t="s">
        <v>407</v>
      </c>
      <c r="AZ143">
        <v>0</v>
      </c>
      <c r="BA143">
        <v>0</v>
      </c>
      <c r="BB143">
        <f>1-AZ143/BA143</f>
        <v>0</v>
      </c>
      <c r="BC143">
        <v>0</v>
      </c>
      <c r="BD143" t="s">
        <v>407</v>
      </c>
      <c r="BE143" t="s">
        <v>407</v>
      </c>
      <c r="BF143">
        <v>0</v>
      </c>
      <c r="BG143">
        <v>0</v>
      </c>
      <c r="BH143">
        <f>1-BF143/BG143</f>
        <v>0</v>
      </c>
      <c r="BI143">
        <v>0.5</v>
      </c>
      <c r="BJ143">
        <f>CS143</f>
        <v>0</v>
      </c>
      <c r="BK143">
        <f>L143</f>
        <v>0</v>
      </c>
      <c r="BL143">
        <f>BH143*BI143*BJ143</f>
        <v>0</v>
      </c>
      <c r="BM143">
        <f>(BK143-BC143)/BJ143</f>
        <v>0</v>
      </c>
      <c r="BN143">
        <f>(BA143-BG143)/BG143</f>
        <v>0</v>
      </c>
      <c r="BO143">
        <f>AZ143/(BB143+AZ143/BG143)</f>
        <v>0</v>
      </c>
      <c r="BP143" t="s">
        <v>407</v>
      </c>
      <c r="BQ143">
        <v>0</v>
      </c>
      <c r="BR143">
        <f>IF(BQ143&lt;&gt;0, BQ143, BO143)</f>
        <v>0</v>
      </c>
      <c r="BS143">
        <f>1-BR143/BG143</f>
        <v>0</v>
      </c>
      <c r="BT143">
        <f>(BG143-BF143)/(BG143-BR143)</f>
        <v>0</v>
      </c>
      <c r="BU143">
        <f>(BA143-BG143)/(BA143-BR143)</f>
        <v>0</v>
      </c>
      <c r="BV143">
        <f>(BG143-BF143)/(BG143-AZ143)</f>
        <v>0</v>
      </c>
      <c r="BW143">
        <f>(BA143-BG143)/(BA143-AZ143)</f>
        <v>0</v>
      </c>
      <c r="BX143">
        <f>(BT143*BR143/BF143)</f>
        <v>0</v>
      </c>
      <c r="BY143">
        <f>(1-BX143)</f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f>$B$11*DQ143+$C$11*DR143+$F$11*EC143*(1-EF143)</f>
        <v>0</v>
      </c>
      <c r="CS143">
        <f>CR143*CT143</f>
        <v>0</v>
      </c>
      <c r="CT143">
        <f>($B$11*$D$9+$C$11*$D$9+$F$11*((EP143+EH143)/MAX(EP143+EH143+EQ143, 0.1)*$I$9+EQ143/MAX(EP143+EH143+EQ143, 0.1)*$J$9))/($B$11+$C$11+$F$11)</f>
        <v>0</v>
      </c>
      <c r="CU143">
        <f>($B$11*$K$9+$C$11*$K$9+$F$11*((EP143+EH143)/MAX(EP143+EH143+EQ143, 0.1)*$P$9+EQ143/MAX(EP143+EH143+EQ143, 0.1)*$Q$9))/($B$11+$C$11+$F$11)</f>
        <v>0</v>
      </c>
      <c r="CV143">
        <v>1.65</v>
      </c>
      <c r="CW143">
        <v>0.5</v>
      </c>
      <c r="CX143" t="s">
        <v>408</v>
      </c>
      <c r="CY143">
        <v>2</v>
      </c>
      <c r="CZ143" t="b">
        <v>1</v>
      </c>
      <c r="DA143">
        <v>1510791570.71429</v>
      </c>
      <c r="DB143">
        <v>454.762214285714</v>
      </c>
      <c r="DC143">
        <v>476.545357142857</v>
      </c>
      <c r="DD143">
        <v>24.9910678571429</v>
      </c>
      <c r="DE143">
        <v>24.5707607142857</v>
      </c>
      <c r="DF143">
        <v>447.668607142857</v>
      </c>
      <c r="DG143">
        <v>24.4252035714286</v>
      </c>
      <c r="DH143">
        <v>500.075892857143</v>
      </c>
      <c r="DI143">
        <v>89.9094357142857</v>
      </c>
      <c r="DJ143">
        <v>0.0999759964285714</v>
      </c>
      <c r="DK143">
        <v>26.63425</v>
      </c>
      <c r="DL143">
        <v>27.4972321428571</v>
      </c>
      <c r="DM143">
        <v>999.9</v>
      </c>
      <c r="DN143">
        <v>0</v>
      </c>
      <c r="DO143">
        <v>0</v>
      </c>
      <c r="DP143">
        <v>9983.74892857143</v>
      </c>
      <c r="DQ143">
        <v>0</v>
      </c>
      <c r="DR143">
        <v>9.92953</v>
      </c>
      <c r="DS143">
        <v>-21.7831464285714</v>
      </c>
      <c r="DT143">
        <v>466.418464285714</v>
      </c>
      <c r="DU143">
        <v>488.549285714286</v>
      </c>
      <c r="DV143">
        <v>0.420314607142857</v>
      </c>
      <c r="DW143">
        <v>476.545357142857</v>
      </c>
      <c r="DX143">
        <v>24.5707607142857</v>
      </c>
      <c r="DY143">
        <v>2.24693392857143</v>
      </c>
      <c r="DZ143">
        <v>2.20914214285714</v>
      </c>
      <c r="EA143">
        <v>19.3009107142857</v>
      </c>
      <c r="EB143">
        <v>19.0287714285714</v>
      </c>
      <c r="EC143">
        <v>2000.01321428571</v>
      </c>
      <c r="ED143">
        <v>0.980002571428571</v>
      </c>
      <c r="EE143">
        <v>0.0199976428571429</v>
      </c>
      <c r="EF143">
        <v>0</v>
      </c>
      <c r="EG143">
        <v>2.30031071428571</v>
      </c>
      <c r="EH143">
        <v>0</v>
      </c>
      <c r="EI143">
        <v>2287.56321428571</v>
      </c>
      <c r="EJ143">
        <v>17300.2892857143</v>
      </c>
      <c r="EK143">
        <v>39.0110714285714</v>
      </c>
      <c r="EL143">
        <v>39.562</v>
      </c>
      <c r="EM143">
        <v>38.7544285714286</v>
      </c>
      <c r="EN143">
        <v>38.25</v>
      </c>
      <c r="EO143">
        <v>38.375</v>
      </c>
      <c r="EP143">
        <v>1960.02035714286</v>
      </c>
      <c r="EQ143">
        <v>39.9928571428571</v>
      </c>
      <c r="ER143">
        <v>0</v>
      </c>
      <c r="ES143">
        <v>1679592331.7</v>
      </c>
      <c r="ET143">
        <v>0</v>
      </c>
      <c r="EU143">
        <v>2.29881538461538</v>
      </c>
      <c r="EV143">
        <v>0.485661534416984</v>
      </c>
      <c r="EW143">
        <v>16.3517948857518</v>
      </c>
      <c r="EX143">
        <v>2287.70884615385</v>
      </c>
      <c r="EY143">
        <v>15</v>
      </c>
      <c r="EZ143">
        <v>0</v>
      </c>
      <c r="FA143" t="s">
        <v>409</v>
      </c>
      <c r="FB143">
        <v>1510787920.6</v>
      </c>
      <c r="FC143">
        <v>1510787921.6</v>
      </c>
      <c r="FD143">
        <v>0</v>
      </c>
      <c r="FE143">
        <v>-0.101</v>
      </c>
      <c r="FF143">
        <v>-0.012</v>
      </c>
      <c r="FG143">
        <v>6.901</v>
      </c>
      <c r="FH143">
        <v>0.516</v>
      </c>
      <c r="FI143">
        <v>420</v>
      </c>
      <c r="FJ143">
        <v>24</v>
      </c>
      <c r="FK143">
        <v>0.32</v>
      </c>
      <c r="FL143">
        <v>0.12</v>
      </c>
      <c r="FM143">
        <v>0.42030487804878</v>
      </c>
      <c r="FN143">
        <v>0.00150867595818847</v>
      </c>
      <c r="FO143">
        <v>0.000899871676356351</v>
      </c>
      <c r="FP143">
        <v>1</v>
      </c>
      <c r="FQ143">
        <v>1</v>
      </c>
      <c r="FR143">
        <v>1</v>
      </c>
      <c r="FS143" t="s">
        <v>410</v>
      </c>
      <c r="FT143">
        <v>2.97162</v>
      </c>
      <c r="FU143">
        <v>2.75374</v>
      </c>
      <c r="FV143">
        <v>0.0989353</v>
      </c>
      <c r="FW143">
        <v>0.103735</v>
      </c>
      <c r="FX143">
        <v>0.104931</v>
      </c>
      <c r="FY143">
        <v>0.104982</v>
      </c>
      <c r="FZ143">
        <v>34954.8</v>
      </c>
      <c r="GA143">
        <v>37892</v>
      </c>
      <c r="GB143">
        <v>35163.2</v>
      </c>
      <c r="GC143">
        <v>38351.7</v>
      </c>
      <c r="GD143">
        <v>44601.6</v>
      </c>
      <c r="GE143">
        <v>49569.1</v>
      </c>
      <c r="GF143">
        <v>54936.5</v>
      </c>
      <c r="GG143">
        <v>61508.4</v>
      </c>
      <c r="GH143">
        <v>1.96672</v>
      </c>
      <c r="GI143">
        <v>1.80502</v>
      </c>
      <c r="GJ143">
        <v>0.092715</v>
      </c>
      <c r="GK143">
        <v>0</v>
      </c>
      <c r="GL143">
        <v>25.9824</v>
      </c>
      <c r="GM143">
        <v>999.9</v>
      </c>
      <c r="GN143">
        <v>64.528</v>
      </c>
      <c r="GO143">
        <v>29.668</v>
      </c>
      <c r="GP143">
        <v>29.9975</v>
      </c>
      <c r="GQ143">
        <v>54.8891</v>
      </c>
      <c r="GR143">
        <v>49.5433</v>
      </c>
      <c r="GS143">
        <v>1</v>
      </c>
      <c r="GT143">
        <v>0.0826677</v>
      </c>
      <c r="GU143">
        <v>1.4393</v>
      </c>
      <c r="GV143">
        <v>20.1116</v>
      </c>
      <c r="GW143">
        <v>5.19662</v>
      </c>
      <c r="GX143">
        <v>12.004</v>
      </c>
      <c r="GY143">
        <v>4.9748</v>
      </c>
      <c r="GZ143">
        <v>3.2931</v>
      </c>
      <c r="HA143">
        <v>9999</v>
      </c>
      <c r="HB143">
        <v>9999</v>
      </c>
      <c r="HC143">
        <v>999.9</v>
      </c>
      <c r="HD143">
        <v>9999</v>
      </c>
      <c r="HE143">
        <v>1.86311</v>
      </c>
      <c r="HF143">
        <v>1.86813</v>
      </c>
      <c r="HG143">
        <v>1.86786</v>
      </c>
      <c r="HH143">
        <v>1.869</v>
      </c>
      <c r="HI143">
        <v>1.86985</v>
      </c>
      <c r="HJ143">
        <v>1.86587</v>
      </c>
      <c r="HK143">
        <v>1.86703</v>
      </c>
      <c r="HL143">
        <v>1.86835</v>
      </c>
      <c r="HM143">
        <v>5</v>
      </c>
      <c r="HN143">
        <v>0</v>
      </c>
      <c r="HO143">
        <v>0</v>
      </c>
      <c r="HP143">
        <v>0</v>
      </c>
      <c r="HQ143" t="s">
        <v>411</v>
      </c>
      <c r="HR143" t="s">
        <v>412</v>
      </c>
      <c r="HS143" t="s">
        <v>413</v>
      </c>
      <c r="HT143" t="s">
        <v>413</v>
      </c>
      <c r="HU143" t="s">
        <v>413</v>
      </c>
      <c r="HV143" t="s">
        <v>413</v>
      </c>
      <c r="HW143">
        <v>0</v>
      </c>
      <c r="HX143">
        <v>100</v>
      </c>
      <c r="HY143">
        <v>100</v>
      </c>
      <c r="HZ143">
        <v>7.247</v>
      </c>
      <c r="IA143">
        <v>0.5659</v>
      </c>
      <c r="IB143">
        <v>4.09459096810632</v>
      </c>
      <c r="IC143">
        <v>0.00701673648668627</v>
      </c>
      <c r="ID143">
        <v>-7.00304995360485e-07</v>
      </c>
      <c r="IE143">
        <v>-1.86506737496121e-11</v>
      </c>
      <c r="IF143">
        <v>0.00125787624930914</v>
      </c>
      <c r="IG143">
        <v>-0.0224036906934607</v>
      </c>
      <c r="IH143">
        <v>0.00249664406764014</v>
      </c>
      <c r="II143">
        <v>-2.59163740235367e-05</v>
      </c>
      <c r="IJ143">
        <v>-2</v>
      </c>
      <c r="IK143">
        <v>2020</v>
      </c>
      <c r="IL143">
        <v>1</v>
      </c>
      <c r="IM143">
        <v>25</v>
      </c>
      <c r="IN143">
        <v>61</v>
      </c>
      <c r="IO143">
        <v>60.9</v>
      </c>
      <c r="IP143">
        <v>1.21094</v>
      </c>
      <c r="IQ143">
        <v>2.62573</v>
      </c>
      <c r="IR143">
        <v>1.54785</v>
      </c>
      <c r="IS143">
        <v>2.30469</v>
      </c>
      <c r="IT143">
        <v>1.34644</v>
      </c>
      <c r="IU143">
        <v>2.42554</v>
      </c>
      <c r="IV143">
        <v>34.1225</v>
      </c>
      <c r="IW143">
        <v>24.2188</v>
      </c>
      <c r="IX143">
        <v>18</v>
      </c>
      <c r="IY143">
        <v>502.98</v>
      </c>
      <c r="IZ143">
        <v>399.593</v>
      </c>
      <c r="JA143">
        <v>23.5994</v>
      </c>
      <c r="JB143">
        <v>28.288</v>
      </c>
      <c r="JC143">
        <v>30.0002</v>
      </c>
      <c r="JD143">
        <v>28.2738</v>
      </c>
      <c r="JE143">
        <v>28.216</v>
      </c>
      <c r="JF143">
        <v>24.2973</v>
      </c>
      <c r="JG143">
        <v>28.4109</v>
      </c>
      <c r="JH143">
        <v>74.0268</v>
      </c>
      <c r="JI143">
        <v>23.5745</v>
      </c>
      <c r="JJ143">
        <v>527.62</v>
      </c>
      <c r="JK143">
        <v>24.5381</v>
      </c>
      <c r="JL143">
        <v>101.93</v>
      </c>
      <c r="JM143">
        <v>102.386</v>
      </c>
    </row>
    <row r="144" spans="1:273">
      <c r="A144">
        <v>128</v>
      </c>
      <c r="B144">
        <v>1510791583.5</v>
      </c>
      <c r="C144">
        <v>2251.40000009537</v>
      </c>
      <c r="D144" t="s">
        <v>666</v>
      </c>
      <c r="E144" t="s">
        <v>667</v>
      </c>
      <c r="F144">
        <v>5</v>
      </c>
      <c r="G144" t="s">
        <v>405</v>
      </c>
      <c r="H144" t="s">
        <v>406</v>
      </c>
      <c r="I144">
        <v>1510791576</v>
      </c>
      <c r="J144">
        <f>(K144)/1000</f>
        <v>0</v>
      </c>
      <c r="K144">
        <f>IF(CZ144, AN144, AH144)</f>
        <v>0</v>
      </c>
      <c r="L144">
        <f>IF(CZ144, AI144, AG144)</f>
        <v>0</v>
      </c>
      <c r="M144">
        <f>DB144 - IF(AU144&gt;1, L144*CV144*100.0/(AW144*DP144), 0)</f>
        <v>0</v>
      </c>
      <c r="N144">
        <f>((T144-J144/2)*M144-L144)/(T144+J144/2)</f>
        <v>0</v>
      </c>
      <c r="O144">
        <f>N144*(DI144+DJ144)/1000.0</f>
        <v>0</v>
      </c>
      <c r="P144">
        <f>(DB144 - IF(AU144&gt;1, L144*CV144*100.0/(AW144*DP144), 0))*(DI144+DJ144)/1000.0</f>
        <v>0</v>
      </c>
      <c r="Q144">
        <f>2.0/((1/S144-1/R144)+SIGN(S144)*SQRT((1/S144-1/R144)*(1/S144-1/R144) + 4*CW144/((CW144+1)*(CW144+1))*(2*1/S144*1/R144-1/R144*1/R144)))</f>
        <v>0</v>
      </c>
      <c r="R144">
        <f>IF(LEFT(CX144,1)&lt;&gt;"0",IF(LEFT(CX144,1)="1",3.0,CY144),$D$5+$E$5*(DP144*DI144/($K$5*1000))+$F$5*(DP144*DI144/($K$5*1000))*MAX(MIN(CV144,$J$5),$I$5)*MAX(MIN(CV144,$J$5),$I$5)+$G$5*MAX(MIN(CV144,$J$5),$I$5)*(DP144*DI144/($K$5*1000))+$H$5*(DP144*DI144/($K$5*1000))*(DP144*DI144/($K$5*1000)))</f>
        <v>0</v>
      </c>
      <c r="S144">
        <f>J144*(1000-(1000*0.61365*exp(17.502*W144/(240.97+W144))/(DI144+DJ144)+DD144)/2)/(1000*0.61365*exp(17.502*W144/(240.97+W144))/(DI144+DJ144)-DD144)</f>
        <v>0</v>
      </c>
      <c r="T144">
        <f>1/((CW144+1)/(Q144/1.6)+1/(R144/1.37)) + CW144/((CW144+1)/(Q144/1.6) + CW144/(R144/1.37))</f>
        <v>0</v>
      </c>
      <c r="U144">
        <f>(CR144*CU144)</f>
        <v>0</v>
      </c>
      <c r="V144">
        <f>(DK144+(U144+2*0.95*5.67E-8*(((DK144+$B$7)+273)^4-(DK144+273)^4)-44100*J144)/(1.84*29.3*R144+8*0.95*5.67E-8*(DK144+273)^3))</f>
        <v>0</v>
      </c>
      <c r="W144">
        <f>($C$7*DL144+$D$7*DM144+$E$7*V144)</f>
        <v>0</v>
      </c>
      <c r="X144">
        <f>0.61365*exp(17.502*W144/(240.97+W144))</f>
        <v>0</v>
      </c>
      <c r="Y144">
        <f>(Z144/AA144*100)</f>
        <v>0</v>
      </c>
      <c r="Z144">
        <f>DD144*(DI144+DJ144)/1000</f>
        <v>0</v>
      </c>
      <c r="AA144">
        <f>0.61365*exp(17.502*DK144/(240.97+DK144))</f>
        <v>0</v>
      </c>
      <c r="AB144">
        <f>(X144-DD144*(DI144+DJ144)/1000)</f>
        <v>0</v>
      </c>
      <c r="AC144">
        <f>(-J144*44100)</f>
        <v>0</v>
      </c>
      <c r="AD144">
        <f>2*29.3*R144*0.92*(DK144-W144)</f>
        <v>0</v>
      </c>
      <c r="AE144">
        <f>2*0.95*5.67E-8*(((DK144+$B$7)+273)^4-(W144+273)^4)</f>
        <v>0</v>
      </c>
      <c r="AF144">
        <f>U144+AE144+AC144+AD144</f>
        <v>0</v>
      </c>
      <c r="AG144">
        <f>DH144*AU144*(DC144-DB144*(1000-AU144*DE144)/(1000-AU144*DD144))/(100*CV144)</f>
        <v>0</v>
      </c>
      <c r="AH144">
        <f>1000*DH144*AU144*(DD144-DE144)/(100*CV144*(1000-AU144*DD144))</f>
        <v>0</v>
      </c>
      <c r="AI144">
        <f>(AJ144 - AK144 - DI144*1E3/(8.314*(DK144+273.15)) * AM144/DH144 * AL144) * DH144/(100*CV144) * (1000 - DE144)/1000</f>
        <v>0</v>
      </c>
      <c r="AJ144">
        <v>522.976563115583</v>
      </c>
      <c r="AK144">
        <v>506.185296969697</v>
      </c>
      <c r="AL144">
        <v>3.32832114281437</v>
      </c>
      <c r="AM144">
        <v>64.351544685461</v>
      </c>
      <c r="AN144">
        <f>(AP144 - AO144 + DI144*1E3/(8.314*(DK144+273.15)) * AR144/DH144 * AQ144) * DH144/(100*CV144) * 1000/(1000 - AP144)</f>
        <v>0</v>
      </c>
      <c r="AO144">
        <v>24.5699359561684</v>
      </c>
      <c r="AP144">
        <v>24.9838524475525</v>
      </c>
      <c r="AQ144">
        <v>-6.28834228238107e-06</v>
      </c>
      <c r="AR144">
        <v>100.18039122701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MAX(0,($B$13+$C$13*DP144)/(1+$D$13*DP144)*DI144/(DK144+273)*$E$13)</f>
        <v>0</v>
      </c>
      <c r="AX144" t="s">
        <v>407</v>
      </c>
      <c r="AY144" t="s">
        <v>407</v>
      </c>
      <c r="AZ144">
        <v>0</v>
      </c>
      <c r="BA144">
        <v>0</v>
      </c>
      <c r="BB144">
        <f>1-AZ144/BA144</f>
        <v>0</v>
      </c>
      <c r="BC144">
        <v>0</v>
      </c>
      <c r="BD144" t="s">
        <v>407</v>
      </c>
      <c r="BE144" t="s">
        <v>407</v>
      </c>
      <c r="BF144">
        <v>0</v>
      </c>
      <c r="BG144">
        <v>0</v>
      </c>
      <c r="BH144">
        <f>1-BF144/BG144</f>
        <v>0</v>
      </c>
      <c r="BI144">
        <v>0.5</v>
      </c>
      <c r="BJ144">
        <f>CS144</f>
        <v>0</v>
      </c>
      <c r="BK144">
        <f>L144</f>
        <v>0</v>
      </c>
      <c r="BL144">
        <f>BH144*BI144*BJ144</f>
        <v>0</v>
      </c>
      <c r="BM144">
        <f>(BK144-BC144)/BJ144</f>
        <v>0</v>
      </c>
      <c r="BN144">
        <f>(BA144-BG144)/BG144</f>
        <v>0</v>
      </c>
      <c r="BO144">
        <f>AZ144/(BB144+AZ144/BG144)</f>
        <v>0</v>
      </c>
      <c r="BP144" t="s">
        <v>407</v>
      </c>
      <c r="BQ144">
        <v>0</v>
      </c>
      <c r="BR144">
        <f>IF(BQ144&lt;&gt;0, BQ144, BO144)</f>
        <v>0</v>
      </c>
      <c r="BS144">
        <f>1-BR144/BG144</f>
        <v>0</v>
      </c>
      <c r="BT144">
        <f>(BG144-BF144)/(BG144-BR144)</f>
        <v>0</v>
      </c>
      <c r="BU144">
        <f>(BA144-BG144)/(BA144-BR144)</f>
        <v>0</v>
      </c>
      <c r="BV144">
        <f>(BG144-BF144)/(BG144-AZ144)</f>
        <v>0</v>
      </c>
      <c r="BW144">
        <f>(BA144-BG144)/(BA144-AZ144)</f>
        <v>0</v>
      </c>
      <c r="BX144">
        <f>(BT144*BR144/BF144)</f>
        <v>0</v>
      </c>
      <c r="BY144">
        <f>(1-BX144)</f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f>$B$11*DQ144+$C$11*DR144+$F$11*EC144*(1-EF144)</f>
        <v>0</v>
      </c>
      <c r="CS144">
        <f>CR144*CT144</f>
        <v>0</v>
      </c>
      <c r="CT144">
        <f>($B$11*$D$9+$C$11*$D$9+$F$11*((EP144+EH144)/MAX(EP144+EH144+EQ144, 0.1)*$I$9+EQ144/MAX(EP144+EH144+EQ144, 0.1)*$J$9))/($B$11+$C$11+$F$11)</f>
        <v>0</v>
      </c>
      <c r="CU144">
        <f>($B$11*$K$9+$C$11*$K$9+$F$11*((EP144+EH144)/MAX(EP144+EH144+EQ144, 0.1)*$P$9+EQ144/MAX(EP144+EH144+EQ144, 0.1)*$Q$9))/($B$11+$C$11+$F$11)</f>
        <v>0</v>
      </c>
      <c r="CV144">
        <v>1.65</v>
      </c>
      <c r="CW144">
        <v>0.5</v>
      </c>
      <c r="CX144" t="s">
        <v>408</v>
      </c>
      <c r="CY144">
        <v>2</v>
      </c>
      <c r="CZ144" t="b">
        <v>1</v>
      </c>
      <c r="DA144">
        <v>1510791576</v>
      </c>
      <c r="DB144">
        <v>471.096962962963</v>
      </c>
      <c r="DC144">
        <v>493.985888888889</v>
      </c>
      <c r="DD144">
        <v>24.9899148148148</v>
      </c>
      <c r="DE144">
        <v>24.570237037037</v>
      </c>
      <c r="DF144">
        <v>463.9</v>
      </c>
      <c r="DG144">
        <v>24.4240962962963</v>
      </c>
      <c r="DH144">
        <v>500.080037037037</v>
      </c>
      <c r="DI144">
        <v>89.9095333333333</v>
      </c>
      <c r="DJ144">
        <v>0.100023081481481</v>
      </c>
      <c r="DK144">
        <v>26.6350666666667</v>
      </c>
      <c r="DL144">
        <v>27.498837037037</v>
      </c>
      <c r="DM144">
        <v>999.9</v>
      </c>
      <c r="DN144">
        <v>0</v>
      </c>
      <c r="DO144">
        <v>0</v>
      </c>
      <c r="DP144">
        <v>9989.05185185185</v>
      </c>
      <c r="DQ144">
        <v>0</v>
      </c>
      <c r="DR144">
        <v>9.93213481481481</v>
      </c>
      <c r="DS144">
        <v>-22.888837037037</v>
      </c>
      <c r="DT144">
        <v>483.171333333333</v>
      </c>
      <c r="DU144">
        <v>506.428814814815</v>
      </c>
      <c r="DV144">
        <v>0.419677037037037</v>
      </c>
      <c r="DW144">
        <v>493.985888888889</v>
      </c>
      <c r="DX144">
        <v>24.570237037037</v>
      </c>
      <c r="DY144">
        <v>2.24683111111111</v>
      </c>
      <c r="DZ144">
        <v>2.20909740740741</v>
      </c>
      <c r="EA144">
        <v>19.3001888888889</v>
      </c>
      <c r="EB144">
        <v>19.0284481481481</v>
      </c>
      <c r="EC144">
        <v>1999.98814814815</v>
      </c>
      <c r="ED144">
        <v>0.980006</v>
      </c>
      <c r="EE144">
        <v>0.0199942777777778</v>
      </c>
      <c r="EF144">
        <v>0</v>
      </c>
      <c r="EG144">
        <v>2.33595555555556</v>
      </c>
      <c r="EH144">
        <v>0</v>
      </c>
      <c r="EI144">
        <v>2288.99518518519</v>
      </c>
      <c r="EJ144">
        <v>17300.0777777778</v>
      </c>
      <c r="EK144">
        <v>39.0091851851852</v>
      </c>
      <c r="EL144">
        <v>39.5574074074074</v>
      </c>
      <c r="EM144">
        <v>38.75</v>
      </c>
      <c r="EN144">
        <v>38.25</v>
      </c>
      <c r="EO144">
        <v>38.375</v>
      </c>
      <c r="EP144">
        <v>1960.00259259259</v>
      </c>
      <c r="EQ144">
        <v>39.9855555555555</v>
      </c>
      <c r="ER144">
        <v>0</v>
      </c>
      <c r="ES144">
        <v>1679592336.5</v>
      </c>
      <c r="ET144">
        <v>0</v>
      </c>
      <c r="EU144">
        <v>2.34835769230769</v>
      </c>
      <c r="EV144">
        <v>0.14989060116388</v>
      </c>
      <c r="EW144">
        <v>16.6095726246577</v>
      </c>
      <c r="EX144">
        <v>2289.04346153846</v>
      </c>
      <c r="EY144">
        <v>15</v>
      </c>
      <c r="EZ144">
        <v>0</v>
      </c>
      <c r="FA144" t="s">
        <v>409</v>
      </c>
      <c r="FB144">
        <v>1510787920.6</v>
      </c>
      <c r="FC144">
        <v>1510787921.6</v>
      </c>
      <c r="FD144">
        <v>0</v>
      </c>
      <c r="FE144">
        <v>-0.101</v>
      </c>
      <c r="FF144">
        <v>-0.012</v>
      </c>
      <c r="FG144">
        <v>6.901</v>
      </c>
      <c r="FH144">
        <v>0.516</v>
      </c>
      <c r="FI144">
        <v>420</v>
      </c>
      <c r="FJ144">
        <v>24</v>
      </c>
      <c r="FK144">
        <v>0.32</v>
      </c>
      <c r="FL144">
        <v>0.12</v>
      </c>
      <c r="FM144">
        <v>0.41988585</v>
      </c>
      <c r="FN144">
        <v>-0.00429948968105143</v>
      </c>
      <c r="FO144">
        <v>0.00163706692822866</v>
      </c>
      <c r="FP144">
        <v>1</v>
      </c>
      <c r="FQ144">
        <v>1</v>
      </c>
      <c r="FR144">
        <v>1</v>
      </c>
      <c r="FS144" t="s">
        <v>410</v>
      </c>
      <c r="FT144">
        <v>2.97176</v>
      </c>
      <c r="FU144">
        <v>2.7537</v>
      </c>
      <c r="FV144">
        <v>0.101431</v>
      </c>
      <c r="FW144">
        <v>0.10625</v>
      </c>
      <c r="FX144">
        <v>0.104911</v>
      </c>
      <c r="FY144">
        <v>0.104986</v>
      </c>
      <c r="FZ144">
        <v>34858.2</v>
      </c>
      <c r="GA144">
        <v>37785.5</v>
      </c>
      <c r="GB144">
        <v>35163.3</v>
      </c>
      <c r="GC144">
        <v>38351.5</v>
      </c>
      <c r="GD144">
        <v>44602.7</v>
      </c>
      <c r="GE144">
        <v>49568.8</v>
      </c>
      <c r="GF144">
        <v>54936.5</v>
      </c>
      <c r="GG144">
        <v>61508.3</v>
      </c>
      <c r="GH144">
        <v>1.96697</v>
      </c>
      <c r="GI144">
        <v>1.80488</v>
      </c>
      <c r="GJ144">
        <v>0.0918247</v>
      </c>
      <c r="GK144">
        <v>0</v>
      </c>
      <c r="GL144">
        <v>25.9802</v>
      </c>
      <c r="GM144">
        <v>999.9</v>
      </c>
      <c r="GN144">
        <v>64.528</v>
      </c>
      <c r="GO144">
        <v>29.668</v>
      </c>
      <c r="GP144">
        <v>29.9959</v>
      </c>
      <c r="GQ144">
        <v>54.9591</v>
      </c>
      <c r="GR144">
        <v>49.5513</v>
      </c>
      <c r="GS144">
        <v>1</v>
      </c>
      <c r="GT144">
        <v>0.0824416</v>
      </c>
      <c r="GU144">
        <v>1.299</v>
      </c>
      <c r="GV144">
        <v>20.1125</v>
      </c>
      <c r="GW144">
        <v>5.19603</v>
      </c>
      <c r="GX144">
        <v>12.004</v>
      </c>
      <c r="GY144">
        <v>4.9747</v>
      </c>
      <c r="GZ144">
        <v>3.29315</v>
      </c>
      <c r="HA144">
        <v>9999</v>
      </c>
      <c r="HB144">
        <v>9999</v>
      </c>
      <c r="HC144">
        <v>999.9</v>
      </c>
      <c r="HD144">
        <v>9999</v>
      </c>
      <c r="HE144">
        <v>1.86313</v>
      </c>
      <c r="HF144">
        <v>1.86813</v>
      </c>
      <c r="HG144">
        <v>1.86787</v>
      </c>
      <c r="HH144">
        <v>1.86902</v>
      </c>
      <c r="HI144">
        <v>1.86985</v>
      </c>
      <c r="HJ144">
        <v>1.86587</v>
      </c>
      <c r="HK144">
        <v>1.86702</v>
      </c>
      <c r="HL144">
        <v>1.86835</v>
      </c>
      <c r="HM144">
        <v>5</v>
      </c>
      <c r="HN144">
        <v>0</v>
      </c>
      <c r="HO144">
        <v>0</v>
      </c>
      <c r="HP144">
        <v>0</v>
      </c>
      <c r="HQ144" t="s">
        <v>411</v>
      </c>
      <c r="HR144" t="s">
        <v>412</v>
      </c>
      <c r="HS144" t="s">
        <v>413</v>
      </c>
      <c r="HT144" t="s">
        <v>413</v>
      </c>
      <c r="HU144" t="s">
        <v>413</v>
      </c>
      <c r="HV144" t="s">
        <v>413</v>
      </c>
      <c r="HW144">
        <v>0</v>
      </c>
      <c r="HX144">
        <v>100</v>
      </c>
      <c r="HY144">
        <v>100</v>
      </c>
      <c r="HZ144">
        <v>7.349</v>
      </c>
      <c r="IA144">
        <v>0.5655</v>
      </c>
      <c r="IB144">
        <v>4.09459096810632</v>
      </c>
      <c r="IC144">
        <v>0.00701673648668627</v>
      </c>
      <c r="ID144">
        <v>-7.00304995360485e-07</v>
      </c>
      <c r="IE144">
        <v>-1.86506737496121e-11</v>
      </c>
      <c r="IF144">
        <v>0.00125787624930914</v>
      </c>
      <c r="IG144">
        <v>-0.0224036906934607</v>
      </c>
      <c r="IH144">
        <v>0.00249664406764014</v>
      </c>
      <c r="II144">
        <v>-2.59163740235367e-05</v>
      </c>
      <c r="IJ144">
        <v>-2</v>
      </c>
      <c r="IK144">
        <v>2020</v>
      </c>
      <c r="IL144">
        <v>1</v>
      </c>
      <c r="IM144">
        <v>25</v>
      </c>
      <c r="IN144">
        <v>61</v>
      </c>
      <c r="IO144">
        <v>61</v>
      </c>
      <c r="IP144">
        <v>1.2439</v>
      </c>
      <c r="IQ144">
        <v>2.62573</v>
      </c>
      <c r="IR144">
        <v>1.54785</v>
      </c>
      <c r="IS144">
        <v>2.30469</v>
      </c>
      <c r="IT144">
        <v>1.34644</v>
      </c>
      <c r="IU144">
        <v>2.43652</v>
      </c>
      <c r="IV144">
        <v>34.0998</v>
      </c>
      <c r="IW144">
        <v>24.2188</v>
      </c>
      <c r="IX144">
        <v>18</v>
      </c>
      <c r="IY144">
        <v>503.129</v>
      </c>
      <c r="IZ144">
        <v>399.502</v>
      </c>
      <c r="JA144">
        <v>23.5766</v>
      </c>
      <c r="JB144">
        <v>28.2862</v>
      </c>
      <c r="JC144">
        <v>30</v>
      </c>
      <c r="JD144">
        <v>28.2717</v>
      </c>
      <c r="JE144">
        <v>28.215</v>
      </c>
      <c r="JF144">
        <v>24.9655</v>
      </c>
      <c r="JG144">
        <v>28.4109</v>
      </c>
      <c r="JH144">
        <v>74.0268</v>
      </c>
      <c r="JI144">
        <v>23.5845</v>
      </c>
      <c r="JJ144">
        <v>541.013</v>
      </c>
      <c r="JK144">
        <v>24.5381</v>
      </c>
      <c r="JL144">
        <v>101.93</v>
      </c>
      <c r="JM144">
        <v>102.385</v>
      </c>
    </row>
    <row r="145" spans="1:273">
      <c r="A145">
        <v>129</v>
      </c>
      <c r="B145">
        <v>1510791588.5</v>
      </c>
      <c r="C145">
        <v>2256.40000009537</v>
      </c>
      <c r="D145" t="s">
        <v>668</v>
      </c>
      <c r="E145" t="s">
        <v>669</v>
      </c>
      <c r="F145">
        <v>5</v>
      </c>
      <c r="G145" t="s">
        <v>405</v>
      </c>
      <c r="H145" t="s">
        <v>406</v>
      </c>
      <c r="I145">
        <v>1510791580.71429</v>
      </c>
      <c r="J145">
        <f>(K145)/1000</f>
        <v>0</v>
      </c>
      <c r="K145">
        <f>IF(CZ145, AN145, AH145)</f>
        <v>0</v>
      </c>
      <c r="L145">
        <f>IF(CZ145, AI145, AG145)</f>
        <v>0</v>
      </c>
      <c r="M145">
        <f>DB145 - IF(AU145&gt;1, L145*CV145*100.0/(AW145*DP145), 0)</f>
        <v>0</v>
      </c>
      <c r="N145">
        <f>((T145-J145/2)*M145-L145)/(T145+J145/2)</f>
        <v>0</v>
      </c>
      <c r="O145">
        <f>N145*(DI145+DJ145)/1000.0</f>
        <v>0</v>
      </c>
      <c r="P145">
        <f>(DB145 - IF(AU145&gt;1, L145*CV145*100.0/(AW145*DP145), 0))*(DI145+DJ145)/1000.0</f>
        <v>0</v>
      </c>
      <c r="Q145">
        <f>2.0/((1/S145-1/R145)+SIGN(S145)*SQRT((1/S145-1/R145)*(1/S145-1/R145) + 4*CW145/((CW145+1)*(CW145+1))*(2*1/S145*1/R145-1/R145*1/R145)))</f>
        <v>0</v>
      </c>
      <c r="R145">
        <f>IF(LEFT(CX145,1)&lt;&gt;"0",IF(LEFT(CX145,1)="1",3.0,CY145),$D$5+$E$5*(DP145*DI145/($K$5*1000))+$F$5*(DP145*DI145/($K$5*1000))*MAX(MIN(CV145,$J$5),$I$5)*MAX(MIN(CV145,$J$5),$I$5)+$G$5*MAX(MIN(CV145,$J$5),$I$5)*(DP145*DI145/($K$5*1000))+$H$5*(DP145*DI145/($K$5*1000))*(DP145*DI145/($K$5*1000)))</f>
        <v>0</v>
      </c>
      <c r="S145">
        <f>J145*(1000-(1000*0.61365*exp(17.502*W145/(240.97+W145))/(DI145+DJ145)+DD145)/2)/(1000*0.61365*exp(17.502*W145/(240.97+W145))/(DI145+DJ145)-DD145)</f>
        <v>0</v>
      </c>
      <c r="T145">
        <f>1/((CW145+1)/(Q145/1.6)+1/(R145/1.37)) + CW145/((CW145+1)/(Q145/1.6) + CW145/(R145/1.37))</f>
        <v>0</v>
      </c>
      <c r="U145">
        <f>(CR145*CU145)</f>
        <v>0</v>
      </c>
      <c r="V145">
        <f>(DK145+(U145+2*0.95*5.67E-8*(((DK145+$B$7)+273)^4-(DK145+273)^4)-44100*J145)/(1.84*29.3*R145+8*0.95*5.67E-8*(DK145+273)^3))</f>
        <v>0</v>
      </c>
      <c r="W145">
        <f>($C$7*DL145+$D$7*DM145+$E$7*V145)</f>
        <v>0</v>
      </c>
      <c r="X145">
        <f>0.61365*exp(17.502*W145/(240.97+W145))</f>
        <v>0</v>
      </c>
      <c r="Y145">
        <f>(Z145/AA145*100)</f>
        <v>0</v>
      </c>
      <c r="Z145">
        <f>DD145*(DI145+DJ145)/1000</f>
        <v>0</v>
      </c>
      <c r="AA145">
        <f>0.61365*exp(17.502*DK145/(240.97+DK145))</f>
        <v>0</v>
      </c>
      <c r="AB145">
        <f>(X145-DD145*(DI145+DJ145)/1000)</f>
        <v>0</v>
      </c>
      <c r="AC145">
        <f>(-J145*44100)</f>
        <v>0</v>
      </c>
      <c r="AD145">
        <f>2*29.3*R145*0.92*(DK145-W145)</f>
        <v>0</v>
      </c>
      <c r="AE145">
        <f>2*0.95*5.67E-8*(((DK145+$B$7)+273)^4-(W145+273)^4)</f>
        <v>0</v>
      </c>
      <c r="AF145">
        <f>U145+AE145+AC145+AD145</f>
        <v>0</v>
      </c>
      <c r="AG145">
        <f>DH145*AU145*(DC145-DB145*(1000-AU145*DE145)/(1000-AU145*DD145))/(100*CV145)</f>
        <v>0</v>
      </c>
      <c r="AH145">
        <f>1000*DH145*AU145*(DD145-DE145)/(100*CV145*(1000-AU145*DD145))</f>
        <v>0</v>
      </c>
      <c r="AI145">
        <f>(AJ145 - AK145 - DI145*1E3/(8.314*(DK145+273.15)) * AM145/DH145 * AL145) * DH145/(100*CV145) * (1000 - DE145)/1000</f>
        <v>0</v>
      </c>
      <c r="AJ145">
        <v>540.237510084629</v>
      </c>
      <c r="AK145">
        <v>523.177248484848</v>
      </c>
      <c r="AL145">
        <v>3.40480050610864</v>
      </c>
      <c r="AM145">
        <v>64.351544685461</v>
      </c>
      <c r="AN145">
        <f>(AP145 - AO145 + DI145*1E3/(8.314*(DK145+273.15)) * AR145/DH145 * AQ145) * DH145/(100*CV145) * 1000/(1000 - AP145)</f>
        <v>0</v>
      </c>
      <c r="AO145">
        <v>24.5702034587222</v>
      </c>
      <c r="AP145">
        <v>24.9816538461539</v>
      </c>
      <c r="AQ145">
        <v>-5.1532395444004e-06</v>
      </c>
      <c r="AR145">
        <v>100.18039122701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MAX(0,($B$13+$C$13*DP145)/(1+$D$13*DP145)*DI145/(DK145+273)*$E$13)</f>
        <v>0</v>
      </c>
      <c r="AX145" t="s">
        <v>407</v>
      </c>
      <c r="AY145" t="s">
        <v>407</v>
      </c>
      <c r="AZ145">
        <v>0</v>
      </c>
      <c r="BA145">
        <v>0</v>
      </c>
      <c r="BB145">
        <f>1-AZ145/BA145</f>
        <v>0</v>
      </c>
      <c r="BC145">
        <v>0</v>
      </c>
      <c r="BD145" t="s">
        <v>407</v>
      </c>
      <c r="BE145" t="s">
        <v>407</v>
      </c>
      <c r="BF145">
        <v>0</v>
      </c>
      <c r="BG145">
        <v>0</v>
      </c>
      <c r="BH145">
        <f>1-BF145/BG145</f>
        <v>0</v>
      </c>
      <c r="BI145">
        <v>0.5</v>
      </c>
      <c r="BJ145">
        <f>CS145</f>
        <v>0</v>
      </c>
      <c r="BK145">
        <f>L145</f>
        <v>0</v>
      </c>
      <c r="BL145">
        <f>BH145*BI145*BJ145</f>
        <v>0</v>
      </c>
      <c r="BM145">
        <f>(BK145-BC145)/BJ145</f>
        <v>0</v>
      </c>
      <c r="BN145">
        <f>(BA145-BG145)/BG145</f>
        <v>0</v>
      </c>
      <c r="BO145">
        <f>AZ145/(BB145+AZ145/BG145)</f>
        <v>0</v>
      </c>
      <c r="BP145" t="s">
        <v>407</v>
      </c>
      <c r="BQ145">
        <v>0</v>
      </c>
      <c r="BR145">
        <f>IF(BQ145&lt;&gt;0, BQ145, BO145)</f>
        <v>0</v>
      </c>
      <c r="BS145">
        <f>1-BR145/BG145</f>
        <v>0</v>
      </c>
      <c r="BT145">
        <f>(BG145-BF145)/(BG145-BR145)</f>
        <v>0</v>
      </c>
      <c r="BU145">
        <f>(BA145-BG145)/(BA145-BR145)</f>
        <v>0</v>
      </c>
      <c r="BV145">
        <f>(BG145-BF145)/(BG145-AZ145)</f>
        <v>0</v>
      </c>
      <c r="BW145">
        <f>(BA145-BG145)/(BA145-AZ145)</f>
        <v>0</v>
      </c>
      <c r="BX145">
        <f>(BT145*BR145/BF145)</f>
        <v>0</v>
      </c>
      <c r="BY145">
        <f>(1-BX145)</f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f>$B$11*DQ145+$C$11*DR145+$F$11*EC145*(1-EF145)</f>
        <v>0</v>
      </c>
      <c r="CS145">
        <f>CR145*CT145</f>
        <v>0</v>
      </c>
      <c r="CT145">
        <f>($B$11*$D$9+$C$11*$D$9+$F$11*((EP145+EH145)/MAX(EP145+EH145+EQ145, 0.1)*$I$9+EQ145/MAX(EP145+EH145+EQ145, 0.1)*$J$9))/($B$11+$C$11+$F$11)</f>
        <v>0</v>
      </c>
      <c r="CU145">
        <f>($B$11*$K$9+$C$11*$K$9+$F$11*((EP145+EH145)/MAX(EP145+EH145+EQ145, 0.1)*$P$9+EQ145/MAX(EP145+EH145+EQ145, 0.1)*$Q$9))/($B$11+$C$11+$F$11)</f>
        <v>0</v>
      </c>
      <c r="CV145">
        <v>1.65</v>
      </c>
      <c r="CW145">
        <v>0.5</v>
      </c>
      <c r="CX145" t="s">
        <v>408</v>
      </c>
      <c r="CY145">
        <v>2</v>
      </c>
      <c r="CZ145" t="b">
        <v>1</v>
      </c>
      <c r="DA145">
        <v>1510791580.71429</v>
      </c>
      <c r="DB145">
        <v>486.239821428571</v>
      </c>
      <c r="DC145">
        <v>509.644107142857</v>
      </c>
      <c r="DD145">
        <v>24.9868964285714</v>
      </c>
      <c r="DE145">
        <v>24.5701357142857</v>
      </c>
      <c r="DF145">
        <v>478.947321428571</v>
      </c>
      <c r="DG145">
        <v>24.4212321428571</v>
      </c>
      <c r="DH145">
        <v>500.088857142857</v>
      </c>
      <c r="DI145">
        <v>89.9107357142857</v>
      </c>
      <c r="DJ145">
        <v>0.100042264285714</v>
      </c>
      <c r="DK145">
        <v>26.6339535714286</v>
      </c>
      <c r="DL145">
        <v>27.4933928571429</v>
      </c>
      <c r="DM145">
        <v>999.9</v>
      </c>
      <c r="DN145">
        <v>0</v>
      </c>
      <c r="DO145">
        <v>0</v>
      </c>
      <c r="DP145">
        <v>9985.30964285714</v>
      </c>
      <c r="DQ145">
        <v>0</v>
      </c>
      <c r="DR145">
        <v>9.9329775</v>
      </c>
      <c r="DS145">
        <v>-23.4042535714286</v>
      </c>
      <c r="DT145">
        <v>498.700714285714</v>
      </c>
      <c r="DU145">
        <v>522.481392857143</v>
      </c>
      <c r="DV145">
        <v>0.416763821428571</v>
      </c>
      <c r="DW145">
        <v>509.644107142857</v>
      </c>
      <c r="DX145">
        <v>24.5701357142857</v>
      </c>
      <c r="DY145">
        <v>2.24658964285714</v>
      </c>
      <c r="DZ145">
        <v>2.20911857142857</v>
      </c>
      <c r="EA145">
        <v>19.2984678571429</v>
      </c>
      <c r="EB145">
        <v>19.0285964285714</v>
      </c>
      <c r="EC145">
        <v>1999.99571428571</v>
      </c>
      <c r="ED145">
        <v>0.980005035714286</v>
      </c>
      <c r="EE145">
        <v>0.0199952285714286</v>
      </c>
      <c r="EF145">
        <v>0</v>
      </c>
      <c r="EG145">
        <v>2.29682142857143</v>
      </c>
      <c r="EH145">
        <v>0</v>
      </c>
      <c r="EI145">
        <v>2290.26892857143</v>
      </c>
      <c r="EJ145">
        <v>17300.1392857143</v>
      </c>
      <c r="EK145">
        <v>39.0088571428571</v>
      </c>
      <c r="EL145">
        <v>39.5575714285714</v>
      </c>
      <c r="EM145">
        <v>38.75</v>
      </c>
      <c r="EN145">
        <v>38.25</v>
      </c>
      <c r="EO145">
        <v>38.375</v>
      </c>
      <c r="EP145">
        <v>1960.00821428571</v>
      </c>
      <c r="EQ145">
        <v>39.9875</v>
      </c>
      <c r="ER145">
        <v>0</v>
      </c>
      <c r="ES145">
        <v>1679592341.3</v>
      </c>
      <c r="ET145">
        <v>0</v>
      </c>
      <c r="EU145">
        <v>2.33082307692308</v>
      </c>
      <c r="EV145">
        <v>-0.219822215933589</v>
      </c>
      <c r="EW145">
        <v>16.7914530036684</v>
      </c>
      <c r="EX145">
        <v>2290.36192307692</v>
      </c>
      <c r="EY145">
        <v>15</v>
      </c>
      <c r="EZ145">
        <v>0</v>
      </c>
      <c r="FA145" t="s">
        <v>409</v>
      </c>
      <c r="FB145">
        <v>1510787920.6</v>
      </c>
      <c r="FC145">
        <v>1510787921.6</v>
      </c>
      <c r="FD145">
        <v>0</v>
      </c>
      <c r="FE145">
        <v>-0.101</v>
      </c>
      <c r="FF145">
        <v>-0.012</v>
      </c>
      <c r="FG145">
        <v>6.901</v>
      </c>
      <c r="FH145">
        <v>0.516</v>
      </c>
      <c r="FI145">
        <v>420</v>
      </c>
      <c r="FJ145">
        <v>24</v>
      </c>
      <c r="FK145">
        <v>0.32</v>
      </c>
      <c r="FL145">
        <v>0.12</v>
      </c>
      <c r="FM145">
        <v>0.418230292682927</v>
      </c>
      <c r="FN145">
        <v>-0.0271790801393721</v>
      </c>
      <c r="FO145">
        <v>0.00353565769397588</v>
      </c>
      <c r="FP145">
        <v>1</v>
      </c>
      <c r="FQ145">
        <v>1</v>
      </c>
      <c r="FR145">
        <v>1</v>
      </c>
      <c r="FS145" t="s">
        <v>410</v>
      </c>
      <c r="FT145">
        <v>2.97179</v>
      </c>
      <c r="FU145">
        <v>2.75397</v>
      </c>
      <c r="FV145">
        <v>0.103945</v>
      </c>
      <c r="FW145">
        <v>0.108716</v>
      </c>
      <c r="FX145">
        <v>0.104913</v>
      </c>
      <c r="FY145">
        <v>0.104994</v>
      </c>
      <c r="FZ145">
        <v>34761.1</v>
      </c>
      <c r="GA145">
        <v>37681.4</v>
      </c>
      <c r="GB145">
        <v>35163.7</v>
      </c>
      <c r="GC145">
        <v>38351.6</v>
      </c>
      <c r="GD145">
        <v>44602.7</v>
      </c>
      <c r="GE145">
        <v>49568.7</v>
      </c>
      <c r="GF145">
        <v>54936.6</v>
      </c>
      <c r="GG145">
        <v>61508.7</v>
      </c>
      <c r="GH145">
        <v>1.96688</v>
      </c>
      <c r="GI145">
        <v>1.80497</v>
      </c>
      <c r="GJ145">
        <v>0.092309</v>
      </c>
      <c r="GK145">
        <v>0</v>
      </c>
      <c r="GL145">
        <v>25.9777</v>
      </c>
      <c r="GM145">
        <v>999.9</v>
      </c>
      <c r="GN145">
        <v>64.528</v>
      </c>
      <c r="GO145">
        <v>29.688</v>
      </c>
      <c r="GP145">
        <v>30.0295</v>
      </c>
      <c r="GQ145">
        <v>54.7291</v>
      </c>
      <c r="GR145">
        <v>49.5272</v>
      </c>
      <c r="GS145">
        <v>1</v>
      </c>
      <c r="GT145">
        <v>0.0823476</v>
      </c>
      <c r="GU145">
        <v>1.26579</v>
      </c>
      <c r="GV145">
        <v>20.1129</v>
      </c>
      <c r="GW145">
        <v>5.19603</v>
      </c>
      <c r="GX145">
        <v>12.0043</v>
      </c>
      <c r="GY145">
        <v>4.9746</v>
      </c>
      <c r="GZ145">
        <v>3.29308</v>
      </c>
      <c r="HA145">
        <v>9999</v>
      </c>
      <c r="HB145">
        <v>9999</v>
      </c>
      <c r="HC145">
        <v>999.9</v>
      </c>
      <c r="HD145">
        <v>9999</v>
      </c>
      <c r="HE145">
        <v>1.86311</v>
      </c>
      <c r="HF145">
        <v>1.86813</v>
      </c>
      <c r="HG145">
        <v>1.86786</v>
      </c>
      <c r="HH145">
        <v>1.869</v>
      </c>
      <c r="HI145">
        <v>1.86985</v>
      </c>
      <c r="HJ145">
        <v>1.86585</v>
      </c>
      <c r="HK145">
        <v>1.86703</v>
      </c>
      <c r="HL145">
        <v>1.86832</v>
      </c>
      <c r="HM145">
        <v>5</v>
      </c>
      <c r="HN145">
        <v>0</v>
      </c>
      <c r="HO145">
        <v>0</v>
      </c>
      <c r="HP145">
        <v>0</v>
      </c>
      <c r="HQ145" t="s">
        <v>411</v>
      </c>
      <c r="HR145" t="s">
        <v>412</v>
      </c>
      <c r="HS145" t="s">
        <v>413</v>
      </c>
      <c r="HT145" t="s">
        <v>413</v>
      </c>
      <c r="HU145" t="s">
        <v>413</v>
      </c>
      <c r="HV145" t="s">
        <v>413</v>
      </c>
      <c r="HW145">
        <v>0</v>
      </c>
      <c r="HX145">
        <v>100</v>
      </c>
      <c r="HY145">
        <v>100</v>
      </c>
      <c r="HZ145">
        <v>7.453</v>
      </c>
      <c r="IA145">
        <v>0.5654</v>
      </c>
      <c r="IB145">
        <v>4.09459096810632</v>
      </c>
      <c r="IC145">
        <v>0.00701673648668627</v>
      </c>
      <c r="ID145">
        <v>-7.00304995360485e-07</v>
      </c>
      <c r="IE145">
        <v>-1.86506737496121e-11</v>
      </c>
      <c r="IF145">
        <v>0.00125787624930914</v>
      </c>
      <c r="IG145">
        <v>-0.0224036906934607</v>
      </c>
      <c r="IH145">
        <v>0.00249664406764014</v>
      </c>
      <c r="II145">
        <v>-2.59163740235367e-05</v>
      </c>
      <c r="IJ145">
        <v>-2</v>
      </c>
      <c r="IK145">
        <v>2020</v>
      </c>
      <c r="IL145">
        <v>1</v>
      </c>
      <c r="IM145">
        <v>25</v>
      </c>
      <c r="IN145">
        <v>61.1</v>
      </c>
      <c r="IO145">
        <v>61.1</v>
      </c>
      <c r="IP145">
        <v>1.27319</v>
      </c>
      <c r="IQ145">
        <v>2.62817</v>
      </c>
      <c r="IR145">
        <v>1.54785</v>
      </c>
      <c r="IS145">
        <v>2.30469</v>
      </c>
      <c r="IT145">
        <v>1.34644</v>
      </c>
      <c r="IU145">
        <v>2.44019</v>
      </c>
      <c r="IV145">
        <v>34.1225</v>
      </c>
      <c r="IW145">
        <v>24.2188</v>
      </c>
      <c r="IX145">
        <v>18</v>
      </c>
      <c r="IY145">
        <v>503.057</v>
      </c>
      <c r="IZ145">
        <v>399.545</v>
      </c>
      <c r="JA145">
        <v>23.5825</v>
      </c>
      <c r="JB145">
        <v>28.2838</v>
      </c>
      <c r="JC145">
        <v>29.9999</v>
      </c>
      <c r="JD145">
        <v>28.2711</v>
      </c>
      <c r="JE145">
        <v>28.2131</v>
      </c>
      <c r="JF145">
        <v>25.5588</v>
      </c>
      <c r="JG145">
        <v>28.4109</v>
      </c>
      <c r="JH145">
        <v>74.0268</v>
      </c>
      <c r="JI145">
        <v>23.5897</v>
      </c>
      <c r="JJ145">
        <v>554.468</v>
      </c>
      <c r="JK145">
        <v>24.5381</v>
      </c>
      <c r="JL145">
        <v>101.931</v>
      </c>
      <c r="JM145">
        <v>102.386</v>
      </c>
    </row>
    <row r="146" spans="1:273">
      <c r="A146">
        <v>130</v>
      </c>
      <c r="B146">
        <v>1510791593.5</v>
      </c>
      <c r="C146">
        <v>2261.40000009537</v>
      </c>
      <c r="D146" t="s">
        <v>670</v>
      </c>
      <c r="E146" t="s">
        <v>671</v>
      </c>
      <c r="F146">
        <v>5</v>
      </c>
      <c r="G146" t="s">
        <v>405</v>
      </c>
      <c r="H146" t="s">
        <v>406</v>
      </c>
      <c r="I146">
        <v>1510791586</v>
      </c>
      <c r="J146">
        <f>(K146)/1000</f>
        <v>0</v>
      </c>
      <c r="K146">
        <f>IF(CZ146, AN146, AH146)</f>
        <v>0</v>
      </c>
      <c r="L146">
        <f>IF(CZ146, AI146, AG146)</f>
        <v>0</v>
      </c>
      <c r="M146">
        <f>DB146 - IF(AU146&gt;1, L146*CV146*100.0/(AW146*DP146), 0)</f>
        <v>0</v>
      </c>
      <c r="N146">
        <f>((T146-J146/2)*M146-L146)/(T146+J146/2)</f>
        <v>0</v>
      </c>
      <c r="O146">
        <f>N146*(DI146+DJ146)/1000.0</f>
        <v>0</v>
      </c>
      <c r="P146">
        <f>(DB146 - IF(AU146&gt;1, L146*CV146*100.0/(AW146*DP146), 0))*(DI146+DJ146)/1000.0</f>
        <v>0</v>
      </c>
      <c r="Q146">
        <f>2.0/((1/S146-1/R146)+SIGN(S146)*SQRT((1/S146-1/R146)*(1/S146-1/R146) + 4*CW146/((CW146+1)*(CW146+1))*(2*1/S146*1/R146-1/R146*1/R146)))</f>
        <v>0</v>
      </c>
      <c r="R146">
        <f>IF(LEFT(CX146,1)&lt;&gt;"0",IF(LEFT(CX146,1)="1",3.0,CY146),$D$5+$E$5*(DP146*DI146/($K$5*1000))+$F$5*(DP146*DI146/($K$5*1000))*MAX(MIN(CV146,$J$5),$I$5)*MAX(MIN(CV146,$J$5),$I$5)+$G$5*MAX(MIN(CV146,$J$5),$I$5)*(DP146*DI146/($K$5*1000))+$H$5*(DP146*DI146/($K$5*1000))*(DP146*DI146/($K$5*1000)))</f>
        <v>0</v>
      </c>
      <c r="S146">
        <f>J146*(1000-(1000*0.61365*exp(17.502*W146/(240.97+W146))/(DI146+DJ146)+DD146)/2)/(1000*0.61365*exp(17.502*W146/(240.97+W146))/(DI146+DJ146)-DD146)</f>
        <v>0</v>
      </c>
      <c r="T146">
        <f>1/((CW146+1)/(Q146/1.6)+1/(R146/1.37)) + CW146/((CW146+1)/(Q146/1.6) + CW146/(R146/1.37))</f>
        <v>0</v>
      </c>
      <c r="U146">
        <f>(CR146*CU146)</f>
        <v>0</v>
      </c>
      <c r="V146">
        <f>(DK146+(U146+2*0.95*5.67E-8*(((DK146+$B$7)+273)^4-(DK146+273)^4)-44100*J146)/(1.84*29.3*R146+8*0.95*5.67E-8*(DK146+273)^3))</f>
        <v>0</v>
      </c>
      <c r="W146">
        <f>($C$7*DL146+$D$7*DM146+$E$7*V146)</f>
        <v>0</v>
      </c>
      <c r="X146">
        <f>0.61365*exp(17.502*W146/(240.97+W146))</f>
        <v>0</v>
      </c>
      <c r="Y146">
        <f>(Z146/AA146*100)</f>
        <v>0</v>
      </c>
      <c r="Z146">
        <f>DD146*(DI146+DJ146)/1000</f>
        <v>0</v>
      </c>
      <c r="AA146">
        <f>0.61365*exp(17.502*DK146/(240.97+DK146))</f>
        <v>0</v>
      </c>
      <c r="AB146">
        <f>(X146-DD146*(DI146+DJ146)/1000)</f>
        <v>0</v>
      </c>
      <c r="AC146">
        <f>(-J146*44100)</f>
        <v>0</v>
      </c>
      <c r="AD146">
        <f>2*29.3*R146*0.92*(DK146-W146)</f>
        <v>0</v>
      </c>
      <c r="AE146">
        <f>2*0.95*5.67E-8*(((DK146+$B$7)+273)^4-(W146+273)^4)</f>
        <v>0</v>
      </c>
      <c r="AF146">
        <f>U146+AE146+AC146+AD146</f>
        <v>0</v>
      </c>
      <c r="AG146">
        <f>DH146*AU146*(DC146-DB146*(1000-AU146*DE146)/(1000-AU146*DD146))/(100*CV146)</f>
        <v>0</v>
      </c>
      <c r="AH146">
        <f>1000*DH146*AU146*(DD146-DE146)/(100*CV146*(1000-AU146*DD146))</f>
        <v>0</v>
      </c>
      <c r="AI146">
        <f>(AJ146 - AK146 - DI146*1E3/(8.314*(DK146+273.15)) * AM146/DH146 * AL146) * DH146/(100*CV146) * (1000 - DE146)/1000</f>
        <v>0</v>
      </c>
      <c r="AJ146">
        <v>557.210217510509</v>
      </c>
      <c r="AK146">
        <v>540.114412121212</v>
      </c>
      <c r="AL146">
        <v>3.38314934521766</v>
      </c>
      <c r="AM146">
        <v>64.351544685461</v>
      </c>
      <c r="AN146">
        <f>(AP146 - AO146 + DI146*1E3/(8.314*(DK146+273.15)) * AR146/DH146 * AQ146) * DH146/(100*CV146) * 1000/(1000 - AP146)</f>
        <v>0</v>
      </c>
      <c r="AO146">
        <v>24.5711066635195</v>
      </c>
      <c r="AP146">
        <v>24.9815986013986</v>
      </c>
      <c r="AQ146">
        <v>-8.94913725174138e-07</v>
      </c>
      <c r="AR146">
        <v>100.18039122701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MAX(0,($B$13+$C$13*DP146)/(1+$D$13*DP146)*DI146/(DK146+273)*$E$13)</f>
        <v>0</v>
      </c>
      <c r="AX146" t="s">
        <v>407</v>
      </c>
      <c r="AY146" t="s">
        <v>407</v>
      </c>
      <c r="AZ146">
        <v>0</v>
      </c>
      <c r="BA146">
        <v>0</v>
      </c>
      <c r="BB146">
        <f>1-AZ146/BA146</f>
        <v>0</v>
      </c>
      <c r="BC146">
        <v>0</v>
      </c>
      <c r="BD146" t="s">
        <v>407</v>
      </c>
      <c r="BE146" t="s">
        <v>407</v>
      </c>
      <c r="BF146">
        <v>0</v>
      </c>
      <c r="BG146">
        <v>0</v>
      </c>
      <c r="BH146">
        <f>1-BF146/BG146</f>
        <v>0</v>
      </c>
      <c r="BI146">
        <v>0.5</v>
      </c>
      <c r="BJ146">
        <f>CS146</f>
        <v>0</v>
      </c>
      <c r="BK146">
        <f>L146</f>
        <v>0</v>
      </c>
      <c r="BL146">
        <f>BH146*BI146*BJ146</f>
        <v>0</v>
      </c>
      <c r="BM146">
        <f>(BK146-BC146)/BJ146</f>
        <v>0</v>
      </c>
      <c r="BN146">
        <f>(BA146-BG146)/BG146</f>
        <v>0</v>
      </c>
      <c r="BO146">
        <f>AZ146/(BB146+AZ146/BG146)</f>
        <v>0</v>
      </c>
      <c r="BP146" t="s">
        <v>407</v>
      </c>
      <c r="BQ146">
        <v>0</v>
      </c>
      <c r="BR146">
        <f>IF(BQ146&lt;&gt;0, BQ146, BO146)</f>
        <v>0</v>
      </c>
      <c r="BS146">
        <f>1-BR146/BG146</f>
        <v>0</v>
      </c>
      <c r="BT146">
        <f>(BG146-BF146)/(BG146-BR146)</f>
        <v>0</v>
      </c>
      <c r="BU146">
        <f>(BA146-BG146)/(BA146-BR146)</f>
        <v>0</v>
      </c>
      <c r="BV146">
        <f>(BG146-BF146)/(BG146-AZ146)</f>
        <v>0</v>
      </c>
      <c r="BW146">
        <f>(BA146-BG146)/(BA146-AZ146)</f>
        <v>0</v>
      </c>
      <c r="BX146">
        <f>(BT146*BR146/BF146)</f>
        <v>0</v>
      </c>
      <c r="BY146">
        <f>(1-BX146)</f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f>$B$11*DQ146+$C$11*DR146+$F$11*EC146*(1-EF146)</f>
        <v>0</v>
      </c>
      <c r="CS146">
        <f>CR146*CT146</f>
        <v>0</v>
      </c>
      <c r="CT146">
        <f>($B$11*$D$9+$C$11*$D$9+$F$11*((EP146+EH146)/MAX(EP146+EH146+EQ146, 0.1)*$I$9+EQ146/MAX(EP146+EH146+EQ146, 0.1)*$J$9))/($B$11+$C$11+$F$11)</f>
        <v>0</v>
      </c>
      <c r="CU146">
        <f>($B$11*$K$9+$C$11*$K$9+$F$11*((EP146+EH146)/MAX(EP146+EH146+EQ146, 0.1)*$P$9+EQ146/MAX(EP146+EH146+EQ146, 0.1)*$Q$9))/($B$11+$C$11+$F$11)</f>
        <v>0</v>
      </c>
      <c r="CV146">
        <v>1.65</v>
      </c>
      <c r="CW146">
        <v>0.5</v>
      </c>
      <c r="CX146" t="s">
        <v>408</v>
      </c>
      <c r="CY146">
        <v>2</v>
      </c>
      <c r="CZ146" t="b">
        <v>1</v>
      </c>
      <c r="DA146">
        <v>1510791586</v>
      </c>
      <c r="DB146">
        <v>503.514074074074</v>
      </c>
      <c r="DC146">
        <v>527.202666666667</v>
      </c>
      <c r="DD146">
        <v>24.9837925925926</v>
      </c>
      <c r="DE146">
        <v>24.5703481481481</v>
      </c>
      <c r="DF146">
        <v>496.113111111111</v>
      </c>
      <c r="DG146">
        <v>24.4182851851852</v>
      </c>
      <c r="DH146">
        <v>500.091851851852</v>
      </c>
      <c r="DI146">
        <v>89.9144740740741</v>
      </c>
      <c r="DJ146">
        <v>0.10002007037037</v>
      </c>
      <c r="DK146">
        <v>26.6321703703704</v>
      </c>
      <c r="DL146">
        <v>27.4892333333333</v>
      </c>
      <c r="DM146">
        <v>999.9</v>
      </c>
      <c r="DN146">
        <v>0</v>
      </c>
      <c r="DO146">
        <v>0</v>
      </c>
      <c r="DP146">
        <v>9989.65037037037</v>
      </c>
      <c r="DQ146">
        <v>0</v>
      </c>
      <c r="DR146">
        <v>9.94541407407407</v>
      </c>
      <c r="DS146">
        <v>-23.6885925925926</v>
      </c>
      <c r="DT146">
        <v>516.416074074074</v>
      </c>
      <c r="DU146">
        <v>540.482481481481</v>
      </c>
      <c r="DV146">
        <v>0.413442851851852</v>
      </c>
      <c r="DW146">
        <v>527.202666666667</v>
      </c>
      <c r="DX146">
        <v>24.5703481481481</v>
      </c>
      <c r="DY146">
        <v>2.24640407407407</v>
      </c>
      <c r="DZ146">
        <v>2.20923074074074</v>
      </c>
      <c r="EA146">
        <v>19.2971444444444</v>
      </c>
      <c r="EB146">
        <v>19.0294</v>
      </c>
      <c r="EC146">
        <v>1999.98888888889</v>
      </c>
      <c r="ED146">
        <v>0.980002555555556</v>
      </c>
      <c r="EE146">
        <v>0.0199976851851852</v>
      </c>
      <c r="EF146">
        <v>0</v>
      </c>
      <c r="EG146">
        <v>2.32754444444444</v>
      </c>
      <c r="EH146">
        <v>0</v>
      </c>
      <c r="EI146">
        <v>2291.76888888889</v>
      </c>
      <c r="EJ146">
        <v>17300.062962963</v>
      </c>
      <c r="EK146">
        <v>39.0137777777778</v>
      </c>
      <c r="EL146">
        <v>39.5528148148148</v>
      </c>
      <c r="EM146">
        <v>38.75</v>
      </c>
      <c r="EN146">
        <v>38.25</v>
      </c>
      <c r="EO146">
        <v>38.375</v>
      </c>
      <c r="EP146">
        <v>1959.99666666667</v>
      </c>
      <c r="EQ146">
        <v>39.9922222222222</v>
      </c>
      <c r="ER146">
        <v>0</v>
      </c>
      <c r="ES146">
        <v>1679592346.1</v>
      </c>
      <c r="ET146">
        <v>0</v>
      </c>
      <c r="EU146">
        <v>2.3535</v>
      </c>
      <c r="EV146">
        <v>0.152895728695428</v>
      </c>
      <c r="EW146">
        <v>14.9661538440068</v>
      </c>
      <c r="EX146">
        <v>2291.72769230769</v>
      </c>
      <c r="EY146">
        <v>15</v>
      </c>
      <c r="EZ146">
        <v>0</v>
      </c>
      <c r="FA146" t="s">
        <v>409</v>
      </c>
      <c r="FB146">
        <v>1510787920.6</v>
      </c>
      <c r="FC146">
        <v>1510787921.6</v>
      </c>
      <c r="FD146">
        <v>0</v>
      </c>
      <c r="FE146">
        <v>-0.101</v>
      </c>
      <c r="FF146">
        <v>-0.012</v>
      </c>
      <c r="FG146">
        <v>6.901</v>
      </c>
      <c r="FH146">
        <v>0.516</v>
      </c>
      <c r="FI146">
        <v>420</v>
      </c>
      <c r="FJ146">
        <v>24</v>
      </c>
      <c r="FK146">
        <v>0.32</v>
      </c>
      <c r="FL146">
        <v>0.12</v>
      </c>
      <c r="FM146">
        <v>0.415901268292683</v>
      </c>
      <c r="FN146">
        <v>-0.0408880975609743</v>
      </c>
      <c r="FO146">
        <v>0.00438770969215754</v>
      </c>
      <c r="FP146">
        <v>1</v>
      </c>
      <c r="FQ146">
        <v>1</v>
      </c>
      <c r="FR146">
        <v>1</v>
      </c>
      <c r="FS146" t="s">
        <v>410</v>
      </c>
      <c r="FT146">
        <v>2.97175</v>
      </c>
      <c r="FU146">
        <v>2.75381</v>
      </c>
      <c r="FV146">
        <v>0.1064</v>
      </c>
      <c r="FW146">
        <v>0.111032</v>
      </c>
      <c r="FX146">
        <v>0.104916</v>
      </c>
      <c r="FY146">
        <v>0.104992</v>
      </c>
      <c r="FZ146">
        <v>34665.8</v>
      </c>
      <c r="GA146">
        <v>37583.9</v>
      </c>
      <c r="GB146">
        <v>35163.7</v>
      </c>
      <c r="GC146">
        <v>38352</v>
      </c>
      <c r="GD146">
        <v>44602.8</v>
      </c>
      <c r="GE146">
        <v>49569.2</v>
      </c>
      <c r="GF146">
        <v>54936.8</v>
      </c>
      <c r="GG146">
        <v>61509</v>
      </c>
      <c r="GH146">
        <v>1.96695</v>
      </c>
      <c r="GI146">
        <v>1.80525</v>
      </c>
      <c r="GJ146">
        <v>0.0922456</v>
      </c>
      <c r="GK146">
        <v>0</v>
      </c>
      <c r="GL146">
        <v>25.9744</v>
      </c>
      <c r="GM146">
        <v>999.9</v>
      </c>
      <c r="GN146">
        <v>64.528</v>
      </c>
      <c r="GO146">
        <v>29.668</v>
      </c>
      <c r="GP146">
        <v>29.9963</v>
      </c>
      <c r="GQ146">
        <v>54.8291</v>
      </c>
      <c r="GR146">
        <v>49.4391</v>
      </c>
      <c r="GS146">
        <v>1</v>
      </c>
      <c r="GT146">
        <v>0.0819131</v>
      </c>
      <c r="GU146">
        <v>1.22709</v>
      </c>
      <c r="GV146">
        <v>20.113</v>
      </c>
      <c r="GW146">
        <v>5.19603</v>
      </c>
      <c r="GX146">
        <v>12.004</v>
      </c>
      <c r="GY146">
        <v>4.9747</v>
      </c>
      <c r="GZ146">
        <v>3.29323</v>
      </c>
      <c r="HA146">
        <v>9999</v>
      </c>
      <c r="HB146">
        <v>9999</v>
      </c>
      <c r="HC146">
        <v>999.9</v>
      </c>
      <c r="HD146">
        <v>9999</v>
      </c>
      <c r="HE146">
        <v>1.86312</v>
      </c>
      <c r="HF146">
        <v>1.86813</v>
      </c>
      <c r="HG146">
        <v>1.86788</v>
      </c>
      <c r="HH146">
        <v>1.869</v>
      </c>
      <c r="HI146">
        <v>1.86983</v>
      </c>
      <c r="HJ146">
        <v>1.86586</v>
      </c>
      <c r="HK146">
        <v>1.86705</v>
      </c>
      <c r="HL146">
        <v>1.86833</v>
      </c>
      <c r="HM146">
        <v>5</v>
      </c>
      <c r="HN146">
        <v>0</v>
      </c>
      <c r="HO146">
        <v>0</v>
      </c>
      <c r="HP146">
        <v>0</v>
      </c>
      <c r="HQ146" t="s">
        <v>411</v>
      </c>
      <c r="HR146" t="s">
        <v>412</v>
      </c>
      <c r="HS146" t="s">
        <v>413</v>
      </c>
      <c r="HT146" t="s">
        <v>413</v>
      </c>
      <c r="HU146" t="s">
        <v>413</v>
      </c>
      <c r="HV146" t="s">
        <v>413</v>
      </c>
      <c r="HW146">
        <v>0</v>
      </c>
      <c r="HX146">
        <v>100</v>
      </c>
      <c r="HY146">
        <v>100</v>
      </c>
      <c r="HZ146">
        <v>7.555</v>
      </c>
      <c r="IA146">
        <v>0.5654</v>
      </c>
      <c r="IB146">
        <v>4.09459096810632</v>
      </c>
      <c r="IC146">
        <v>0.00701673648668627</v>
      </c>
      <c r="ID146">
        <v>-7.00304995360485e-07</v>
      </c>
      <c r="IE146">
        <v>-1.86506737496121e-11</v>
      </c>
      <c r="IF146">
        <v>0.00125787624930914</v>
      </c>
      <c r="IG146">
        <v>-0.0224036906934607</v>
      </c>
      <c r="IH146">
        <v>0.00249664406764014</v>
      </c>
      <c r="II146">
        <v>-2.59163740235367e-05</v>
      </c>
      <c r="IJ146">
        <v>-2</v>
      </c>
      <c r="IK146">
        <v>2020</v>
      </c>
      <c r="IL146">
        <v>1</v>
      </c>
      <c r="IM146">
        <v>25</v>
      </c>
      <c r="IN146">
        <v>61.2</v>
      </c>
      <c r="IO146">
        <v>61.2</v>
      </c>
      <c r="IP146">
        <v>1.30615</v>
      </c>
      <c r="IQ146">
        <v>2.62817</v>
      </c>
      <c r="IR146">
        <v>1.54785</v>
      </c>
      <c r="IS146">
        <v>2.30469</v>
      </c>
      <c r="IT146">
        <v>1.34644</v>
      </c>
      <c r="IU146">
        <v>2.44141</v>
      </c>
      <c r="IV146">
        <v>34.1225</v>
      </c>
      <c r="IW146">
        <v>24.2188</v>
      </c>
      <c r="IX146">
        <v>18</v>
      </c>
      <c r="IY146">
        <v>503.087</v>
      </c>
      <c r="IZ146">
        <v>399.695</v>
      </c>
      <c r="JA146">
        <v>23.5926</v>
      </c>
      <c r="JB146">
        <v>28.2813</v>
      </c>
      <c r="JC146">
        <v>29.9997</v>
      </c>
      <c r="JD146">
        <v>28.2689</v>
      </c>
      <c r="JE146">
        <v>28.2127</v>
      </c>
      <c r="JF146">
        <v>26.2181</v>
      </c>
      <c r="JG146">
        <v>28.4109</v>
      </c>
      <c r="JH146">
        <v>74.0268</v>
      </c>
      <c r="JI146">
        <v>23.6</v>
      </c>
      <c r="JJ146">
        <v>574.744</v>
      </c>
      <c r="JK146">
        <v>24.5381</v>
      </c>
      <c r="JL146">
        <v>101.931</v>
      </c>
      <c r="JM146">
        <v>102.387</v>
      </c>
    </row>
    <row r="147" spans="1:273">
      <c r="A147">
        <v>131</v>
      </c>
      <c r="B147">
        <v>1510791598.5</v>
      </c>
      <c r="C147">
        <v>2266.40000009537</v>
      </c>
      <c r="D147" t="s">
        <v>672</v>
      </c>
      <c r="E147" t="s">
        <v>673</v>
      </c>
      <c r="F147">
        <v>5</v>
      </c>
      <c r="G147" t="s">
        <v>405</v>
      </c>
      <c r="H147" t="s">
        <v>406</v>
      </c>
      <c r="I147">
        <v>1510791590.71429</v>
      </c>
      <c r="J147">
        <f>(K147)/1000</f>
        <v>0</v>
      </c>
      <c r="K147">
        <f>IF(CZ147, AN147, AH147)</f>
        <v>0</v>
      </c>
      <c r="L147">
        <f>IF(CZ147, AI147, AG147)</f>
        <v>0</v>
      </c>
      <c r="M147">
        <f>DB147 - IF(AU147&gt;1, L147*CV147*100.0/(AW147*DP147), 0)</f>
        <v>0</v>
      </c>
      <c r="N147">
        <f>((T147-J147/2)*M147-L147)/(T147+J147/2)</f>
        <v>0</v>
      </c>
      <c r="O147">
        <f>N147*(DI147+DJ147)/1000.0</f>
        <v>0</v>
      </c>
      <c r="P147">
        <f>(DB147 - IF(AU147&gt;1, L147*CV147*100.0/(AW147*DP147), 0))*(DI147+DJ147)/1000.0</f>
        <v>0</v>
      </c>
      <c r="Q147">
        <f>2.0/((1/S147-1/R147)+SIGN(S147)*SQRT((1/S147-1/R147)*(1/S147-1/R147) + 4*CW147/((CW147+1)*(CW147+1))*(2*1/S147*1/R147-1/R147*1/R147)))</f>
        <v>0</v>
      </c>
      <c r="R147">
        <f>IF(LEFT(CX147,1)&lt;&gt;"0",IF(LEFT(CX147,1)="1",3.0,CY147),$D$5+$E$5*(DP147*DI147/($K$5*1000))+$F$5*(DP147*DI147/($K$5*1000))*MAX(MIN(CV147,$J$5),$I$5)*MAX(MIN(CV147,$J$5),$I$5)+$G$5*MAX(MIN(CV147,$J$5),$I$5)*(DP147*DI147/($K$5*1000))+$H$5*(DP147*DI147/($K$5*1000))*(DP147*DI147/($K$5*1000)))</f>
        <v>0</v>
      </c>
      <c r="S147">
        <f>J147*(1000-(1000*0.61365*exp(17.502*W147/(240.97+W147))/(DI147+DJ147)+DD147)/2)/(1000*0.61365*exp(17.502*W147/(240.97+W147))/(DI147+DJ147)-DD147)</f>
        <v>0</v>
      </c>
      <c r="T147">
        <f>1/((CW147+1)/(Q147/1.6)+1/(R147/1.37)) + CW147/((CW147+1)/(Q147/1.6) + CW147/(R147/1.37))</f>
        <v>0</v>
      </c>
      <c r="U147">
        <f>(CR147*CU147)</f>
        <v>0</v>
      </c>
      <c r="V147">
        <f>(DK147+(U147+2*0.95*5.67E-8*(((DK147+$B$7)+273)^4-(DK147+273)^4)-44100*J147)/(1.84*29.3*R147+8*0.95*5.67E-8*(DK147+273)^3))</f>
        <v>0</v>
      </c>
      <c r="W147">
        <f>($C$7*DL147+$D$7*DM147+$E$7*V147)</f>
        <v>0</v>
      </c>
      <c r="X147">
        <f>0.61365*exp(17.502*W147/(240.97+W147))</f>
        <v>0</v>
      </c>
      <c r="Y147">
        <f>(Z147/AA147*100)</f>
        <v>0</v>
      </c>
      <c r="Z147">
        <f>DD147*(DI147+DJ147)/1000</f>
        <v>0</v>
      </c>
      <c r="AA147">
        <f>0.61365*exp(17.502*DK147/(240.97+DK147))</f>
        <v>0</v>
      </c>
      <c r="AB147">
        <f>(X147-DD147*(DI147+DJ147)/1000)</f>
        <v>0</v>
      </c>
      <c r="AC147">
        <f>(-J147*44100)</f>
        <v>0</v>
      </c>
      <c r="AD147">
        <f>2*29.3*R147*0.92*(DK147-W147)</f>
        <v>0</v>
      </c>
      <c r="AE147">
        <f>2*0.95*5.67E-8*(((DK147+$B$7)+273)^4-(W147+273)^4)</f>
        <v>0</v>
      </c>
      <c r="AF147">
        <f>U147+AE147+AC147+AD147</f>
        <v>0</v>
      </c>
      <c r="AG147">
        <f>DH147*AU147*(DC147-DB147*(1000-AU147*DE147)/(1000-AU147*DD147))/(100*CV147)</f>
        <v>0</v>
      </c>
      <c r="AH147">
        <f>1000*DH147*AU147*(DD147-DE147)/(100*CV147*(1000-AU147*DD147))</f>
        <v>0</v>
      </c>
      <c r="AI147">
        <f>(AJ147 - AK147 - DI147*1E3/(8.314*(DK147+273.15)) * AM147/DH147 * AL147) * DH147/(100*CV147) * (1000 - DE147)/1000</f>
        <v>0</v>
      </c>
      <c r="AJ147">
        <v>573.797046423131</v>
      </c>
      <c r="AK147">
        <v>556.791563636364</v>
      </c>
      <c r="AL147">
        <v>3.36766407064188</v>
      </c>
      <c r="AM147">
        <v>64.351544685461</v>
      </c>
      <c r="AN147">
        <f>(AP147 - AO147 + DI147*1E3/(8.314*(DK147+273.15)) * AR147/DH147 * AQ147) * DH147/(100*CV147) * 1000/(1000 - AP147)</f>
        <v>0</v>
      </c>
      <c r="AO147">
        <v>24.5663037748778</v>
      </c>
      <c r="AP147">
        <v>24.9849398601399</v>
      </c>
      <c r="AQ147">
        <v>8.54511221686248e-07</v>
      </c>
      <c r="AR147">
        <v>100.18039122701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MAX(0,($B$13+$C$13*DP147)/(1+$D$13*DP147)*DI147/(DK147+273)*$E$13)</f>
        <v>0</v>
      </c>
      <c r="AX147" t="s">
        <v>407</v>
      </c>
      <c r="AY147" t="s">
        <v>407</v>
      </c>
      <c r="AZ147">
        <v>0</v>
      </c>
      <c r="BA147">
        <v>0</v>
      </c>
      <c r="BB147">
        <f>1-AZ147/BA147</f>
        <v>0</v>
      </c>
      <c r="BC147">
        <v>0</v>
      </c>
      <c r="BD147" t="s">
        <v>407</v>
      </c>
      <c r="BE147" t="s">
        <v>407</v>
      </c>
      <c r="BF147">
        <v>0</v>
      </c>
      <c r="BG147">
        <v>0</v>
      </c>
      <c r="BH147">
        <f>1-BF147/BG147</f>
        <v>0</v>
      </c>
      <c r="BI147">
        <v>0.5</v>
      </c>
      <c r="BJ147">
        <f>CS147</f>
        <v>0</v>
      </c>
      <c r="BK147">
        <f>L147</f>
        <v>0</v>
      </c>
      <c r="BL147">
        <f>BH147*BI147*BJ147</f>
        <v>0</v>
      </c>
      <c r="BM147">
        <f>(BK147-BC147)/BJ147</f>
        <v>0</v>
      </c>
      <c r="BN147">
        <f>(BA147-BG147)/BG147</f>
        <v>0</v>
      </c>
      <c r="BO147">
        <f>AZ147/(BB147+AZ147/BG147)</f>
        <v>0</v>
      </c>
      <c r="BP147" t="s">
        <v>407</v>
      </c>
      <c r="BQ147">
        <v>0</v>
      </c>
      <c r="BR147">
        <f>IF(BQ147&lt;&gt;0, BQ147, BO147)</f>
        <v>0</v>
      </c>
      <c r="BS147">
        <f>1-BR147/BG147</f>
        <v>0</v>
      </c>
      <c r="BT147">
        <f>(BG147-BF147)/(BG147-BR147)</f>
        <v>0</v>
      </c>
      <c r="BU147">
        <f>(BA147-BG147)/(BA147-BR147)</f>
        <v>0</v>
      </c>
      <c r="BV147">
        <f>(BG147-BF147)/(BG147-AZ147)</f>
        <v>0</v>
      </c>
      <c r="BW147">
        <f>(BA147-BG147)/(BA147-AZ147)</f>
        <v>0</v>
      </c>
      <c r="BX147">
        <f>(BT147*BR147/BF147)</f>
        <v>0</v>
      </c>
      <c r="BY147">
        <f>(1-BX147)</f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f>$B$11*DQ147+$C$11*DR147+$F$11*EC147*(1-EF147)</f>
        <v>0</v>
      </c>
      <c r="CS147">
        <f>CR147*CT147</f>
        <v>0</v>
      </c>
      <c r="CT147">
        <f>($B$11*$D$9+$C$11*$D$9+$F$11*((EP147+EH147)/MAX(EP147+EH147+EQ147, 0.1)*$I$9+EQ147/MAX(EP147+EH147+EQ147, 0.1)*$J$9))/($B$11+$C$11+$F$11)</f>
        <v>0</v>
      </c>
      <c r="CU147">
        <f>($B$11*$K$9+$C$11*$K$9+$F$11*((EP147+EH147)/MAX(EP147+EH147+EQ147, 0.1)*$P$9+EQ147/MAX(EP147+EH147+EQ147, 0.1)*$Q$9))/($B$11+$C$11+$F$11)</f>
        <v>0</v>
      </c>
      <c r="CV147">
        <v>1.65</v>
      </c>
      <c r="CW147">
        <v>0.5</v>
      </c>
      <c r="CX147" t="s">
        <v>408</v>
      </c>
      <c r="CY147">
        <v>2</v>
      </c>
      <c r="CZ147" t="b">
        <v>1</v>
      </c>
      <c r="DA147">
        <v>1510791590.71429</v>
      </c>
      <c r="DB147">
        <v>518.988392857143</v>
      </c>
      <c r="DC147">
        <v>542.80675</v>
      </c>
      <c r="DD147">
        <v>24.9822071428571</v>
      </c>
      <c r="DE147">
        <v>24.5690178571429</v>
      </c>
      <c r="DF147">
        <v>511.490571428572</v>
      </c>
      <c r="DG147">
        <v>24.4167785714286</v>
      </c>
      <c r="DH147">
        <v>500.093821428571</v>
      </c>
      <c r="DI147">
        <v>89.9176571428572</v>
      </c>
      <c r="DJ147">
        <v>0.0999884</v>
      </c>
      <c r="DK147">
        <v>26.6325678571429</v>
      </c>
      <c r="DL147">
        <v>27.4830571428571</v>
      </c>
      <c r="DM147">
        <v>999.9</v>
      </c>
      <c r="DN147">
        <v>0</v>
      </c>
      <c r="DO147">
        <v>0</v>
      </c>
      <c r="DP147">
        <v>10000.1778571429</v>
      </c>
      <c r="DQ147">
        <v>0</v>
      </c>
      <c r="DR147">
        <v>9.95848892857143</v>
      </c>
      <c r="DS147">
        <v>-23.8184321428571</v>
      </c>
      <c r="DT147">
        <v>532.286035714286</v>
      </c>
      <c r="DU147">
        <v>556.478892857143</v>
      </c>
      <c r="DV147">
        <v>0.413189142857143</v>
      </c>
      <c r="DW147">
        <v>542.80675</v>
      </c>
      <c r="DX147">
        <v>24.5690178571429</v>
      </c>
      <c r="DY147">
        <v>2.24634214285714</v>
      </c>
      <c r="DZ147">
        <v>2.20918892857143</v>
      </c>
      <c r="EA147">
        <v>19.2966964285714</v>
      </c>
      <c r="EB147">
        <v>19.0291035714286</v>
      </c>
      <c r="EC147">
        <v>2000.0125</v>
      </c>
      <c r="ED147">
        <v>0.980000821428571</v>
      </c>
      <c r="EE147">
        <v>0.01999935</v>
      </c>
      <c r="EF147">
        <v>0</v>
      </c>
      <c r="EG147">
        <v>2.34441071428571</v>
      </c>
      <c r="EH147">
        <v>0</v>
      </c>
      <c r="EI147">
        <v>2293.0125</v>
      </c>
      <c r="EJ147">
        <v>17300.2642857143</v>
      </c>
      <c r="EK147">
        <v>39.0110714285714</v>
      </c>
      <c r="EL147">
        <v>39.5575714285714</v>
      </c>
      <c r="EM147">
        <v>38.75</v>
      </c>
      <c r="EN147">
        <v>38.25</v>
      </c>
      <c r="EO147">
        <v>38.375</v>
      </c>
      <c r="EP147">
        <v>1960.01642857143</v>
      </c>
      <c r="EQ147">
        <v>39.9960714285714</v>
      </c>
      <c r="ER147">
        <v>0</v>
      </c>
      <c r="ES147">
        <v>1679592351.5</v>
      </c>
      <c r="ET147">
        <v>0</v>
      </c>
      <c r="EU147">
        <v>2.363812</v>
      </c>
      <c r="EV147">
        <v>0.688746151009126</v>
      </c>
      <c r="EW147">
        <v>15.5146153631078</v>
      </c>
      <c r="EX147">
        <v>2293.2252</v>
      </c>
      <c r="EY147">
        <v>15</v>
      </c>
      <c r="EZ147">
        <v>0</v>
      </c>
      <c r="FA147" t="s">
        <v>409</v>
      </c>
      <c r="FB147">
        <v>1510787920.6</v>
      </c>
      <c r="FC147">
        <v>1510787921.6</v>
      </c>
      <c r="FD147">
        <v>0</v>
      </c>
      <c r="FE147">
        <v>-0.101</v>
      </c>
      <c r="FF147">
        <v>-0.012</v>
      </c>
      <c r="FG147">
        <v>6.901</v>
      </c>
      <c r="FH147">
        <v>0.516</v>
      </c>
      <c r="FI147">
        <v>420</v>
      </c>
      <c r="FJ147">
        <v>24</v>
      </c>
      <c r="FK147">
        <v>0.32</v>
      </c>
      <c r="FL147">
        <v>0.12</v>
      </c>
      <c r="FM147">
        <v>0.414636414634146</v>
      </c>
      <c r="FN147">
        <v>-0.0198918188153319</v>
      </c>
      <c r="FO147">
        <v>0.00381566422933221</v>
      </c>
      <c r="FP147">
        <v>1</v>
      </c>
      <c r="FQ147">
        <v>1</v>
      </c>
      <c r="FR147">
        <v>1</v>
      </c>
      <c r="FS147" t="s">
        <v>410</v>
      </c>
      <c r="FT147">
        <v>2.97188</v>
      </c>
      <c r="FU147">
        <v>2.7538</v>
      </c>
      <c r="FV147">
        <v>0.108796</v>
      </c>
      <c r="FW147">
        <v>0.113548</v>
      </c>
      <c r="FX147">
        <v>0.104925</v>
      </c>
      <c r="FY147">
        <v>0.104981</v>
      </c>
      <c r="FZ147">
        <v>34573.5</v>
      </c>
      <c r="GA147">
        <v>37477.8</v>
      </c>
      <c r="GB147">
        <v>35164.2</v>
      </c>
      <c r="GC147">
        <v>38352.3</v>
      </c>
      <c r="GD147">
        <v>44603.1</v>
      </c>
      <c r="GE147">
        <v>49569.8</v>
      </c>
      <c r="GF147">
        <v>54937.6</v>
      </c>
      <c r="GG147">
        <v>61508.9</v>
      </c>
      <c r="GH147">
        <v>1.96728</v>
      </c>
      <c r="GI147">
        <v>1.80523</v>
      </c>
      <c r="GJ147">
        <v>0.0919439</v>
      </c>
      <c r="GK147">
        <v>0</v>
      </c>
      <c r="GL147">
        <v>25.9728</v>
      </c>
      <c r="GM147">
        <v>999.9</v>
      </c>
      <c r="GN147">
        <v>64.504</v>
      </c>
      <c r="GO147">
        <v>29.688</v>
      </c>
      <c r="GP147">
        <v>30.0203</v>
      </c>
      <c r="GQ147">
        <v>54.6891</v>
      </c>
      <c r="GR147">
        <v>49.383</v>
      </c>
      <c r="GS147">
        <v>1</v>
      </c>
      <c r="GT147">
        <v>0.0816692</v>
      </c>
      <c r="GU147">
        <v>1.21634</v>
      </c>
      <c r="GV147">
        <v>20.1132</v>
      </c>
      <c r="GW147">
        <v>5.19632</v>
      </c>
      <c r="GX147">
        <v>12.004</v>
      </c>
      <c r="GY147">
        <v>4.9747</v>
      </c>
      <c r="GZ147">
        <v>3.2932</v>
      </c>
      <c r="HA147">
        <v>9999</v>
      </c>
      <c r="HB147">
        <v>9999</v>
      </c>
      <c r="HC147">
        <v>999.9</v>
      </c>
      <c r="HD147">
        <v>9999</v>
      </c>
      <c r="HE147">
        <v>1.86311</v>
      </c>
      <c r="HF147">
        <v>1.86813</v>
      </c>
      <c r="HG147">
        <v>1.86788</v>
      </c>
      <c r="HH147">
        <v>1.86902</v>
      </c>
      <c r="HI147">
        <v>1.86989</v>
      </c>
      <c r="HJ147">
        <v>1.8659</v>
      </c>
      <c r="HK147">
        <v>1.86707</v>
      </c>
      <c r="HL147">
        <v>1.86834</v>
      </c>
      <c r="HM147">
        <v>5</v>
      </c>
      <c r="HN147">
        <v>0</v>
      </c>
      <c r="HO147">
        <v>0</v>
      </c>
      <c r="HP147">
        <v>0</v>
      </c>
      <c r="HQ147" t="s">
        <v>411</v>
      </c>
      <c r="HR147" t="s">
        <v>412</v>
      </c>
      <c r="HS147" t="s">
        <v>413</v>
      </c>
      <c r="HT147" t="s">
        <v>413</v>
      </c>
      <c r="HU147" t="s">
        <v>413</v>
      </c>
      <c r="HV147" t="s">
        <v>413</v>
      </c>
      <c r="HW147">
        <v>0</v>
      </c>
      <c r="HX147">
        <v>100</v>
      </c>
      <c r="HY147">
        <v>100</v>
      </c>
      <c r="HZ147">
        <v>7.657</v>
      </c>
      <c r="IA147">
        <v>0.5656</v>
      </c>
      <c r="IB147">
        <v>4.09459096810632</v>
      </c>
      <c r="IC147">
        <v>0.00701673648668627</v>
      </c>
      <c r="ID147">
        <v>-7.00304995360485e-07</v>
      </c>
      <c r="IE147">
        <v>-1.86506737496121e-11</v>
      </c>
      <c r="IF147">
        <v>0.00125787624930914</v>
      </c>
      <c r="IG147">
        <v>-0.0224036906934607</v>
      </c>
      <c r="IH147">
        <v>0.00249664406764014</v>
      </c>
      <c r="II147">
        <v>-2.59163740235367e-05</v>
      </c>
      <c r="IJ147">
        <v>-2</v>
      </c>
      <c r="IK147">
        <v>2020</v>
      </c>
      <c r="IL147">
        <v>1</v>
      </c>
      <c r="IM147">
        <v>25</v>
      </c>
      <c r="IN147">
        <v>61.3</v>
      </c>
      <c r="IO147">
        <v>61.3</v>
      </c>
      <c r="IP147">
        <v>1.33667</v>
      </c>
      <c r="IQ147">
        <v>2.62817</v>
      </c>
      <c r="IR147">
        <v>1.54785</v>
      </c>
      <c r="IS147">
        <v>2.30469</v>
      </c>
      <c r="IT147">
        <v>1.34644</v>
      </c>
      <c r="IU147">
        <v>2.44751</v>
      </c>
      <c r="IV147">
        <v>34.1225</v>
      </c>
      <c r="IW147">
        <v>24.2188</v>
      </c>
      <c r="IX147">
        <v>18</v>
      </c>
      <c r="IY147">
        <v>503.292</v>
      </c>
      <c r="IZ147">
        <v>399.664</v>
      </c>
      <c r="JA147">
        <v>23.6051</v>
      </c>
      <c r="JB147">
        <v>28.279</v>
      </c>
      <c r="JC147">
        <v>29.9999</v>
      </c>
      <c r="JD147">
        <v>28.2675</v>
      </c>
      <c r="JE147">
        <v>28.2103</v>
      </c>
      <c r="JF147">
        <v>26.8136</v>
      </c>
      <c r="JG147">
        <v>28.4109</v>
      </c>
      <c r="JH147">
        <v>74.0268</v>
      </c>
      <c r="JI147">
        <v>23.6093</v>
      </c>
      <c r="JJ147">
        <v>588.203</v>
      </c>
      <c r="JK147">
        <v>24.5381</v>
      </c>
      <c r="JL147">
        <v>101.933</v>
      </c>
      <c r="JM147">
        <v>102.387</v>
      </c>
    </row>
    <row r="148" spans="1:273">
      <c r="A148">
        <v>132</v>
      </c>
      <c r="B148">
        <v>1510791603.5</v>
      </c>
      <c r="C148">
        <v>2271.40000009537</v>
      </c>
      <c r="D148" t="s">
        <v>674</v>
      </c>
      <c r="E148" t="s">
        <v>675</v>
      </c>
      <c r="F148">
        <v>5</v>
      </c>
      <c r="G148" t="s">
        <v>405</v>
      </c>
      <c r="H148" t="s">
        <v>406</v>
      </c>
      <c r="I148">
        <v>1510791596</v>
      </c>
      <c r="J148">
        <f>(K148)/1000</f>
        <v>0</v>
      </c>
      <c r="K148">
        <f>IF(CZ148, AN148, AH148)</f>
        <v>0</v>
      </c>
      <c r="L148">
        <f>IF(CZ148, AI148, AG148)</f>
        <v>0</v>
      </c>
      <c r="M148">
        <f>DB148 - IF(AU148&gt;1, L148*CV148*100.0/(AW148*DP148), 0)</f>
        <v>0</v>
      </c>
      <c r="N148">
        <f>((T148-J148/2)*M148-L148)/(T148+J148/2)</f>
        <v>0</v>
      </c>
      <c r="O148">
        <f>N148*(DI148+DJ148)/1000.0</f>
        <v>0</v>
      </c>
      <c r="P148">
        <f>(DB148 - IF(AU148&gt;1, L148*CV148*100.0/(AW148*DP148), 0))*(DI148+DJ148)/1000.0</f>
        <v>0</v>
      </c>
      <c r="Q148">
        <f>2.0/((1/S148-1/R148)+SIGN(S148)*SQRT((1/S148-1/R148)*(1/S148-1/R148) + 4*CW148/((CW148+1)*(CW148+1))*(2*1/S148*1/R148-1/R148*1/R148)))</f>
        <v>0</v>
      </c>
      <c r="R148">
        <f>IF(LEFT(CX148,1)&lt;&gt;"0",IF(LEFT(CX148,1)="1",3.0,CY148),$D$5+$E$5*(DP148*DI148/($K$5*1000))+$F$5*(DP148*DI148/($K$5*1000))*MAX(MIN(CV148,$J$5),$I$5)*MAX(MIN(CV148,$J$5),$I$5)+$G$5*MAX(MIN(CV148,$J$5),$I$5)*(DP148*DI148/($K$5*1000))+$H$5*(DP148*DI148/($K$5*1000))*(DP148*DI148/($K$5*1000)))</f>
        <v>0</v>
      </c>
      <c r="S148">
        <f>J148*(1000-(1000*0.61365*exp(17.502*W148/(240.97+W148))/(DI148+DJ148)+DD148)/2)/(1000*0.61365*exp(17.502*W148/(240.97+W148))/(DI148+DJ148)-DD148)</f>
        <v>0</v>
      </c>
      <c r="T148">
        <f>1/((CW148+1)/(Q148/1.6)+1/(R148/1.37)) + CW148/((CW148+1)/(Q148/1.6) + CW148/(R148/1.37))</f>
        <v>0</v>
      </c>
      <c r="U148">
        <f>(CR148*CU148)</f>
        <v>0</v>
      </c>
      <c r="V148">
        <f>(DK148+(U148+2*0.95*5.67E-8*(((DK148+$B$7)+273)^4-(DK148+273)^4)-44100*J148)/(1.84*29.3*R148+8*0.95*5.67E-8*(DK148+273)^3))</f>
        <v>0</v>
      </c>
      <c r="W148">
        <f>($C$7*DL148+$D$7*DM148+$E$7*V148)</f>
        <v>0</v>
      </c>
      <c r="X148">
        <f>0.61365*exp(17.502*W148/(240.97+W148))</f>
        <v>0</v>
      </c>
      <c r="Y148">
        <f>(Z148/AA148*100)</f>
        <v>0</v>
      </c>
      <c r="Z148">
        <f>DD148*(DI148+DJ148)/1000</f>
        <v>0</v>
      </c>
      <c r="AA148">
        <f>0.61365*exp(17.502*DK148/(240.97+DK148))</f>
        <v>0</v>
      </c>
      <c r="AB148">
        <f>(X148-DD148*(DI148+DJ148)/1000)</f>
        <v>0</v>
      </c>
      <c r="AC148">
        <f>(-J148*44100)</f>
        <v>0</v>
      </c>
      <c r="AD148">
        <f>2*29.3*R148*0.92*(DK148-W148)</f>
        <v>0</v>
      </c>
      <c r="AE148">
        <f>2*0.95*5.67E-8*(((DK148+$B$7)+273)^4-(W148+273)^4)</f>
        <v>0</v>
      </c>
      <c r="AF148">
        <f>U148+AE148+AC148+AD148</f>
        <v>0</v>
      </c>
      <c r="AG148">
        <f>DH148*AU148*(DC148-DB148*(1000-AU148*DE148)/(1000-AU148*DD148))/(100*CV148)</f>
        <v>0</v>
      </c>
      <c r="AH148">
        <f>1000*DH148*AU148*(DD148-DE148)/(100*CV148*(1000-AU148*DD148))</f>
        <v>0</v>
      </c>
      <c r="AI148">
        <f>(AJ148 - AK148 - DI148*1E3/(8.314*(DK148+273.15)) * AM148/DH148 * AL148) * DH148/(100*CV148) * (1000 - DE148)/1000</f>
        <v>0</v>
      </c>
      <c r="AJ148">
        <v>592.049058977459</v>
      </c>
      <c r="AK148">
        <v>574.296278787879</v>
      </c>
      <c r="AL148">
        <v>3.51275712044344</v>
      </c>
      <c r="AM148">
        <v>64.351544685461</v>
      </c>
      <c r="AN148">
        <f>(AP148 - AO148 + DI148*1E3/(8.314*(DK148+273.15)) * AR148/DH148 * AQ148) * DH148/(100*CV148) * 1000/(1000 - AP148)</f>
        <v>0</v>
      </c>
      <c r="AO148">
        <v>24.5654682084948</v>
      </c>
      <c r="AP148">
        <v>24.9869090909091</v>
      </c>
      <c r="AQ148">
        <v>1.63094871195792e-06</v>
      </c>
      <c r="AR148">
        <v>100.18039122701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MAX(0,($B$13+$C$13*DP148)/(1+$D$13*DP148)*DI148/(DK148+273)*$E$13)</f>
        <v>0</v>
      </c>
      <c r="AX148" t="s">
        <v>407</v>
      </c>
      <c r="AY148" t="s">
        <v>407</v>
      </c>
      <c r="AZ148">
        <v>0</v>
      </c>
      <c r="BA148">
        <v>0</v>
      </c>
      <c r="BB148">
        <f>1-AZ148/BA148</f>
        <v>0</v>
      </c>
      <c r="BC148">
        <v>0</v>
      </c>
      <c r="BD148" t="s">
        <v>407</v>
      </c>
      <c r="BE148" t="s">
        <v>407</v>
      </c>
      <c r="BF148">
        <v>0</v>
      </c>
      <c r="BG148">
        <v>0</v>
      </c>
      <c r="BH148">
        <f>1-BF148/BG148</f>
        <v>0</v>
      </c>
      <c r="BI148">
        <v>0.5</v>
      </c>
      <c r="BJ148">
        <f>CS148</f>
        <v>0</v>
      </c>
      <c r="BK148">
        <f>L148</f>
        <v>0</v>
      </c>
      <c r="BL148">
        <f>BH148*BI148*BJ148</f>
        <v>0</v>
      </c>
      <c r="BM148">
        <f>(BK148-BC148)/BJ148</f>
        <v>0</v>
      </c>
      <c r="BN148">
        <f>(BA148-BG148)/BG148</f>
        <v>0</v>
      </c>
      <c r="BO148">
        <f>AZ148/(BB148+AZ148/BG148)</f>
        <v>0</v>
      </c>
      <c r="BP148" t="s">
        <v>407</v>
      </c>
      <c r="BQ148">
        <v>0</v>
      </c>
      <c r="BR148">
        <f>IF(BQ148&lt;&gt;0, BQ148, BO148)</f>
        <v>0</v>
      </c>
      <c r="BS148">
        <f>1-BR148/BG148</f>
        <v>0</v>
      </c>
      <c r="BT148">
        <f>(BG148-BF148)/(BG148-BR148)</f>
        <v>0</v>
      </c>
      <c r="BU148">
        <f>(BA148-BG148)/(BA148-BR148)</f>
        <v>0</v>
      </c>
      <c r="BV148">
        <f>(BG148-BF148)/(BG148-AZ148)</f>
        <v>0</v>
      </c>
      <c r="BW148">
        <f>(BA148-BG148)/(BA148-AZ148)</f>
        <v>0</v>
      </c>
      <c r="BX148">
        <f>(BT148*BR148/BF148)</f>
        <v>0</v>
      </c>
      <c r="BY148">
        <f>(1-BX148)</f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f>$B$11*DQ148+$C$11*DR148+$F$11*EC148*(1-EF148)</f>
        <v>0</v>
      </c>
      <c r="CS148">
        <f>CR148*CT148</f>
        <v>0</v>
      </c>
      <c r="CT148">
        <f>($B$11*$D$9+$C$11*$D$9+$F$11*((EP148+EH148)/MAX(EP148+EH148+EQ148, 0.1)*$I$9+EQ148/MAX(EP148+EH148+EQ148, 0.1)*$J$9))/($B$11+$C$11+$F$11)</f>
        <v>0</v>
      </c>
      <c r="CU148">
        <f>($B$11*$K$9+$C$11*$K$9+$F$11*((EP148+EH148)/MAX(EP148+EH148+EQ148, 0.1)*$P$9+EQ148/MAX(EP148+EH148+EQ148, 0.1)*$Q$9))/($B$11+$C$11+$F$11)</f>
        <v>0</v>
      </c>
      <c r="CV148">
        <v>1.65</v>
      </c>
      <c r="CW148">
        <v>0.5</v>
      </c>
      <c r="CX148" t="s">
        <v>408</v>
      </c>
      <c r="CY148">
        <v>2</v>
      </c>
      <c r="CZ148" t="b">
        <v>1</v>
      </c>
      <c r="DA148">
        <v>1510791596</v>
      </c>
      <c r="DB148">
        <v>536.472592592593</v>
      </c>
      <c r="DC148">
        <v>560.549407407407</v>
      </c>
      <c r="DD148">
        <v>24.9834185185185</v>
      </c>
      <c r="DE148">
        <v>24.5674111111111</v>
      </c>
      <c r="DF148">
        <v>528.865703703704</v>
      </c>
      <c r="DG148">
        <v>24.4179222222222</v>
      </c>
      <c r="DH148">
        <v>500.091185185185</v>
      </c>
      <c r="DI148">
        <v>89.9188703703704</v>
      </c>
      <c r="DJ148">
        <v>0.0999569814814815</v>
      </c>
      <c r="DK148">
        <v>26.6339962962963</v>
      </c>
      <c r="DL148">
        <v>27.4828259259259</v>
      </c>
      <c r="DM148">
        <v>999.9</v>
      </c>
      <c r="DN148">
        <v>0</v>
      </c>
      <c r="DO148">
        <v>0</v>
      </c>
      <c r="DP148">
        <v>10000.35</v>
      </c>
      <c r="DQ148">
        <v>0</v>
      </c>
      <c r="DR148">
        <v>9.96696740740741</v>
      </c>
      <c r="DS148">
        <v>-24.0769407407407</v>
      </c>
      <c r="DT148">
        <v>550.218888888889</v>
      </c>
      <c r="DU148">
        <v>574.667555555556</v>
      </c>
      <c r="DV148">
        <v>0.416000814814815</v>
      </c>
      <c r="DW148">
        <v>560.549407407407</v>
      </c>
      <c r="DX148">
        <v>24.5674111111111</v>
      </c>
      <c r="DY148">
        <v>2.24648</v>
      </c>
      <c r="DZ148">
        <v>2.20907444444444</v>
      </c>
      <c r="EA148">
        <v>19.2976888888889</v>
      </c>
      <c r="EB148">
        <v>19.0282666666667</v>
      </c>
      <c r="EC148">
        <v>2000.00481481481</v>
      </c>
      <c r="ED148">
        <v>0.980003259259259</v>
      </c>
      <c r="EE148">
        <v>0.0199969148148148</v>
      </c>
      <c r="EF148">
        <v>0</v>
      </c>
      <c r="EG148">
        <v>2.3344</v>
      </c>
      <c r="EH148">
        <v>0</v>
      </c>
      <c r="EI148">
        <v>2294.4162962963</v>
      </c>
      <c r="EJ148">
        <v>17300.2</v>
      </c>
      <c r="EK148">
        <v>39.0068888888889</v>
      </c>
      <c r="EL148">
        <v>39.5574074074074</v>
      </c>
      <c r="EM148">
        <v>38.75</v>
      </c>
      <c r="EN148">
        <v>38.25</v>
      </c>
      <c r="EO148">
        <v>38.375</v>
      </c>
      <c r="EP148">
        <v>1960.0137037037</v>
      </c>
      <c r="EQ148">
        <v>39.9911111111111</v>
      </c>
      <c r="ER148">
        <v>0</v>
      </c>
      <c r="ES148">
        <v>1679592356.3</v>
      </c>
      <c r="ET148">
        <v>0</v>
      </c>
      <c r="EU148">
        <v>2.355836</v>
      </c>
      <c r="EV148">
        <v>-0.557469242151182</v>
      </c>
      <c r="EW148">
        <v>14.8584615609529</v>
      </c>
      <c r="EX148">
        <v>2294.4296</v>
      </c>
      <c r="EY148">
        <v>15</v>
      </c>
      <c r="EZ148">
        <v>0</v>
      </c>
      <c r="FA148" t="s">
        <v>409</v>
      </c>
      <c r="FB148">
        <v>1510787920.6</v>
      </c>
      <c r="FC148">
        <v>1510787921.6</v>
      </c>
      <c r="FD148">
        <v>0</v>
      </c>
      <c r="FE148">
        <v>-0.101</v>
      </c>
      <c r="FF148">
        <v>-0.012</v>
      </c>
      <c r="FG148">
        <v>6.901</v>
      </c>
      <c r="FH148">
        <v>0.516</v>
      </c>
      <c r="FI148">
        <v>420</v>
      </c>
      <c r="FJ148">
        <v>24</v>
      </c>
      <c r="FK148">
        <v>0.32</v>
      </c>
      <c r="FL148">
        <v>0.12</v>
      </c>
      <c r="FM148">
        <v>0.41456312195122</v>
      </c>
      <c r="FN148">
        <v>0.0278512891986063</v>
      </c>
      <c r="FO148">
        <v>0.00360056744982477</v>
      </c>
      <c r="FP148">
        <v>1</v>
      </c>
      <c r="FQ148">
        <v>1</v>
      </c>
      <c r="FR148">
        <v>1</v>
      </c>
      <c r="FS148" t="s">
        <v>410</v>
      </c>
      <c r="FT148">
        <v>2.97174</v>
      </c>
      <c r="FU148">
        <v>2.75386</v>
      </c>
      <c r="FV148">
        <v>0.111252</v>
      </c>
      <c r="FW148">
        <v>0.115857</v>
      </c>
      <c r="FX148">
        <v>0.104928</v>
      </c>
      <c r="FY148">
        <v>0.104977</v>
      </c>
      <c r="FZ148">
        <v>34478.4</v>
      </c>
      <c r="GA148">
        <v>37380.6</v>
      </c>
      <c r="GB148">
        <v>35164.4</v>
      </c>
      <c r="GC148">
        <v>38352.6</v>
      </c>
      <c r="GD148">
        <v>44603</v>
      </c>
      <c r="GE148">
        <v>49570.6</v>
      </c>
      <c r="GF148">
        <v>54937.6</v>
      </c>
      <c r="GG148">
        <v>61509.5</v>
      </c>
      <c r="GH148">
        <v>1.9671</v>
      </c>
      <c r="GI148">
        <v>1.80532</v>
      </c>
      <c r="GJ148">
        <v>0.0925176</v>
      </c>
      <c r="GK148">
        <v>0</v>
      </c>
      <c r="GL148">
        <v>25.9714</v>
      </c>
      <c r="GM148">
        <v>999.9</v>
      </c>
      <c r="GN148">
        <v>64.504</v>
      </c>
      <c r="GO148">
        <v>29.668</v>
      </c>
      <c r="GP148">
        <v>29.9881</v>
      </c>
      <c r="GQ148">
        <v>54.5191</v>
      </c>
      <c r="GR148">
        <v>49.387</v>
      </c>
      <c r="GS148">
        <v>1</v>
      </c>
      <c r="GT148">
        <v>0.0813999</v>
      </c>
      <c r="GU148">
        <v>1.17774</v>
      </c>
      <c r="GV148">
        <v>20.1136</v>
      </c>
      <c r="GW148">
        <v>5.19588</v>
      </c>
      <c r="GX148">
        <v>12.004</v>
      </c>
      <c r="GY148">
        <v>4.97455</v>
      </c>
      <c r="GZ148">
        <v>3.29315</v>
      </c>
      <c r="HA148">
        <v>9999</v>
      </c>
      <c r="HB148">
        <v>9999</v>
      </c>
      <c r="HC148">
        <v>999.9</v>
      </c>
      <c r="HD148">
        <v>9999</v>
      </c>
      <c r="HE148">
        <v>1.86312</v>
      </c>
      <c r="HF148">
        <v>1.86813</v>
      </c>
      <c r="HG148">
        <v>1.86785</v>
      </c>
      <c r="HH148">
        <v>1.86899</v>
      </c>
      <c r="HI148">
        <v>1.86984</v>
      </c>
      <c r="HJ148">
        <v>1.86586</v>
      </c>
      <c r="HK148">
        <v>1.86699</v>
      </c>
      <c r="HL148">
        <v>1.86832</v>
      </c>
      <c r="HM148">
        <v>5</v>
      </c>
      <c r="HN148">
        <v>0</v>
      </c>
      <c r="HO148">
        <v>0</v>
      </c>
      <c r="HP148">
        <v>0</v>
      </c>
      <c r="HQ148" t="s">
        <v>411</v>
      </c>
      <c r="HR148" t="s">
        <v>412</v>
      </c>
      <c r="HS148" t="s">
        <v>413</v>
      </c>
      <c r="HT148" t="s">
        <v>413</v>
      </c>
      <c r="HU148" t="s">
        <v>413</v>
      </c>
      <c r="HV148" t="s">
        <v>413</v>
      </c>
      <c r="HW148">
        <v>0</v>
      </c>
      <c r="HX148">
        <v>100</v>
      </c>
      <c r="HY148">
        <v>100</v>
      </c>
      <c r="HZ148">
        <v>7.763</v>
      </c>
      <c r="IA148">
        <v>0.5657</v>
      </c>
      <c r="IB148">
        <v>4.09459096810632</v>
      </c>
      <c r="IC148">
        <v>0.00701673648668627</v>
      </c>
      <c r="ID148">
        <v>-7.00304995360485e-07</v>
      </c>
      <c r="IE148">
        <v>-1.86506737496121e-11</v>
      </c>
      <c r="IF148">
        <v>0.00125787624930914</v>
      </c>
      <c r="IG148">
        <v>-0.0224036906934607</v>
      </c>
      <c r="IH148">
        <v>0.00249664406764014</v>
      </c>
      <c r="II148">
        <v>-2.59163740235367e-05</v>
      </c>
      <c r="IJ148">
        <v>-2</v>
      </c>
      <c r="IK148">
        <v>2020</v>
      </c>
      <c r="IL148">
        <v>1</v>
      </c>
      <c r="IM148">
        <v>25</v>
      </c>
      <c r="IN148">
        <v>61.4</v>
      </c>
      <c r="IO148">
        <v>61.4</v>
      </c>
      <c r="IP148">
        <v>1.36719</v>
      </c>
      <c r="IQ148">
        <v>2.62451</v>
      </c>
      <c r="IR148">
        <v>1.54785</v>
      </c>
      <c r="IS148">
        <v>2.30469</v>
      </c>
      <c r="IT148">
        <v>1.34644</v>
      </c>
      <c r="IU148">
        <v>2.44995</v>
      </c>
      <c r="IV148">
        <v>34.1225</v>
      </c>
      <c r="IW148">
        <v>24.2188</v>
      </c>
      <c r="IX148">
        <v>18</v>
      </c>
      <c r="IY148">
        <v>503.167</v>
      </c>
      <c r="IZ148">
        <v>399.719</v>
      </c>
      <c r="JA148">
        <v>23.6191</v>
      </c>
      <c r="JB148">
        <v>28.2769</v>
      </c>
      <c r="JC148">
        <v>29.9998</v>
      </c>
      <c r="JD148">
        <v>28.2666</v>
      </c>
      <c r="JE148">
        <v>28.2101</v>
      </c>
      <c r="JF148">
        <v>27.455</v>
      </c>
      <c r="JG148">
        <v>28.4109</v>
      </c>
      <c r="JH148">
        <v>74.0268</v>
      </c>
      <c r="JI148">
        <v>23.6256</v>
      </c>
      <c r="JJ148">
        <v>608.304</v>
      </c>
      <c r="JK148">
        <v>24.5381</v>
      </c>
      <c r="JL148">
        <v>101.933</v>
      </c>
      <c r="JM148">
        <v>102.388</v>
      </c>
    </row>
    <row r="149" spans="1:273">
      <c r="A149">
        <v>133</v>
      </c>
      <c r="B149">
        <v>1510791608.5</v>
      </c>
      <c r="C149">
        <v>2276.40000009537</v>
      </c>
      <c r="D149" t="s">
        <v>676</v>
      </c>
      <c r="E149" t="s">
        <v>677</v>
      </c>
      <c r="F149">
        <v>5</v>
      </c>
      <c r="G149" t="s">
        <v>405</v>
      </c>
      <c r="H149" t="s">
        <v>406</v>
      </c>
      <c r="I149">
        <v>1510791600.71429</v>
      </c>
      <c r="J149">
        <f>(K149)/1000</f>
        <v>0</v>
      </c>
      <c r="K149">
        <f>IF(CZ149, AN149, AH149)</f>
        <v>0</v>
      </c>
      <c r="L149">
        <f>IF(CZ149, AI149, AG149)</f>
        <v>0</v>
      </c>
      <c r="M149">
        <f>DB149 - IF(AU149&gt;1, L149*CV149*100.0/(AW149*DP149), 0)</f>
        <v>0</v>
      </c>
      <c r="N149">
        <f>((T149-J149/2)*M149-L149)/(T149+J149/2)</f>
        <v>0</v>
      </c>
      <c r="O149">
        <f>N149*(DI149+DJ149)/1000.0</f>
        <v>0</v>
      </c>
      <c r="P149">
        <f>(DB149 - IF(AU149&gt;1, L149*CV149*100.0/(AW149*DP149), 0))*(DI149+DJ149)/1000.0</f>
        <v>0</v>
      </c>
      <c r="Q149">
        <f>2.0/((1/S149-1/R149)+SIGN(S149)*SQRT((1/S149-1/R149)*(1/S149-1/R149) + 4*CW149/((CW149+1)*(CW149+1))*(2*1/S149*1/R149-1/R149*1/R149)))</f>
        <v>0</v>
      </c>
      <c r="R149">
        <f>IF(LEFT(CX149,1)&lt;&gt;"0",IF(LEFT(CX149,1)="1",3.0,CY149),$D$5+$E$5*(DP149*DI149/($K$5*1000))+$F$5*(DP149*DI149/($K$5*1000))*MAX(MIN(CV149,$J$5),$I$5)*MAX(MIN(CV149,$J$5),$I$5)+$G$5*MAX(MIN(CV149,$J$5),$I$5)*(DP149*DI149/($K$5*1000))+$H$5*(DP149*DI149/($K$5*1000))*(DP149*DI149/($K$5*1000)))</f>
        <v>0</v>
      </c>
      <c r="S149">
        <f>J149*(1000-(1000*0.61365*exp(17.502*W149/(240.97+W149))/(DI149+DJ149)+DD149)/2)/(1000*0.61365*exp(17.502*W149/(240.97+W149))/(DI149+DJ149)-DD149)</f>
        <v>0</v>
      </c>
      <c r="T149">
        <f>1/((CW149+1)/(Q149/1.6)+1/(R149/1.37)) + CW149/((CW149+1)/(Q149/1.6) + CW149/(R149/1.37))</f>
        <v>0</v>
      </c>
      <c r="U149">
        <f>(CR149*CU149)</f>
        <v>0</v>
      </c>
      <c r="V149">
        <f>(DK149+(U149+2*0.95*5.67E-8*(((DK149+$B$7)+273)^4-(DK149+273)^4)-44100*J149)/(1.84*29.3*R149+8*0.95*5.67E-8*(DK149+273)^3))</f>
        <v>0</v>
      </c>
      <c r="W149">
        <f>($C$7*DL149+$D$7*DM149+$E$7*V149)</f>
        <v>0</v>
      </c>
      <c r="X149">
        <f>0.61365*exp(17.502*W149/(240.97+W149))</f>
        <v>0</v>
      </c>
      <c r="Y149">
        <f>(Z149/AA149*100)</f>
        <v>0</v>
      </c>
      <c r="Z149">
        <f>DD149*(DI149+DJ149)/1000</f>
        <v>0</v>
      </c>
      <c r="AA149">
        <f>0.61365*exp(17.502*DK149/(240.97+DK149))</f>
        <v>0</v>
      </c>
      <c r="AB149">
        <f>(X149-DD149*(DI149+DJ149)/1000)</f>
        <v>0</v>
      </c>
      <c r="AC149">
        <f>(-J149*44100)</f>
        <v>0</v>
      </c>
      <c r="AD149">
        <f>2*29.3*R149*0.92*(DK149-W149)</f>
        <v>0</v>
      </c>
      <c r="AE149">
        <f>2*0.95*5.67E-8*(((DK149+$B$7)+273)^4-(W149+273)^4)</f>
        <v>0</v>
      </c>
      <c r="AF149">
        <f>U149+AE149+AC149+AD149</f>
        <v>0</v>
      </c>
      <c r="AG149">
        <f>DH149*AU149*(DC149-DB149*(1000-AU149*DE149)/(1000-AU149*DD149))/(100*CV149)</f>
        <v>0</v>
      </c>
      <c r="AH149">
        <f>1000*DH149*AU149*(DD149-DE149)/(100*CV149*(1000-AU149*DD149))</f>
        <v>0</v>
      </c>
      <c r="AI149">
        <f>(AJ149 - AK149 - DI149*1E3/(8.314*(DK149+273.15)) * AM149/DH149 * AL149) * DH149/(100*CV149) * (1000 - DE149)/1000</f>
        <v>0</v>
      </c>
      <c r="AJ149">
        <v>608.424110281924</v>
      </c>
      <c r="AK149">
        <v>591.187236363636</v>
      </c>
      <c r="AL149">
        <v>3.37949336589117</v>
      </c>
      <c r="AM149">
        <v>64.351544685461</v>
      </c>
      <c r="AN149">
        <f>(AP149 - AO149 + DI149*1E3/(8.314*(DK149+273.15)) * AR149/DH149 * AQ149) * DH149/(100*CV149) * 1000/(1000 - AP149)</f>
        <v>0</v>
      </c>
      <c r="AO149">
        <v>24.5658712665819</v>
      </c>
      <c r="AP149">
        <v>24.9899727272728</v>
      </c>
      <c r="AQ149">
        <v>6.11808358546691e-06</v>
      </c>
      <c r="AR149">
        <v>100.18039122701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MAX(0,($B$13+$C$13*DP149)/(1+$D$13*DP149)*DI149/(DK149+273)*$E$13)</f>
        <v>0</v>
      </c>
      <c r="AX149" t="s">
        <v>407</v>
      </c>
      <c r="AY149" t="s">
        <v>407</v>
      </c>
      <c r="AZ149">
        <v>0</v>
      </c>
      <c r="BA149">
        <v>0</v>
      </c>
      <c r="BB149">
        <f>1-AZ149/BA149</f>
        <v>0</v>
      </c>
      <c r="BC149">
        <v>0</v>
      </c>
      <c r="BD149" t="s">
        <v>407</v>
      </c>
      <c r="BE149" t="s">
        <v>407</v>
      </c>
      <c r="BF149">
        <v>0</v>
      </c>
      <c r="BG149">
        <v>0</v>
      </c>
      <c r="BH149">
        <f>1-BF149/BG149</f>
        <v>0</v>
      </c>
      <c r="BI149">
        <v>0.5</v>
      </c>
      <c r="BJ149">
        <f>CS149</f>
        <v>0</v>
      </c>
      <c r="BK149">
        <f>L149</f>
        <v>0</v>
      </c>
      <c r="BL149">
        <f>BH149*BI149*BJ149</f>
        <v>0</v>
      </c>
      <c r="BM149">
        <f>(BK149-BC149)/BJ149</f>
        <v>0</v>
      </c>
      <c r="BN149">
        <f>(BA149-BG149)/BG149</f>
        <v>0</v>
      </c>
      <c r="BO149">
        <f>AZ149/(BB149+AZ149/BG149)</f>
        <v>0</v>
      </c>
      <c r="BP149" t="s">
        <v>407</v>
      </c>
      <c r="BQ149">
        <v>0</v>
      </c>
      <c r="BR149">
        <f>IF(BQ149&lt;&gt;0, BQ149, BO149)</f>
        <v>0</v>
      </c>
      <c r="BS149">
        <f>1-BR149/BG149</f>
        <v>0</v>
      </c>
      <c r="BT149">
        <f>(BG149-BF149)/(BG149-BR149)</f>
        <v>0</v>
      </c>
      <c r="BU149">
        <f>(BA149-BG149)/(BA149-BR149)</f>
        <v>0</v>
      </c>
      <c r="BV149">
        <f>(BG149-BF149)/(BG149-AZ149)</f>
        <v>0</v>
      </c>
      <c r="BW149">
        <f>(BA149-BG149)/(BA149-AZ149)</f>
        <v>0</v>
      </c>
      <c r="BX149">
        <f>(BT149*BR149/BF149)</f>
        <v>0</v>
      </c>
      <c r="BY149">
        <f>(1-BX149)</f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f>$B$11*DQ149+$C$11*DR149+$F$11*EC149*(1-EF149)</f>
        <v>0</v>
      </c>
      <c r="CS149">
        <f>CR149*CT149</f>
        <v>0</v>
      </c>
      <c r="CT149">
        <f>($B$11*$D$9+$C$11*$D$9+$F$11*((EP149+EH149)/MAX(EP149+EH149+EQ149, 0.1)*$I$9+EQ149/MAX(EP149+EH149+EQ149, 0.1)*$J$9))/($B$11+$C$11+$F$11)</f>
        <v>0</v>
      </c>
      <c r="CU149">
        <f>($B$11*$K$9+$C$11*$K$9+$F$11*((EP149+EH149)/MAX(EP149+EH149+EQ149, 0.1)*$P$9+EQ149/MAX(EP149+EH149+EQ149, 0.1)*$Q$9))/($B$11+$C$11+$F$11)</f>
        <v>0</v>
      </c>
      <c r="CV149">
        <v>1.65</v>
      </c>
      <c r="CW149">
        <v>0.5</v>
      </c>
      <c r="CX149" t="s">
        <v>408</v>
      </c>
      <c r="CY149">
        <v>2</v>
      </c>
      <c r="CZ149" t="b">
        <v>1</v>
      </c>
      <c r="DA149">
        <v>1510791600.71429</v>
      </c>
      <c r="DB149">
        <v>552.122607142857</v>
      </c>
      <c r="DC149">
        <v>576.318678571429</v>
      </c>
      <c r="DD149">
        <v>24.9859321428571</v>
      </c>
      <c r="DE149">
        <v>24.5659714285714</v>
      </c>
      <c r="DF149">
        <v>544.418607142857</v>
      </c>
      <c r="DG149">
        <v>24.4203142857143</v>
      </c>
      <c r="DH149">
        <v>500.085785714286</v>
      </c>
      <c r="DI149">
        <v>89.917175</v>
      </c>
      <c r="DJ149">
        <v>0.0999907785714286</v>
      </c>
      <c r="DK149">
        <v>26.635575</v>
      </c>
      <c r="DL149">
        <v>27.4833464285714</v>
      </c>
      <c r="DM149">
        <v>999.9</v>
      </c>
      <c r="DN149">
        <v>0</v>
      </c>
      <c r="DO149">
        <v>0</v>
      </c>
      <c r="DP149">
        <v>9998.46571428572</v>
      </c>
      <c r="DQ149">
        <v>0</v>
      </c>
      <c r="DR149">
        <v>9.95868607142857</v>
      </c>
      <c r="DS149">
        <v>-24.1960928571429</v>
      </c>
      <c r="DT149">
        <v>566.271357142857</v>
      </c>
      <c r="DU149">
        <v>590.833</v>
      </c>
      <c r="DV149">
        <v>0.419963214285714</v>
      </c>
      <c r="DW149">
        <v>576.318678571429</v>
      </c>
      <c r="DX149">
        <v>24.5659714285714</v>
      </c>
      <c r="DY149">
        <v>2.24666464285714</v>
      </c>
      <c r="DZ149">
        <v>2.20890357142857</v>
      </c>
      <c r="EA149">
        <v>19.2990071428571</v>
      </c>
      <c r="EB149">
        <v>19.027025</v>
      </c>
      <c r="EC149">
        <v>2000.02607142857</v>
      </c>
      <c r="ED149">
        <v>0.980001321428571</v>
      </c>
      <c r="EE149">
        <v>0.0199988214285714</v>
      </c>
      <c r="EF149">
        <v>0</v>
      </c>
      <c r="EG149">
        <v>2.30293928571429</v>
      </c>
      <c r="EH149">
        <v>0</v>
      </c>
      <c r="EI149">
        <v>2295.5275</v>
      </c>
      <c r="EJ149">
        <v>17300.3714285714</v>
      </c>
      <c r="EK149">
        <v>39.0022142857143</v>
      </c>
      <c r="EL149">
        <v>39.562</v>
      </c>
      <c r="EM149">
        <v>38.75</v>
      </c>
      <c r="EN149">
        <v>38.25</v>
      </c>
      <c r="EO149">
        <v>38.375</v>
      </c>
      <c r="EP149">
        <v>1960.03071428571</v>
      </c>
      <c r="EQ149">
        <v>39.9953571428571</v>
      </c>
      <c r="ER149">
        <v>0</v>
      </c>
      <c r="ES149">
        <v>1679592361.1</v>
      </c>
      <c r="ET149">
        <v>0</v>
      </c>
      <c r="EU149">
        <v>2.320788</v>
      </c>
      <c r="EV149">
        <v>-0.56346922900637</v>
      </c>
      <c r="EW149">
        <v>13.965384643402</v>
      </c>
      <c r="EX149">
        <v>2295.576</v>
      </c>
      <c r="EY149">
        <v>15</v>
      </c>
      <c r="EZ149">
        <v>0</v>
      </c>
      <c r="FA149" t="s">
        <v>409</v>
      </c>
      <c r="FB149">
        <v>1510787920.6</v>
      </c>
      <c r="FC149">
        <v>1510787921.6</v>
      </c>
      <c r="FD149">
        <v>0</v>
      </c>
      <c r="FE149">
        <v>-0.101</v>
      </c>
      <c r="FF149">
        <v>-0.012</v>
      </c>
      <c r="FG149">
        <v>6.901</v>
      </c>
      <c r="FH149">
        <v>0.516</v>
      </c>
      <c r="FI149">
        <v>420</v>
      </c>
      <c r="FJ149">
        <v>24</v>
      </c>
      <c r="FK149">
        <v>0.32</v>
      </c>
      <c r="FL149">
        <v>0.12</v>
      </c>
      <c r="FM149">
        <v>0.416973024390244</v>
      </c>
      <c r="FN149">
        <v>0.0475969756097571</v>
      </c>
      <c r="FO149">
        <v>0.00481999863114951</v>
      </c>
      <c r="FP149">
        <v>1</v>
      </c>
      <c r="FQ149">
        <v>1</v>
      </c>
      <c r="FR149">
        <v>1</v>
      </c>
      <c r="FS149" t="s">
        <v>410</v>
      </c>
      <c r="FT149">
        <v>2.97192</v>
      </c>
      <c r="FU149">
        <v>2.75378</v>
      </c>
      <c r="FV149">
        <v>0.113605</v>
      </c>
      <c r="FW149">
        <v>0.118286</v>
      </c>
      <c r="FX149">
        <v>0.104936</v>
      </c>
      <c r="FY149">
        <v>0.104982</v>
      </c>
      <c r="FZ149">
        <v>34387.3</v>
      </c>
      <c r="GA149">
        <v>37278.3</v>
      </c>
      <c r="GB149">
        <v>35164.6</v>
      </c>
      <c r="GC149">
        <v>38353</v>
      </c>
      <c r="GD149">
        <v>44602.7</v>
      </c>
      <c r="GE149">
        <v>49571.1</v>
      </c>
      <c r="GF149">
        <v>54937.8</v>
      </c>
      <c r="GG149">
        <v>61510.4</v>
      </c>
      <c r="GH149">
        <v>1.96703</v>
      </c>
      <c r="GI149">
        <v>1.8051</v>
      </c>
      <c r="GJ149">
        <v>0.0928678</v>
      </c>
      <c r="GK149">
        <v>0</v>
      </c>
      <c r="GL149">
        <v>25.9714</v>
      </c>
      <c r="GM149">
        <v>999.9</v>
      </c>
      <c r="GN149">
        <v>64.504</v>
      </c>
      <c r="GO149">
        <v>29.668</v>
      </c>
      <c r="GP149">
        <v>29.9855</v>
      </c>
      <c r="GQ149">
        <v>54.6491</v>
      </c>
      <c r="GR149">
        <v>49.2308</v>
      </c>
      <c r="GS149">
        <v>1</v>
      </c>
      <c r="GT149">
        <v>0.081128</v>
      </c>
      <c r="GU149">
        <v>1.18551</v>
      </c>
      <c r="GV149">
        <v>20.1136</v>
      </c>
      <c r="GW149">
        <v>5.19662</v>
      </c>
      <c r="GX149">
        <v>12.0043</v>
      </c>
      <c r="GY149">
        <v>4.97495</v>
      </c>
      <c r="GZ149">
        <v>3.2932</v>
      </c>
      <c r="HA149">
        <v>9999</v>
      </c>
      <c r="HB149">
        <v>9999</v>
      </c>
      <c r="HC149">
        <v>999.9</v>
      </c>
      <c r="HD149">
        <v>9999</v>
      </c>
      <c r="HE149">
        <v>1.86311</v>
      </c>
      <c r="HF149">
        <v>1.86813</v>
      </c>
      <c r="HG149">
        <v>1.86788</v>
      </c>
      <c r="HH149">
        <v>1.86899</v>
      </c>
      <c r="HI149">
        <v>1.86985</v>
      </c>
      <c r="HJ149">
        <v>1.8659</v>
      </c>
      <c r="HK149">
        <v>1.86702</v>
      </c>
      <c r="HL149">
        <v>1.86831</v>
      </c>
      <c r="HM149">
        <v>5</v>
      </c>
      <c r="HN149">
        <v>0</v>
      </c>
      <c r="HO149">
        <v>0</v>
      </c>
      <c r="HP149">
        <v>0</v>
      </c>
      <c r="HQ149" t="s">
        <v>411</v>
      </c>
      <c r="HR149" t="s">
        <v>412</v>
      </c>
      <c r="HS149" t="s">
        <v>413</v>
      </c>
      <c r="HT149" t="s">
        <v>413</v>
      </c>
      <c r="HU149" t="s">
        <v>413</v>
      </c>
      <c r="HV149" t="s">
        <v>413</v>
      </c>
      <c r="HW149">
        <v>0</v>
      </c>
      <c r="HX149">
        <v>100</v>
      </c>
      <c r="HY149">
        <v>100</v>
      </c>
      <c r="HZ149">
        <v>7.865</v>
      </c>
      <c r="IA149">
        <v>0.5658</v>
      </c>
      <c r="IB149">
        <v>4.09459096810632</v>
      </c>
      <c r="IC149">
        <v>0.00701673648668627</v>
      </c>
      <c r="ID149">
        <v>-7.00304995360485e-07</v>
      </c>
      <c r="IE149">
        <v>-1.86506737496121e-11</v>
      </c>
      <c r="IF149">
        <v>0.00125787624930914</v>
      </c>
      <c r="IG149">
        <v>-0.0224036906934607</v>
      </c>
      <c r="IH149">
        <v>0.00249664406764014</v>
      </c>
      <c r="II149">
        <v>-2.59163740235367e-05</v>
      </c>
      <c r="IJ149">
        <v>-2</v>
      </c>
      <c r="IK149">
        <v>2020</v>
      </c>
      <c r="IL149">
        <v>1</v>
      </c>
      <c r="IM149">
        <v>25</v>
      </c>
      <c r="IN149">
        <v>61.5</v>
      </c>
      <c r="IO149">
        <v>61.4</v>
      </c>
      <c r="IP149">
        <v>1.39771</v>
      </c>
      <c r="IQ149">
        <v>2.62329</v>
      </c>
      <c r="IR149">
        <v>1.54785</v>
      </c>
      <c r="IS149">
        <v>2.30469</v>
      </c>
      <c r="IT149">
        <v>1.34644</v>
      </c>
      <c r="IU149">
        <v>2.4585</v>
      </c>
      <c r="IV149">
        <v>34.1225</v>
      </c>
      <c r="IW149">
        <v>24.2188</v>
      </c>
      <c r="IX149">
        <v>18</v>
      </c>
      <c r="IY149">
        <v>503.098</v>
      </c>
      <c r="IZ149">
        <v>399.579</v>
      </c>
      <c r="JA149">
        <v>23.635</v>
      </c>
      <c r="JB149">
        <v>28.2745</v>
      </c>
      <c r="JC149">
        <v>29.9999</v>
      </c>
      <c r="JD149">
        <v>28.2644</v>
      </c>
      <c r="JE149">
        <v>28.2079</v>
      </c>
      <c r="JF149">
        <v>28.0359</v>
      </c>
      <c r="JG149">
        <v>28.4109</v>
      </c>
      <c r="JH149">
        <v>74.0268</v>
      </c>
      <c r="JI149">
        <v>23.6364</v>
      </c>
      <c r="JJ149">
        <v>621.701</v>
      </c>
      <c r="JK149">
        <v>24.5381</v>
      </c>
      <c r="JL149">
        <v>101.933</v>
      </c>
      <c r="JM149">
        <v>102.389</v>
      </c>
    </row>
    <row r="150" spans="1:273">
      <c r="A150">
        <v>134</v>
      </c>
      <c r="B150">
        <v>1510791613.5</v>
      </c>
      <c r="C150">
        <v>2281.40000009537</v>
      </c>
      <c r="D150" t="s">
        <v>678</v>
      </c>
      <c r="E150" t="s">
        <v>679</v>
      </c>
      <c r="F150">
        <v>5</v>
      </c>
      <c r="G150" t="s">
        <v>405</v>
      </c>
      <c r="H150" t="s">
        <v>406</v>
      </c>
      <c r="I150">
        <v>1510791606</v>
      </c>
      <c r="J150">
        <f>(K150)/1000</f>
        <v>0</v>
      </c>
      <c r="K150">
        <f>IF(CZ150, AN150, AH150)</f>
        <v>0</v>
      </c>
      <c r="L150">
        <f>IF(CZ150, AI150, AG150)</f>
        <v>0</v>
      </c>
      <c r="M150">
        <f>DB150 - IF(AU150&gt;1, L150*CV150*100.0/(AW150*DP150), 0)</f>
        <v>0</v>
      </c>
      <c r="N150">
        <f>((T150-J150/2)*M150-L150)/(T150+J150/2)</f>
        <v>0</v>
      </c>
      <c r="O150">
        <f>N150*(DI150+DJ150)/1000.0</f>
        <v>0</v>
      </c>
      <c r="P150">
        <f>(DB150 - IF(AU150&gt;1, L150*CV150*100.0/(AW150*DP150), 0))*(DI150+DJ150)/1000.0</f>
        <v>0</v>
      </c>
      <c r="Q150">
        <f>2.0/((1/S150-1/R150)+SIGN(S150)*SQRT((1/S150-1/R150)*(1/S150-1/R150) + 4*CW150/((CW150+1)*(CW150+1))*(2*1/S150*1/R150-1/R150*1/R150)))</f>
        <v>0</v>
      </c>
      <c r="R150">
        <f>IF(LEFT(CX150,1)&lt;&gt;"0",IF(LEFT(CX150,1)="1",3.0,CY150),$D$5+$E$5*(DP150*DI150/($K$5*1000))+$F$5*(DP150*DI150/($K$5*1000))*MAX(MIN(CV150,$J$5),$I$5)*MAX(MIN(CV150,$J$5),$I$5)+$G$5*MAX(MIN(CV150,$J$5),$I$5)*(DP150*DI150/($K$5*1000))+$H$5*(DP150*DI150/($K$5*1000))*(DP150*DI150/($K$5*1000)))</f>
        <v>0</v>
      </c>
      <c r="S150">
        <f>J150*(1000-(1000*0.61365*exp(17.502*W150/(240.97+W150))/(DI150+DJ150)+DD150)/2)/(1000*0.61365*exp(17.502*W150/(240.97+W150))/(DI150+DJ150)-DD150)</f>
        <v>0</v>
      </c>
      <c r="T150">
        <f>1/((CW150+1)/(Q150/1.6)+1/(R150/1.37)) + CW150/((CW150+1)/(Q150/1.6) + CW150/(R150/1.37))</f>
        <v>0</v>
      </c>
      <c r="U150">
        <f>(CR150*CU150)</f>
        <v>0</v>
      </c>
      <c r="V150">
        <f>(DK150+(U150+2*0.95*5.67E-8*(((DK150+$B$7)+273)^4-(DK150+273)^4)-44100*J150)/(1.84*29.3*R150+8*0.95*5.67E-8*(DK150+273)^3))</f>
        <v>0</v>
      </c>
      <c r="W150">
        <f>($C$7*DL150+$D$7*DM150+$E$7*V150)</f>
        <v>0</v>
      </c>
      <c r="X150">
        <f>0.61365*exp(17.502*W150/(240.97+W150))</f>
        <v>0</v>
      </c>
      <c r="Y150">
        <f>(Z150/AA150*100)</f>
        <v>0</v>
      </c>
      <c r="Z150">
        <f>DD150*(DI150+DJ150)/1000</f>
        <v>0</v>
      </c>
      <c r="AA150">
        <f>0.61365*exp(17.502*DK150/(240.97+DK150))</f>
        <v>0</v>
      </c>
      <c r="AB150">
        <f>(X150-DD150*(DI150+DJ150)/1000)</f>
        <v>0</v>
      </c>
      <c r="AC150">
        <f>(-J150*44100)</f>
        <v>0</v>
      </c>
      <c r="AD150">
        <f>2*29.3*R150*0.92*(DK150-W150)</f>
        <v>0</v>
      </c>
      <c r="AE150">
        <f>2*0.95*5.67E-8*(((DK150+$B$7)+273)^4-(W150+273)^4)</f>
        <v>0</v>
      </c>
      <c r="AF150">
        <f>U150+AE150+AC150+AD150</f>
        <v>0</v>
      </c>
      <c r="AG150">
        <f>DH150*AU150*(DC150-DB150*(1000-AU150*DE150)/(1000-AU150*DD150))/(100*CV150)</f>
        <v>0</v>
      </c>
      <c r="AH150">
        <f>1000*DH150*AU150*(DD150-DE150)/(100*CV150*(1000-AU150*DD150))</f>
        <v>0</v>
      </c>
      <c r="AI150">
        <f>(AJ150 - AK150 - DI150*1E3/(8.314*(DK150+273.15)) * AM150/DH150 * AL150) * DH150/(100*CV150) * (1000 - DE150)/1000</f>
        <v>0</v>
      </c>
      <c r="AJ150">
        <v>626.597646822525</v>
      </c>
      <c r="AK150">
        <v>608.705751515151</v>
      </c>
      <c r="AL150">
        <v>3.49325916285469</v>
      </c>
      <c r="AM150">
        <v>64.351544685461</v>
      </c>
      <c r="AN150">
        <f>(AP150 - AO150 + DI150*1E3/(8.314*(DK150+273.15)) * AR150/DH150 * AQ150) * DH150/(100*CV150) * 1000/(1000 - AP150)</f>
        <v>0</v>
      </c>
      <c r="AO150">
        <v>24.5661582301653</v>
      </c>
      <c r="AP150">
        <v>24.9918664335664</v>
      </c>
      <c r="AQ150">
        <v>3.83734120041119e-06</v>
      </c>
      <c r="AR150">
        <v>100.18039122701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MAX(0,($B$13+$C$13*DP150)/(1+$D$13*DP150)*DI150/(DK150+273)*$E$13)</f>
        <v>0</v>
      </c>
      <c r="AX150" t="s">
        <v>407</v>
      </c>
      <c r="AY150" t="s">
        <v>407</v>
      </c>
      <c r="AZ150">
        <v>0</v>
      </c>
      <c r="BA150">
        <v>0</v>
      </c>
      <c r="BB150">
        <f>1-AZ150/BA150</f>
        <v>0</v>
      </c>
      <c r="BC150">
        <v>0</v>
      </c>
      <c r="BD150" t="s">
        <v>407</v>
      </c>
      <c r="BE150" t="s">
        <v>407</v>
      </c>
      <c r="BF150">
        <v>0</v>
      </c>
      <c r="BG150">
        <v>0</v>
      </c>
      <c r="BH150">
        <f>1-BF150/BG150</f>
        <v>0</v>
      </c>
      <c r="BI150">
        <v>0.5</v>
      </c>
      <c r="BJ150">
        <f>CS150</f>
        <v>0</v>
      </c>
      <c r="BK150">
        <f>L150</f>
        <v>0</v>
      </c>
      <c r="BL150">
        <f>BH150*BI150*BJ150</f>
        <v>0</v>
      </c>
      <c r="BM150">
        <f>(BK150-BC150)/BJ150</f>
        <v>0</v>
      </c>
      <c r="BN150">
        <f>(BA150-BG150)/BG150</f>
        <v>0</v>
      </c>
      <c r="BO150">
        <f>AZ150/(BB150+AZ150/BG150)</f>
        <v>0</v>
      </c>
      <c r="BP150" t="s">
        <v>407</v>
      </c>
      <c r="BQ150">
        <v>0</v>
      </c>
      <c r="BR150">
        <f>IF(BQ150&lt;&gt;0, BQ150, BO150)</f>
        <v>0</v>
      </c>
      <c r="BS150">
        <f>1-BR150/BG150</f>
        <v>0</v>
      </c>
      <c r="BT150">
        <f>(BG150-BF150)/(BG150-BR150)</f>
        <v>0</v>
      </c>
      <c r="BU150">
        <f>(BA150-BG150)/(BA150-BR150)</f>
        <v>0</v>
      </c>
      <c r="BV150">
        <f>(BG150-BF150)/(BG150-AZ150)</f>
        <v>0</v>
      </c>
      <c r="BW150">
        <f>(BA150-BG150)/(BA150-AZ150)</f>
        <v>0</v>
      </c>
      <c r="BX150">
        <f>(BT150*BR150/BF150)</f>
        <v>0</v>
      </c>
      <c r="BY150">
        <f>(1-BX150)</f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f>$B$11*DQ150+$C$11*DR150+$F$11*EC150*(1-EF150)</f>
        <v>0</v>
      </c>
      <c r="CS150">
        <f>CR150*CT150</f>
        <v>0</v>
      </c>
      <c r="CT150">
        <f>($B$11*$D$9+$C$11*$D$9+$F$11*((EP150+EH150)/MAX(EP150+EH150+EQ150, 0.1)*$I$9+EQ150/MAX(EP150+EH150+EQ150, 0.1)*$J$9))/($B$11+$C$11+$F$11)</f>
        <v>0</v>
      </c>
      <c r="CU150">
        <f>($B$11*$K$9+$C$11*$K$9+$F$11*((EP150+EH150)/MAX(EP150+EH150+EQ150, 0.1)*$P$9+EQ150/MAX(EP150+EH150+EQ150, 0.1)*$Q$9))/($B$11+$C$11+$F$11)</f>
        <v>0</v>
      </c>
      <c r="CV150">
        <v>1.65</v>
      </c>
      <c r="CW150">
        <v>0.5</v>
      </c>
      <c r="CX150" t="s">
        <v>408</v>
      </c>
      <c r="CY150">
        <v>2</v>
      </c>
      <c r="CZ150" t="b">
        <v>1</v>
      </c>
      <c r="DA150">
        <v>1510791606</v>
      </c>
      <c r="DB150">
        <v>569.865518518518</v>
      </c>
      <c r="DC150">
        <v>594.376666666667</v>
      </c>
      <c r="DD150">
        <v>24.9888259259259</v>
      </c>
      <c r="DE150">
        <v>24.565737037037</v>
      </c>
      <c r="DF150">
        <v>562.051814814815</v>
      </c>
      <c r="DG150">
        <v>24.4230666666667</v>
      </c>
      <c r="DH150">
        <v>500.07662962963</v>
      </c>
      <c r="DI150">
        <v>89.9157481481482</v>
      </c>
      <c r="DJ150">
        <v>0.0999636888888889</v>
      </c>
      <c r="DK150">
        <v>26.6365407407407</v>
      </c>
      <c r="DL150">
        <v>27.4893333333333</v>
      </c>
      <c r="DM150">
        <v>999.9</v>
      </c>
      <c r="DN150">
        <v>0</v>
      </c>
      <c r="DO150">
        <v>0</v>
      </c>
      <c r="DP150">
        <v>9994.60703703704</v>
      </c>
      <c r="DQ150">
        <v>0</v>
      </c>
      <c r="DR150">
        <v>9.95379037037037</v>
      </c>
      <c r="DS150">
        <v>-24.5112</v>
      </c>
      <c r="DT150">
        <v>584.470703703704</v>
      </c>
      <c r="DU150">
        <v>609.345666666667</v>
      </c>
      <c r="DV150">
        <v>0.423092444444444</v>
      </c>
      <c r="DW150">
        <v>594.376666666667</v>
      </c>
      <c r="DX150">
        <v>24.565737037037</v>
      </c>
      <c r="DY150">
        <v>2.24688851851852</v>
      </c>
      <c r="DZ150">
        <v>2.20884703703704</v>
      </c>
      <c r="EA150">
        <v>19.3006037037037</v>
      </c>
      <c r="EB150">
        <v>19.0266185185185</v>
      </c>
      <c r="EC150">
        <v>2000.01925925926</v>
      </c>
      <c r="ED150">
        <v>0.980001851851852</v>
      </c>
      <c r="EE150">
        <v>0.019998337037037</v>
      </c>
      <c r="EF150">
        <v>0</v>
      </c>
      <c r="EG150">
        <v>2.21908888888889</v>
      </c>
      <c r="EH150">
        <v>0</v>
      </c>
      <c r="EI150">
        <v>2296.69740740741</v>
      </c>
      <c r="EJ150">
        <v>17300.3222222222</v>
      </c>
      <c r="EK150">
        <v>39</v>
      </c>
      <c r="EL150">
        <v>39.562</v>
      </c>
      <c r="EM150">
        <v>38.75</v>
      </c>
      <c r="EN150">
        <v>38.25</v>
      </c>
      <c r="EO150">
        <v>38.375</v>
      </c>
      <c r="EP150">
        <v>1960.02481481482</v>
      </c>
      <c r="EQ150">
        <v>39.9944444444444</v>
      </c>
      <c r="ER150">
        <v>0</v>
      </c>
      <c r="ES150">
        <v>1679592366.5</v>
      </c>
      <c r="ET150">
        <v>0</v>
      </c>
      <c r="EU150">
        <v>2.25931923076923</v>
      </c>
      <c r="EV150">
        <v>-0.355969226244918</v>
      </c>
      <c r="EW150">
        <v>12.4399999824032</v>
      </c>
      <c r="EX150">
        <v>2296.69192307692</v>
      </c>
      <c r="EY150">
        <v>15</v>
      </c>
      <c r="EZ150">
        <v>0</v>
      </c>
      <c r="FA150" t="s">
        <v>409</v>
      </c>
      <c r="FB150">
        <v>1510787920.6</v>
      </c>
      <c r="FC150">
        <v>1510787921.6</v>
      </c>
      <c r="FD150">
        <v>0</v>
      </c>
      <c r="FE150">
        <v>-0.101</v>
      </c>
      <c r="FF150">
        <v>-0.012</v>
      </c>
      <c r="FG150">
        <v>6.901</v>
      </c>
      <c r="FH150">
        <v>0.516</v>
      </c>
      <c r="FI150">
        <v>420</v>
      </c>
      <c r="FJ150">
        <v>24</v>
      </c>
      <c r="FK150">
        <v>0.32</v>
      </c>
      <c r="FL150">
        <v>0.12</v>
      </c>
      <c r="FM150">
        <v>0.421093073170732</v>
      </c>
      <c r="FN150">
        <v>0.0371055052264809</v>
      </c>
      <c r="FO150">
        <v>0.0037843512856476</v>
      </c>
      <c r="FP150">
        <v>1</v>
      </c>
      <c r="FQ150">
        <v>1</v>
      </c>
      <c r="FR150">
        <v>1</v>
      </c>
      <c r="FS150" t="s">
        <v>410</v>
      </c>
      <c r="FT150">
        <v>2.97186</v>
      </c>
      <c r="FU150">
        <v>2.75372</v>
      </c>
      <c r="FV150">
        <v>0.115994</v>
      </c>
      <c r="FW150">
        <v>0.120497</v>
      </c>
      <c r="FX150">
        <v>0.10494</v>
      </c>
      <c r="FY150">
        <v>0.104978</v>
      </c>
      <c r="FZ150">
        <v>34294.9</v>
      </c>
      <c r="GA150">
        <v>37185</v>
      </c>
      <c r="GB150">
        <v>35164.7</v>
      </c>
      <c r="GC150">
        <v>38353.2</v>
      </c>
      <c r="GD150">
        <v>44602.8</v>
      </c>
      <c r="GE150">
        <v>49571.4</v>
      </c>
      <c r="GF150">
        <v>54938.1</v>
      </c>
      <c r="GG150">
        <v>61510.4</v>
      </c>
      <c r="GH150">
        <v>1.96712</v>
      </c>
      <c r="GI150">
        <v>1.80547</v>
      </c>
      <c r="GJ150">
        <v>0.0935383</v>
      </c>
      <c r="GK150">
        <v>0</v>
      </c>
      <c r="GL150">
        <v>25.9712</v>
      </c>
      <c r="GM150">
        <v>999.9</v>
      </c>
      <c r="GN150">
        <v>64.504</v>
      </c>
      <c r="GO150">
        <v>29.688</v>
      </c>
      <c r="GP150">
        <v>30.0218</v>
      </c>
      <c r="GQ150">
        <v>54.9291</v>
      </c>
      <c r="GR150">
        <v>49.2668</v>
      </c>
      <c r="GS150">
        <v>1</v>
      </c>
      <c r="GT150">
        <v>0.0811077</v>
      </c>
      <c r="GU150">
        <v>1.20022</v>
      </c>
      <c r="GV150">
        <v>20.1133</v>
      </c>
      <c r="GW150">
        <v>5.19692</v>
      </c>
      <c r="GX150">
        <v>12.0041</v>
      </c>
      <c r="GY150">
        <v>4.9748</v>
      </c>
      <c r="GZ150">
        <v>3.29313</v>
      </c>
      <c r="HA150">
        <v>9999</v>
      </c>
      <c r="HB150">
        <v>9999</v>
      </c>
      <c r="HC150">
        <v>999.9</v>
      </c>
      <c r="HD150">
        <v>9999</v>
      </c>
      <c r="HE150">
        <v>1.8631</v>
      </c>
      <c r="HF150">
        <v>1.86813</v>
      </c>
      <c r="HG150">
        <v>1.86788</v>
      </c>
      <c r="HH150">
        <v>1.86898</v>
      </c>
      <c r="HI150">
        <v>1.86985</v>
      </c>
      <c r="HJ150">
        <v>1.86588</v>
      </c>
      <c r="HK150">
        <v>1.86706</v>
      </c>
      <c r="HL150">
        <v>1.8683</v>
      </c>
      <c r="HM150">
        <v>5</v>
      </c>
      <c r="HN150">
        <v>0</v>
      </c>
      <c r="HO150">
        <v>0</v>
      </c>
      <c r="HP150">
        <v>0</v>
      </c>
      <c r="HQ150" t="s">
        <v>411</v>
      </c>
      <c r="HR150" t="s">
        <v>412</v>
      </c>
      <c r="HS150" t="s">
        <v>413</v>
      </c>
      <c r="HT150" t="s">
        <v>413</v>
      </c>
      <c r="HU150" t="s">
        <v>413</v>
      </c>
      <c r="HV150" t="s">
        <v>413</v>
      </c>
      <c r="HW150">
        <v>0</v>
      </c>
      <c r="HX150">
        <v>100</v>
      </c>
      <c r="HY150">
        <v>100</v>
      </c>
      <c r="HZ150">
        <v>7.97</v>
      </c>
      <c r="IA150">
        <v>0.5659</v>
      </c>
      <c r="IB150">
        <v>4.09459096810632</v>
      </c>
      <c r="IC150">
        <v>0.00701673648668627</v>
      </c>
      <c r="ID150">
        <v>-7.00304995360485e-07</v>
      </c>
      <c r="IE150">
        <v>-1.86506737496121e-11</v>
      </c>
      <c r="IF150">
        <v>0.00125787624930914</v>
      </c>
      <c r="IG150">
        <v>-0.0224036906934607</v>
      </c>
      <c r="IH150">
        <v>0.00249664406764014</v>
      </c>
      <c r="II150">
        <v>-2.59163740235367e-05</v>
      </c>
      <c r="IJ150">
        <v>-2</v>
      </c>
      <c r="IK150">
        <v>2020</v>
      </c>
      <c r="IL150">
        <v>1</v>
      </c>
      <c r="IM150">
        <v>25</v>
      </c>
      <c r="IN150">
        <v>61.5</v>
      </c>
      <c r="IO150">
        <v>61.5</v>
      </c>
      <c r="IP150">
        <v>1.42944</v>
      </c>
      <c r="IQ150">
        <v>2.62817</v>
      </c>
      <c r="IR150">
        <v>1.54785</v>
      </c>
      <c r="IS150">
        <v>2.30469</v>
      </c>
      <c r="IT150">
        <v>1.34644</v>
      </c>
      <c r="IU150">
        <v>2.4585</v>
      </c>
      <c r="IV150">
        <v>34.1225</v>
      </c>
      <c r="IW150">
        <v>24.2188</v>
      </c>
      <c r="IX150">
        <v>18</v>
      </c>
      <c r="IY150">
        <v>503.16</v>
      </c>
      <c r="IZ150">
        <v>399.782</v>
      </c>
      <c r="JA150">
        <v>23.6449</v>
      </c>
      <c r="JB150">
        <v>28.2723</v>
      </c>
      <c r="JC150">
        <v>29.9999</v>
      </c>
      <c r="JD150">
        <v>28.2638</v>
      </c>
      <c r="JE150">
        <v>28.2071</v>
      </c>
      <c r="JF150">
        <v>28.6736</v>
      </c>
      <c r="JG150">
        <v>28.4109</v>
      </c>
      <c r="JH150">
        <v>74.0268</v>
      </c>
      <c r="JI150">
        <v>23.6436</v>
      </c>
      <c r="JJ150">
        <v>641.758</v>
      </c>
      <c r="JK150">
        <v>24.5381</v>
      </c>
      <c r="JL150">
        <v>101.934</v>
      </c>
      <c r="JM150">
        <v>102.389</v>
      </c>
    </row>
    <row r="151" spans="1:273">
      <c r="A151">
        <v>135</v>
      </c>
      <c r="B151">
        <v>1510791618.5</v>
      </c>
      <c r="C151">
        <v>2286.40000009537</v>
      </c>
      <c r="D151" t="s">
        <v>680</v>
      </c>
      <c r="E151" t="s">
        <v>681</v>
      </c>
      <c r="F151">
        <v>5</v>
      </c>
      <c r="G151" t="s">
        <v>405</v>
      </c>
      <c r="H151" t="s">
        <v>406</v>
      </c>
      <c r="I151">
        <v>1510791610.71429</v>
      </c>
      <c r="J151">
        <f>(K151)/1000</f>
        <v>0</v>
      </c>
      <c r="K151">
        <f>IF(CZ151, AN151, AH151)</f>
        <v>0</v>
      </c>
      <c r="L151">
        <f>IF(CZ151, AI151, AG151)</f>
        <v>0</v>
      </c>
      <c r="M151">
        <f>DB151 - IF(AU151&gt;1, L151*CV151*100.0/(AW151*DP151), 0)</f>
        <v>0</v>
      </c>
      <c r="N151">
        <f>((T151-J151/2)*M151-L151)/(T151+J151/2)</f>
        <v>0</v>
      </c>
      <c r="O151">
        <f>N151*(DI151+DJ151)/1000.0</f>
        <v>0</v>
      </c>
      <c r="P151">
        <f>(DB151 - IF(AU151&gt;1, L151*CV151*100.0/(AW151*DP151), 0))*(DI151+DJ151)/1000.0</f>
        <v>0</v>
      </c>
      <c r="Q151">
        <f>2.0/((1/S151-1/R151)+SIGN(S151)*SQRT((1/S151-1/R151)*(1/S151-1/R151) + 4*CW151/((CW151+1)*(CW151+1))*(2*1/S151*1/R151-1/R151*1/R151)))</f>
        <v>0</v>
      </c>
      <c r="R151">
        <f>IF(LEFT(CX151,1)&lt;&gt;"0",IF(LEFT(CX151,1)="1",3.0,CY151),$D$5+$E$5*(DP151*DI151/($K$5*1000))+$F$5*(DP151*DI151/($K$5*1000))*MAX(MIN(CV151,$J$5),$I$5)*MAX(MIN(CV151,$J$5),$I$5)+$G$5*MAX(MIN(CV151,$J$5),$I$5)*(DP151*DI151/($K$5*1000))+$H$5*(DP151*DI151/($K$5*1000))*(DP151*DI151/($K$5*1000)))</f>
        <v>0</v>
      </c>
      <c r="S151">
        <f>J151*(1000-(1000*0.61365*exp(17.502*W151/(240.97+W151))/(DI151+DJ151)+DD151)/2)/(1000*0.61365*exp(17.502*W151/(240.97+W151))/(DI151+DJ151)-DD151)</f>
        <v>0</v>
      </c>
      <c r="T151">
        <f>1/((CW151+1)/(Q151/1.6)+1/(R151/1.37)) + CW151/((CW151+1)/(Q151/1.6) + CW151/(R151/1.37))</f>
        <v>0</v>
      </c>
      <c r="U151">
        <f>(CR151*CU151)</f>
        <v>0</v>
      </c>
      <c r="V151">
        <f>(DK151+(U151+2*0.95*5.67E-8*(((DK151+$B$7)+273)^4-(DK151+273)^4)-44100*J151)/(1.84*29.3*R151+8*0.95*5.67E-8*(DK151+273)^3))</f>
        <v>0</v>
      </c>
      <c r="W151">
        <f>($C$7*DL151+$D$7*DM151+$E$7*V151)</f>
        <v>0</v>
      </c>
      <c r="X151">
        <f>0.61365*exp(17.502*W151/(240.97+W151))</f>
        <v>0</v>
      </c>
      <c r="Y151">
        <f>(Z151/AA151*100)</f>
        <v>0</v>
      </c>
      <c r="Z151">
        <f>DD151*(DI151+DJ151)/1000</f>
        <v>0</v>
      </c>
      <c r="AA151">
        <f>0.61365*exp(17.502*DK151/(240.97+DK151))</f>
        <v>0</v>
      </c>
      <c r="AB151">
        <f>(X151-DD151*(DI151+DJ151)/1000)</f>
        <v>0</v>
      </c>
      <c r="AC151">
        <f>(-J151*44100)</f>
        <v>0</v>
      </c>
      <c r="AD151">
        <f>2*29.3*R151*0.92*(DK151-W151)</f>
        <v>0</v>
      </c>
      <c r="AE151">
        <f>2*0.95*5.67E-8*(((DK151+$B$7)+273)^4-(W151+273)^4)</f>
        <v>0</v>
      </c>
      <c r="AF151">
        <f>U151+AE151+AC151+AD151</f>
        <v>0</v>
      </c>
      <c r="AG151">
        <f>DH151*AU151*(DC151-DB151*(1000-AU151*DE151)/(1000-AU151*DD151))/(100*CV151)</f>
        <v>0</v>
      </c>
      <c r="AH151">
        <f>1000*DH151*AU151*(DD151-DE151)/(100*CV151*(1000-AU151*DD151))</f>
        <v>0</v>
      </c>
      <c r="AI151">
        <f>(AJ151 - AK151 - DI151*1E3/(8.314*(DK151+273.15)) * AM151/DH151 * AL151) * DH151/(100*CV151) * (1000 - DE151)/1000</f>
        <v>0</v>
      </c>
      <c r="AJ151">
        <v>642.926773285573</v>
      </c>
      <c r="AK151">
        <v>625.600957575758</v>
      </c>
      <c r="AL151">
        <v>3.38060084376995</v>
      </c>
      <c r="AM151">
        <v>64.351544685461</v>
      </c>
      <c r="AN151">
        <f>(AP151 - AO151 + DI151*1E3/(8.314*(DK151+273.15)) * AR151/DH151 * AQ151) * DH151/(100*CV151) * 1000/(1000 - AP151)</f>
        <v>0</v>
      </c>
      <c r="AO151">
        <v>24.5646135064728</v>
      </c>
      <c r="AP151">
        <v>24.9910839160839</v>
      </c>
      <c r="AQ151">
        <v>-4.39369008248333e-06</v>
      </c>
      <c r="AR151">
        <v>100.18039122701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MAX(0,($B$13+$C$13*DP151)/(1+$D$13*DP151)*DI151/(DK151+273)*$E$13)</f>
        <v>0</v>
      </c>
      <c r="AX151" t="s">
        <v>407</v>
      </c>
      <c r="AY151" t="s">
        <v>407</v>
      </c>
      <c r="AZ151">
        <v>0</v>
      </c>
      <c r="BA151">
        <v>0</v>
      </c>
      <c r="BB151">
        <f>1-AZ151/BA151</f>
        <v>0</v>
      </c>
      <c r="BC151">
        <v>0</v>
      </c>
      <c r="BD151" t="s">
        <v>407</v>
      </c>
      <c r="BE151" t="s">
        <v>407</v>
      </c>
      <c r="BF151">
        <v>0</v>
      </c>
      <c r="BG151">
        <v>0</v>
      </c>
      <c r="BH151">
        <f>1-BF151/BG151</f>
        <v>0</v>
      </c>
      <c r="BI151">
        <v>0.5</v>
      </c>
      <c r="BJ151">
        <f>CS151</f>
        <v>0</v>
      </c>
      <c r="BK151">
        <f>L151</f>
        <v>0</v>
      </c>
      <c r="BL151">
        <f>BH151*BI151*BJ151</f>
        <v>0</v>
      </c>
      <c r="BM151">
        <f>(BK151-BC151)/BJ151</f>
        <v>0</v>
      </c>
      <c r="BN151">
        <f>(BA151-BG151)/BG151</f>
        <v>0</v>
      </c>
      <c r="BO151">
        <f>AZ151/(BB151+AZ151/BG151)</f>
        <v>0</v>
      </c>
      <c r="BP151" t="s">
        <v>407</v>
      </c>
      <c r="BQ151">
        <v>0</v>
      </c>
      <c r="BR151">
        <f>IF(BQ151&lt;&gt;0, BQ151, BO151)</f>
        <v>0</v>
      </c>
      <c r="BS151">
        <f>1-BR151/BG151</f>
        <v>0</v>
      </c>
      <c r="BT151">
        <f>(BG151-BF151)/(BG151-BR151)</f>
        <v>0</v>
      </c>
      <c r="BU151">
        <f>(BA151-BG151)/(BA151-BR151)</f>
        <v>0</v>
      </c>
      <c r="BV151">
        <f>(BG151-BF151)/(BG151-AZ151)</f>
        <v>0</v>
      </c>
      <c r="BW151">
        <f>(BA151-BG151)/(BA151-AZ151)</f>
        <v>0</v>
      </c>
      <c r="BX151">
        <f>(BT151*BR151/BF151)</f>
        <v>0</v>
      </c>
      <c r="BY151">
        <f>(1-BX151)</f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f>$B$11*DQ151+$C$11*DR151+$F$11*EC151*(1-EF151)</f>
        <v>0</v>
      </c>
      <c r="CS151">
        <f>CR151*CT151</f>
        <v>0</v>
      </c>
      <c r="CT151">
        <f>($B$11*$D$9+$C$11*$D$9+$F$11*((EP151+EH151)/MAX(EP151+EH151+EQ151, 0.1)*$I$9+EQ151/MAX(EP151+EH151+EQ151, 0.1)*$J$9))/($B$11+$C$11+$F$11)</f>
        <v>0</v>
      </c>
      <c r="CU151">
        <f>($B$11*$K$9+$C$11*$K$9+$F$11*((EP151+EH151)/MAX(EP151+EH151+EQ151, 0.1)*$P$9+EQ151/MAX(EP151+EH151+EQ151, 0.1)*$Q$9))/($B$11+$C$11+$F$11)</f>
        <v>0</v>
      </c>
      <c r="CV151">
        <v>1.65</v>
      </c>
      <c r="CW151">
        <v>0.5</v>
      </c>
      <c r="CX151" t="s">
        <v>408</v>
      </c>
      <c r="CY151">
        <v>2</v>
      </c>
      <c r="CZ151" t="b">
        <v>1</v>
      </c>
      <c r="DA151">
        <v>1510791610.71429</v>
      </c>
      <c r="DB151">
        <v>585.669928571428</v>
      </c>
      <c r="DC151">
        <v>610.0545</v>
      </c>
      <c r="DD151">
        <v>24.9901964285714</v>
      </c>
      <c r="DE151">
        <v>24.5653785714286</v>
      </c>
      <c r="DF151">
        <v>577.759</v>
      </c>
      <c r="DG151">
        <v>24.4243714285714</v>
      </c>
      <c r="DH151">
        <v>500.085607142857</v>
      </c>
      <c r="DI151">
        <v>89.91555</v>
      </c>
      <c r="DJ151">
        <v>0.100003957142857</v>
      </c>
      <c r="DK151">
        <v>26.637975</v>
      </c>
      <c r="DL151">
        <v>27.4953857142857</v>
      </c>
      <c r="DM151">
        <v>999.9</v>
      </c>
      <c r="DN151">
        <v>0</v>
      </c>
      <c r="DO151">
        <v>0</v>
      </c>
      <c r="DP151">
        <v>9990.84571428572</v>
      </c>
      <c r="DQ151">
        <v>0</v>
      </c>
      <c r="DR151">
        <v>9.96016357142857</v>
      </c>
      <c r="DS151">
        <v>-24.3845642857143</v>
      </c>
      <c r="DT151">
        <v>600.681071428571</v>
      </c>
      <c r="DU151">
        <v>625.418178571428</v>
      </c>
      <c r="DV151">
        <v>0.4248145</v>
      </c>
      <c r="DW151">
        <v>610.0545</v>
      </c>
      <c r="DX151">
        <v>24.5653785714286</v>
      </c>
      <c r="DY151">
        <v>2.24700714285714</v>
      </c>
      <c r="DZ151">
        <v>2.20881</v>
      </c>
      <c r="EA151">
        <v>19.3014464285714</v>
      </c>
      <c r="EB151">
        <v>19.0263535714286</v>
      </c>
      <c r="EC151">
        <v>2000.01</v>
      </c>
      <c r="ED151">
        <v>0.97999925</v>
      </c>
      <c r="EE151">
        <v>0.02000095</v>
      </c>
      <c r="EF151">
        <v>0</v>
      </c>
      <c r="EG151">
        <v>2.21484285714286</v>
      </c>
      <c r="EH151">
        <v>0</v>
      </c>
      <c r="EI151">
        <v>2297.70035714286</v>
      </c>
      <c r="EJ151">
        <v>17300.2321428571</v>
      </c>
      <c r="EK151">
        <v>39</v>
      </c>
      <c r="EL151">
        <v>39.562</v>
      </c>
      <c r="EM151">
        <v>38.75</v>
      </c>
      <c r="EN151">
        <v>38.25</v>
      </c>
      <c r="EO151">
        <v>38.375</v>
      </c>
      <c r="EP151">
        <v>1960.01071428571</v>
      </c>
      <c r="EQ151">
        <v>39.9992857142857</v>
      </c>
      <c r="ER151">
        <v>0</v>
      </c>
      <c r="ES151">
        <v>1679592371.3</v>
      </c>
      <c r="ET151">
        <v>0</v>
      </c>
      <c r="EU151">
        <v>2.24736923076923</v>
      </c>
      <c r="EV151">
        <v>-0.0565538311486677</v>
      </c>
      <c r="EW151">
        <v>13.914188026902</v>
      </c>
      <c r="EX151">
        <v>2297.73115384615</v>
      </c>
      <c r="EY151">
        <v>15</v>
      </c>
      <c r="EZ151">
        <v>0</v>
      </c>
      <c r="FA151" t="s">
        <v>409</v>
      </c>
      <c r="FB151">
        <v>1510787920.6</v>
      </c>
      <c r="FC151">
        <v>1510787921.6</v>
      </c>
      <c r="FD151">
        <v>0</v>
      </c>
      <c r="FE151">
        <v>-0.101</v>
      </c>
      <c r="FF151">
        <v>-0.012</v>
      </c>
      <c r="FG151">
        <v>6.901</v>
      </c>
      <c r="FH151">
        <v>0.516</v>
      </c>
      <c r="FI151">
        <v>420</v>
      </c>
      <c r="FJ151">
        <v>24</v>
      </c>
      <c r="FK151">
        <v>0.32</v>
      </c>
      <c r="FL151">
        <v>0.12</v>
      </c>
      <c r="FM151">
        <v>0.423175707317073</v>
      </c>
      <c r="FN151">
        <v>0.0244446480836236</v>
      </c>
      <c r="FO151">
        <v>0.00253981230575865</v>
      </c>
      <c r="FP151">
        <v>1</v>
      </c>
      <c r="FQ151">
        <v>1</v>
      </c>
      <c r="FR151">
        <v>1</v>
      </c>
      <c r="FS151" t="s">
        <v>410</v>
      </c>
      <c r="FT151">
        <v>2.97189</v>
      </c>
      <c r="FU151">
        <v>2.75371</v>
      </c>
      <c r="FV151">
        <v>0.118274</v>
      </c>
      <c r="FW151">
        <v>0.122845</v>
      </c>
      <c r="FX151">
        <v>0.104938</v>
      </c>
      <c r="FY151">
        <v>0.104973</v>
      </c>
      <c r="FZ151">
        <v>34206.5</v>
      </c>
      <c r="GA151">
        <v>37085.8</v>
      </c>
      <c r="GB151">
        <v>35164.8</v>
      </c>
      <c r="GC151">
        <v>38353.2</v>
      </c>
      <c r="GD151">
        <v>44602.9</v>
      </c>
      <c r="GE151">
        <v>49571.9</v>
      </c>
      <c r="GF151">
        <v>54938</v>
      </c>
      <c r="GG151">
        <v>61510.6</v>
      </c>
      <c r="GH151">
        <v>1.96723</v>
      </c>
      <c r="GI151">
        <v>1.8057</v>
      </c>
      <c r="GJ151">
        <v>0.093624</v>
      </c>
      <c r="GK151">
        <v>0</v>
      </c>
      <c r="GL151">
        <v>25.9692</v>
      </c>
      <c r="GM151">
        <v>999.9</v>
      </c>
      <c r="GN151">
        <v>64.504</v>
      </c>
      <c r="GO151">
        <v>29.688</v>
      </c>
      <c r="GP151">
        <v>30.0228</v>
      </c>
      <c r="GQ151">
        <v>54.4591</v>
      </c>
      <c r="GR151">
        <v>49.1026</v>
      </c>
      <c r="GS151">
        <v>1</v>
      </c>
      <c r="GT151">
        <v>0.0810493</v>
      </c>
      <c r="GU151">
        <v>1.2236</v>
      </c>
      <c r="GV151">
        <v>20.1132</v>
      </c>
      <c r="GW151">
        <v>5.19662</v>
      </c>
      <c r="GX151">
        <v>12.0041</v>
      </c>
      <c r="GY151">
        <v>4.97485</v>
      </c>
      <c r="GZ151">
        <v>3.29318</v>
      </c>
      <c r="HA151">
        <v>9999</v>
      </c>
      <c r="HB151">
        <v>9999</v>
      </c>
      <c r="HC151">
        <v>999.9</v>
      </c>
      <c r="HD151">
        <v>9999</v>
      </c>
      <c r="HE151">
        <v>1.86311</v>
      </c>
      <c r="HF151">
        <v>1.86813</v>
      </c>
      <c r="HG151">
        <v>1.86788</v>
      </c>
      <c r="HH151">
        <v>1.86903</v>
      </c>
      <c r="HI151">
        <v>1.86982</v>
      </c>
      <c r="HJ151">
        <v>1.86589</v>
      </c>
      <c r="HK151">
        <v>1.86702</v>
      </c>
      <c r="HL151">
        <v>1.86831</v>
      </c>
      <c r="HM151">
        <v>5</v>
      </c>
      <c r="HN151">
        <v>0</v>
      </c>
      <c r="HO151">
        <v>0</v>
      </c>
      <c r="HP151">
        <v>0</v>
      </c>
      <c r="HQ151" t="s">
        <v>411</v>
      </c>
      <c r="HR151" t="s">
        <v>412</v>
      </c>
      <c r="HS151" t="s">
        <v>413</v>
      </c>
      <c r="HT151" t="s">
        <v>413</v>
      </c>
      <c r="HU151" t="s">
        <v>413</v>
      </c>
      <c r="HV151" t="s">
        <v>413</v>
      </c>
      <c r="HW151">
        <v>0</v>
      </c>
      <c r="HX151">
        <v>100</v>
      </c>
      <c r="HY151">
        <v>100</v>
      </c>
      <c r="HZ151">
        <v>8.07</v>
      </c>
      <c r="IA151">
        <v>0.5658</v>
      </c>
      <c r="IB151">
        <v>4.09459096810632</v>
      </c>
      <c r="IC151">
        <v>0.00701673648668627</v>
      </c>
      <c r="ID151">
        <v>-7.00304995360485e-07</v>
      </c>
      <c r="IE151">
        <v>-1.86506737496121e-11</v>
      </c>
      <c r="IF151">
        <v>0.00125787624930914</v>
      </c>
      <c r="IG151">
        <v>-0.0224036906934607</v>
      </c>
      <c r="IH151">
        <v>0.00249664406764014</v>
      </c>
      <c r="II151">
        <v>-2.59163740235367e-05</v>
      </c>
      <c r="IJ151">
        <v>-2</v>
      </c>
      <c r="IK151">
        <v>2020</v>
      </c>
      <c r="IL151">
        <v>1</v>
      </c>
      <c r="IM151">
        <v>25</v>
      </c>
      <c r="IN151">
        <v>61.6</v>
      </c>
      <c r="IO151">
        <v>61.6</v>
      </c>
      <c r="IP151">
        <v>1.45874</v>
      </c>
      <c r="IQ151">
        <v>2.62939</v>
      </c>
      <c r="IR151">
        <v>1.54785</v>
      </c>
      <c r="IS151">
        <v>2.30469</v>
      </c>
      <c r="IT151">
        <v>1.34644</v>
      </c>
      <c r="IU151">
        <v>2.44995</v>
      </c>
      <c r="IV151">
        <v>34.1225</v>
      </c>
      <c r="IW151">
        <v>24.2188</v>
      </c>
      <c r="IX151">
        <v>18</v>
      </c>
      <c r="IY151">
        <v>503.208</v>
      </c>
      <c r="IZ151">
        <v>399.896</v>
      </c>
      <c r="JA151">
        <v>23.649</v>
      </c>
      <c r="JB151">
        <v>28.2699</v>
      </c>
      <c r="JC151">
        <v>29.9999</v>
      </c>
      <c r="JD151">
        <v>28.2618</v>
      </c>
      <c r="JE151">
        <v>28.2055</v>
      </c>
      <c r="JF151">
        <v>29.2525</v>
      </c>
      <c r="JG151">
        <v>28.4109</v>
      </c>
      <c r="JH151">
        <v>74.0268</v>
      </c>
      <c r="JI151">
        <v>23.6457</v>
      </c>
      <c r="JJ151">
        <v>655.188</v>
      </c>
      <c r="JK151">
        <v>24.5381</v>
      </c>
      <c r="JL151">
        <v>101.934</v>
      </c>
      <c r="JM151">
        <v>102.39</v>
      </c>
    </row>
    <row r="152" spans="1:273">
      <c r="A152">
        <v>136</v>
      </c>
      <c r="B152">
        <v>1510791623.5</v>
      </c>
      <c r="C152">
        <v>2291.40000009537</v>
      </c>
      <c r="D152" t="s">
        <v>682</v>
      </c>
      <c r="E152" t="s">
        <v>683</v>
      </c>
      <c r="F152">
        <v>5</v>
      </c>
      <c r="G152" t="s">
        <v>405</v>
      </c>
      <c r="H152" t="s">
        <v>406</v>
      </c>
      <c r="I152">
        <v>1510791616</v>
      </c>
      <c r="J152">
        <f>(K152)/1000</f>
        <v>0</v>
      </c>
      <c r="K152">
        <f>IF(CZ152, AN152, AH152)</f>
        <v>0</v>
      </c>
      <c r="L152">
        <f>IF(CZ152, AI152, AG152)</f>
        <v>0</v>
      </c>
      <c r="M152">
        <f>DB152 - IF(AU152&gt;1, L152*CV152*100.0/(AW152*DP152), 0)</f>
        <v>0</v>
      </c>
      <c r="N152">
        <f>((T152-J152/2)*M152-L152)/(T152+J152/2)</f>
        <v>0</v>
      </c>
      <c r="O152">
        <f>N152*(DI152+DJ152)/1000.0</f>
        <v>0</v>
      </c>
      <c r="P152">
        <f>(DB152 - IF(AU152&gt;1, L152*CV152*100.0/(AW152*DP152), 0))*(DI152+DJ152)/1000.0</f>
        <v>0</v>
      </c>
      <c r="Q152">
        <f>2.0/((1/S152-1/R152)+SIGN(S152)*SQRT((1/S152-1/R152)*(1/S152-1/R152) + 4*CW152/((CW152+1)*(CW152+1))*(2*1/S152*1/R152-1/R152*1/R152)))</f>
        <v>0</v>
      </c>
      <c r="R152">
        <f>IF(LEFT(CX152,1)&lt;&gt;"0",IF(LEFT(CX152,1)="1",3.0,CY152),$D$5+$E$5*(DP152*DI152/($K$5*1000))+$F$5*(DP152*DI152/($K$5*1000))*MAX(MIN(CV152,$J$5),$I$5)*MAX(MIN(CV152,$J$5),$I$5)+$G$5*MAX(MIN(CV152,$J$5),$I$5)*(DP152*DI152/($K$5*1000))+$H$5*(DP152*DI152/($K$5*1000))*(DP152*DI152/($K$5*1000)))</f>
        <v>0</v>
      </c>
      <c r="S152">
        <f>J152*(1000-(1000*0.61365*exp(17.502*W152/(240.97+W152))/(DI152+DJ152)+DD152)/2)/(1000*0.61365*exp(17.502*W152/(240.97+W152))/(DI152+DJ152)-DD152)</f>
        <v>0</v>
      </c>
      <c r="T152">
        <f>1/((CW152+1)/(Q152/1.6)+1/(R152/1.37)) + CW152/((CW152+1)/(Q152/1.6) + CW152/(R152/1.37))</f>
        <v>0</v>
      </c>
      <c r="U152">
        <f>(CR152*CU152)</f>
        <v>0</v>
      </c>
      <c r="V152">
        <f>(DK152+(U152+2*0.95*5.67E-8*(((DK152+$B$7)+273)^4-(DK152+273)^4)-44100*J152)/(1.84*29.3*R152+8*0.95*5.67E-8*(DK152+273)^3))</f>
        <v>0</v>
      </c>
      <c r="W152">
        <f>($C$7*DL152+$D$7*DM152+$E$7*V152)</f>
        <v>0</v>
      </c>
      <c r="X152">
        <f>0.61365*exp(17.502*W152/(240.97+W152))</f>
        <v>0</v>
      </c>
      <c r="Y152">
        <f>(Z152/AA152*100)</f>
        <v>0</v>
      </c>
      <c r="Z152">
        <f>DD152*(DI152+DJ152)/1000</f>
        <v>0</v>
      </c>
      <c r="AA152">
        <f>0.61365*exp(17.502*DK152/(240.97+DK152))</f>
        <v>0</v>
      </c>
      <c r="AB152">
        <f>(X152-DD152*(DI152+DJ152)/1000)</f>
        <v>0</v>
      </c>
      <c r="AC152">
        <f>(-J152*44100)</f>
        <v>0</v>
      </c>
      <c r="AD152">
        <f>2*29.3*R152*0.92*(DK152-W152)</f>
        <v>0</v>
      </c>
      <c r="AE152">
        <f>2*0.95*5.67E-8*(((DK152+$B$7)+273)^4-(W152+273)^4)</f>
        <v>0</v>
      </c>
      <c r="AF152">
        <f>U152+AE152+AC152+AD152</f>
        <v>0</v>
      </c>
      <c r="AG152">
        <f>DH152*AU152*(DC152-DB152*(1000-AU152*DE152)/(1000-AU152*DD152))/(100*CV152)</f>
        <v>0</v>
      </c>
      <c r="AH152">
        <f>1000*DH152*AU152*(DD152-DE152)/(100*CV152*(1000-AU152*DD152))</f>
        <v>0</v>
      </c>
      <c r="AI152">
        <f>(AJ152 - AK152 - DI152*1E3/(8.314*(DK152+273.15)) * AM152/DH152 * AL152) * DH152/(100*CV152) * (1000 - DE152)/1000</f>
        <v>0</v>
      </c>
      <c r="AJ152">
        <v>661.072707075898</v>
      </c>
      <c r="AK152">
        <v>643.072224242424</v>
      </c>
      <c r="AL152">
        <v>3.49010128722647</v>
      </c>
      <c r="AM152">
        <v>64.351544685461</v>
      </c>
      <c r="AN152">
        <f>(AP152 - AO152 + DI152*1E3/(8.314*(DK152+273.15)) * AR152/DH152 * AQ152) * DH152/(100*CV152) * 1000/(1000 - AP152)</f>
        <v>0</v>
      </c>
      <c r="AO152">
        <v>24.5629564132558</v>
      </c>
      <c r="AP152">
        <v>24.990327972028</v>
      </c>
      <c r="AQ152">
        <v>2.52971336604775e-07</v>
      </c>
      <c r="AR152">
        <v>100.18039122701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MAX(0,($B$13+$C$13*DP152)/(1+$D$13*DP152)*DI152/(DK152+273)*$E$13)</f>
        <v>0</v>
      </c>
      <c r="AX152" t="s">
        <v>407</v>
      </c>
      <c r="AY152" t="s">
        <v>407</v>
      </c>
      <c r="AZ152">
        <v>0</v>
      </c>
      <c r="BA152">
        <v>0</v>
      </c>
      <c r="BB152">
        <f>1-AZ152/BA152</f>
        <v>0</v>
      </c>
      <c r="BC152">
        <v>0</v>
      </c>
      <c r="BD152" t="s">
        <v>407</v>
      </c>
      <c r="BE152" t="s">
        <v>407</v>
      </c>
      <c r="BF152">
        <v>0</v>
      </c>
      <c r="BG152">
        <v>0</v>
      </c>
      <c r="BH152">
        <f>1-BF152/BG152</f>
        <v>0</v>
      </c>
      <c r="BI152">
        <v>0.5</v>
      </c>
      <c r="BJ152">
        <f>CS152</f>
        <v>0</v>
      </c>
      <c r="BK152">
        <f>L152</f>
        <v>0</v>
      </c>
      <c r="BL152">
        <f>BH152*BI152*BJ152</f>
        <v>0</v>
      </c>
      <c r="BM152">
        <f>(BK152-BC152)/BJ152</f>
        <v>0</v>
      </c>
      <c r="BN152">
        <f>(BA152-BG152)/BG152</f>
        <v>0</v>
      </c>
      <c r="BO152">
        <f>AZ152/(BB152+AZ152/BG152)</f>
        <v>0</v>
      </c>
      <c r="BP152" t="s">
        <v>407</v>
      </c>
      <c r="BQ152">
        <v>0</v>
      </c>
      <c r="BR152">
        <f>IF(BQ152&lt;&gt;0, BQ152, BO152)</f>
        <v>0</v>
      </c>
      <c r="BS152">
        <f>1-BR152/BG152</f>
        <v>0</v>
      </c>
      <c r="BT152">
        <f>(BG152-BF152)/(BG152-BR152)</f>
        <v>0</v>
      </c>
      <c r="BU152">
        <f>(BA152-BG152)/(BA152-BR152)</f>
        <v>0</v>
      </c>
      <c r="BV152">
        <f>(BG152-BF152)/(BG152-AZ152)</f>
        <v>0</v>
      </c>
      <c r="BW152">
        <f>(BA152-BG152)/(BA152-AZ152)</f>
        <v>0</v>
      </c>
      <c r="BX152">
        <f>(BT152*BR152/BF152)</f>
        <v>0</v>
      </c>
      <c r="BY152">
        <f>(1-BX152)</f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f>$B$11*DQ152+$C$11*DR152+$F$11*EC152*(1-EF152)</f>
        <v>0</v>
      </c>
      <c r="CS152">
        <f>CR152*CT152</f>
        <v>0</v>
      </c>
      <c r="CT152">
        <f>($B$11*$D$9+$C$11*$D$9+$F$11*((EP152+EH152)/MAX(EP152+EH152+EQ152, 0.1)*$I$9+EQ152/MAX(EP152+EH152+EQ152, 0.1)*$J$9))/($B$11+$C$11+$F$11)</f>
        <v>0</v>
      </c>
      <c r="CU152">
        <f>($B$11*$K$9+$C$11*$K$9+$F$11*((EP152+EH152)/MAX(EP152+EH152+EQ152, 0.1)*$P$9+EQ152/MAX(EP152+EH152+EQ152, 0.1)*$Q$9))/($B$11+$C$11+$F$11)</f>
        <v>0</v>
      </c>
      <c r="CV152">
        <v>1.65</v>
      </c>
      <c r="CW152">
        <v>0.5</v>
      </c>
      <c r="CX152" t="s">
        <v>408</v>
      </c>
      <c r="CY152">
        <v>2</v>
      </c>
      <c r="CZ152" t="b">
        <v>1</v>
      </c>
      <c r="DA152">
        <v>1510791616</v>
      </c>
      <c r="DB152">
        <v>603.417555555556</v>
      </c>
      <c r="DC152">
        <v>628.028555555556</v>
      </c>
      <c r="DD152">
        <v>24.9906814814815</v>
      </c>
      <c r="DE152">
        <v>24.5641518518519</v>
      </c>
      <c r="DF152">
        <v>595.397666666667</v>
      </c>
      <c r="DG152">
        <v>24.4248407407407</v>
      </c>
      <c r="DH152">
        <v>500.074111111111</v>
      </c>
      <c r="DI152">
        <v>89.9155222222222</v>
      </c>
      <c r="DJ152">
        <v>0.0999414962962963</v>
      </c>
      <c r="DK152">
        <v>26.6392333333333</v>
      </c>
      <c r="DL152">
        <v>27.5028703703704</v>
      </c>
      <c r="DM152">
        <v>999.9</v>
      </c>
      <c r="DN152">
        <v>0</v>
      </c>
      <c r="DO152">
        <v>0</v>
      </c>
      <c r="DP152">
        <v>9993.72518518518</v>
      </c>
      <c r="DQ152">
        <v>0</v>
      </c>
      <c r="DR152">
        <v>9.97498592592592</v>
      </c>
      <c r="DS152">
        <v>-24.6110814814815</v>
      </c>
      <c r="DT152">
        <v>618.883925925926</v>
      </c>
      <c r="DU152">
        <v>643.844074074074</v>
      </c>
      <c r="DV152">
        <v>0.426524444444444</v>
      </c>
      <c r="DW152">
        <v>628.028555555556</v>
      </c>
      <c r="DX152">
        <v>24.5641518518519</v>
      </c>
      <c r="DY152">
        <v>2.24704962962963</v>
      </c>
      <c r="DZ152">
        <v>2.20869888888889</v>
      </c>
      <c r="EA152">
        <v>19.3017555555556</v>
      </c>
      <c r="EB152">
        <v>19.0255518518519</v>
      </c>
      <c r="EC152">
        <v>1999.99555555556</v>
      </c>
      <c r="ED152">
        <v>0.980000555555556</v>
      </c>
      <c r="EE152">
        <v>0.0199996703703704</v>
      </c>
      <c r="EF152">
        <v>0</v>
      </c>
      <c r="EG152">
        <v>2.17934444444444</v>
      </c>
      <c r="EH152">
        <v>0</v>
      </c>
      <c r="EI152">
        <v>2299.03592592593</v>
      </c>
      <c r="EJ152">
        <v>17300.1259259259</v>
      </c>
      <c r="EK152">
        <v>39</v>
      </c>
      <c r="EL152">
        <v>39.5505185185185</v>
      </c>
      <c r="EM152">
        <v>38.75</v>
      </c>
      <c r="EN152">
        <v>38.25</v>
      </c>
      <c r="EO152">
        <v>38.3703333333333</v>
      </c>
      <c r="EP152">
        <v>1959.99925925926</v>
      </c>
      <c r="EQ152">
        <v>39.9962962962963</v>
      </c>
      <c r="ER152">
        <v>0</v>
      </c>
      <c r="ES152">
        <v>1679592376.1</v>
      </c>
      <c r="ET152">
        <v>0</v>
      </c>
      <c r="EU152">
        <v>2.20580769230769</v>
      </c>
      <c r="EV152">
        <v>-0.186912812349181</v>
      </c>
      <c r="EW152">
        <v>15.0287179193467</v>
      </c>
      <c r="EX152">
        <v>2298.91730769231</v>
      </c>
      <c r="EY152">
        <v>15</v>
      </c>
      <c r="EZ152">
        <v>0</v>
      </c>
      <c r="FA152" t="s">
        <v>409</v>
      </c>
      <c r="FB152">
        <v>1510787920.6</v>
      </c>
      <c r="FC152">
        <v>1510787921.6</v>
      </c>
      <c r="FD152">
        <v>0</v>
      </c>
      <c r="FE152">
        <v>-0.101</v>
      </c>
      <c r="FF152">
        <v>-0.012</v>
      </c>
      <c r="FG152">
        <v>6.901</v>
      </c>
      <c r="FH152">
        <v>0.516</v>
      </c>
      <c r="FI152">
        <v>420</v>
      </c>
      <c r="FJ152">
        <v>24</v>
      </c>
      <c r="FK152">
        <v>0.32</v>
      </c>
      <c r="FL152">
        <v>0.12</v>
      </c>
      <c r="FM152">
        <v>0.425563926829268</v>
      </c>
      <c r="FN152">
        <v>0.0192798815331009</v>
      </c>
      <c r="FO152">
        <v>0.00201532774542388</v>
      </c>
      <c r="FP152">
        <v>1</v>
      </c>
      <c r="FQ152">
        <v>1</v>
      </c>
      <c r="FR152">
        <v>1</v>
      </c>
      <c r="FS152" t="s">
        <v>410</v>
      </c>
      <c r="FT152">
        <v>2.9718</v>
      </c>
      <c r="FU152">
        <v>2.75386</v>
      </c>
      <c r="FV152">
        <v>0.120592</v>
      </c>
      <c r="FW152">
        <v>0.125005</v>
      </c>
      <c r="FX152">
        <v>0.104936</v>
      </c>
      <c r="FY152">
        <v>0.104968</v>
      </c>
      <c r="FZ152">
        <v>34116.3</v>
      </c>
      <c r="GA152">
        <v>36994.6</v>
      </c>
      <c r="GB152">
        <v>35164.5</v>
      </c>
      <c r="GC152">
        <v>38353.3</v>
      </c>
      <c r="GD152">
        <v>44602.8</v>
      </c>
      <c r="GE152">
        <v>49572</v>
      </c>
      <c r="GF152">
        <v>54937.7</v>
      </c>
      <c r="GG152">
        <v>61510.4</v>
      </c>
      <c r="GH152">
        <v>1.96732</v>
      </c>
      <c r="GI152">
        <v>1.8055</v>
      </c>
      <c r="GJ152">
        <v>0.0944063</v>
      </c>
      <c r="GK152">
        <v>0</v>
      </c>
      <c r="GL152">
        <v>25.9692</v>
      </c>
      <c r="GM152">
        <v>999.9</v>
      </c>
      <c r="GN152">
        <v>64.504</v>
      </c>
      <c r="GO152">
        <v>29.688</v>
      </c>
      <c r="GP152">
        <v>30.0199</v>
      </c>
      <c r="GQ152">
        <v>54.7091</v>
      </c>
      <c r="GR152">
        <v>49.1106</v>
      </c>
      <c r="GS152">
        <v>1</v>
      </c>
      <c r="GT152">
        <v>0.0807165</v>
      </c>
      <c r="GU152">
        <v>1.35992</v>
      </c>
      <c r="GV152">
        <v>20.1121</v>
      </c>
      <c r="GW152">
        <v>5.19692</v>
      </c>
      <c r="GX152">
        <v>12.004</v>
      </c>
      <c r="GY152">
        <v>4.97515</v>
      </c>
      <c r="GZ152">
        <v>3.29325</v>
      </c>
      <c r="HA152">
        <v>9999</v>
      </c>
      <c r="HB152">
        <v>9999</v>
      </c>
      <c r="HC152">
        <v>999.9</v>
      </c>
      <c r="HD152">
        <v>9999</v>
      </c>
      <c r="HE152">
        <v>1.86311</v>
      </c>
      <c r="HF152">
        <v>1.86813</v>
      </c>
      <c r="HG152">
        <v>1.86789</v>
      </c>
      <c r="HH152">
        <v>1.86904</v>
      </c>
      <c r="HI152">
        <v>1.86985</v>
      </c>
      <c r="HJ152">
        <v>1.86587</v>
      </c>
      <c r="HK152">
        <v>1.86703</v>
      </c>
      <c r="HL152">
        <v>1.86835</v>
      </c>
      <c r="HM152">
        <v>5</v>
      </c>
      <c r="HN152">
        <v>0</v>
      </c>
      <c r="HO152">
        <v>0</v>
      </c>
      <c r="HP152">
        <v>0</v>
      </c>
      <c r="HQ152" t="s">
        <v>411</v>
      </c>
      <c r="HR152" t="s">
        <v>412</v>
      </c>
      <c r="HS152" t="s">
        <v>413</v>
      </c>
      <c r="HT152" t="s">
        <v>413</v>
      </c>
      <c r="HU152" t="s">
        <v>413</v>
      </c>
      <c r="HV152" t="s">
        <v>413</v>
      </c>
      <c r="HW152">
        <v>0</v>
      </c>
      <c r="HX152">
        <v>100</v>
      </c>
      <c r="HY152">
        <v>100</v>
      </c>
      <c r="HZ152">
        <v>8.174</v>
      </c>
      <c r="IA152">
        <v>0.5658</v>
      </c>
      <c r="IB152">
        <v>4.09459096810632</v>
      </c>
      <c r="IC152">
        <v>0.00701673648668627</v>
      </c>
      <c r="ID152">
        <v>-7.00304995360485e-07</v>
      </c>
      <c r="IE152">
        <v>-1.86506737496121e-11</v>
      </c>
      <c r="IF152">
        <v>0.00125787624930914</v>
      </c>
      <c r="IG152">
        <v>-0.0224036906934607</v>
      </c>
      <c r="IH152">
        <v>0.00249664406764014</v>
      </c>
      <c r="II152">
        <v>-2.59163740235367e-05</v>
      </c>
      <c r="IJ152">
        <v>-2</v>
      </c>
      <c r="IK152">
        <v>2020</v>
      </c>
      <c r="IL152">
        <v>1</v>
      </c>
      <c r="IM152">
        <v>25</v>
      </c>
      <c r="IN152">
        <v>61.7</v>
      </c>
      <c r="IO152">
        <v>61.7</v>
      </c>
      <c r="IP152">
        <v>1.48926</v>
      </c>
      <c r="IQ152">
        <v>2.62817</v>
      </c>
      <c r="IR152">
        <v>1.54785</v>
      </c>
      <c r="IS152">
        <v>2.30469</v>
      </c>
      <c r="IT152">
        <v>1.34644</v>
      </c>
      <c r="IU152">
        <v>2.41821</v>
      </c>
      <c r="IV152">
        <v>34.1225</v>
      </c>
      <c r="IW152">
        <v>24.2188</v>
      </c>
      <c r="IX152">
        <v>18</v>
      </c>
      <c r="IY152">
        <v>503.262</v>
      </c>
      <c r="IZ152">
        <v>399.768</v>
      </c>
      <c r="JA152">
        <v>23.6346</v>
      </c>
      <c r="JB152">
        <v>28.2675</v>
      </c>
      <c r="JC152">
        <v>30.0001</v>
      </c>
      <c r="JD152">
        <v>28.2602</v>
      </c>
      <c r="JE152">
        <v>28.2031</v>
      </c>
      <c r="JF152">
        <v>29.8895</v>
      </c>
      <c r="JG152">
        <v>28.4109</v>
      </c>
      <c r="JH152">
        <v>74.0268</v>
      </c>
      <c r="JI152">
        <v>23.6168</v>
      </c>
      <c r="JJ152">
        <v>675.356</v>
      </c>
      <c r="JK152">
        <v>24.5381</v>
      </c>
      <c r="JL152">
        <v>101.933</v>
      </c>
      <c r="JM152">
        <v>102.389</v>
      </c>
    </row>
    <row r="153" spans="1:273">
      <c r="A153">
        <v>137</v>
      </c>
      <c r="B153">
        <v>1510791628.5</v>
      </c>
      <c r="C153">
        <v>2296.40000009537</v>
      </c>
      <c r="D153" t="s">
        <v>684</v>
      </c>
      <c r="E153" t="s">
        <v>685</v>
      </c>
      <c r="F153">
        <v>5</v>
      </c>
      <c r="G153" t="s">
        <v>405</v>
      </c>
      <c r="H153" t="s">
        <v>406</v>
      </c>
      <c r="I153">
        <v>1510791620.71429</v>
      </c>
      <c r="J153">
        <f>(K153)/1000</f>
        <v>0</v>
      </c>
      <c r="K153">
        <f>IF(CZ153, AN153, AH153)</f>
        <v>0</v>
      </c>
      <c r="L153">
        <f>IF(CZ153, AI153, AG153)</f>
        <v>0</v>
      </c>
      <c r="M153">
        <f>DB153 - IF(AU153&gt;1, L153*CV153*100.0/(AW153*DP153), 0)</f>
        <v>0</v>
      </c>
      <c r="N153">
        <f>((T153-J153/2)*M153-L153)/(T153+J153/2)</f>
        <v>0</v>
      </c>
      <c r="O153">
        <f>N153*(DI153+DJ153)/1000.0</f>
        <v>0</v>
      </c>
      <c r="P153">
        <f>(DB153 - IF(AU153&gt;1, L153*CV153*100.0/(AW153*DP153), 0))*(DI153+DJ153)/1000.0</f>
        <v>0</v>
      </c>
      <c r="Q153">
        <f>2.0/((1/S153-1/R153)+SIGN(S153)*SQRT((1/S153-1/R153)*(1/S153-1/R153) + 4*CW153/((CW153+1)*(CW153+1))*(2*1/S153*1/R153-1/R153*1/R153)))</f>
        <v>0</v>
      </c>
      <c r="R153">
        <f>IF(LEFT(CX153,1)&lt;&gt;"0",IF(LEFT(CX153,1)="1",3.0,CY153),$D$5+$E$5*(DP153*DI153/($K$5*1000))+$F$5*(DP153*DI153/($K$5*1000))*MAX(MIN(CV153,$J$5),$I$5)*MAX(MIN(CV153,$J$5),$I$5)+$G$5*MAX(MIN(CV153,$J$5),$I$5)*(DP153*DI153/($K$5*1000))+$H$5*(DP153*DI153/($K$5*1000))*(DP153*DI153/($K$5*1000)))</f>
        <v>0</v>
      </c>
      <c r="S153">
        <f>J153*(1000-(1000*0.61365*exp(17.502*W153/(240.97+W153))/(DI153+DJ153)+DD153)/2)/(1000*0.61365*exp(17.502*W153/(240.97+W153))/(DI153+DJ153)-DD153)</f>
        <v>0</v>
      </c>
      <c r="T153">
        <f>1/((CW153+1)/(Q153/1.6)+1/(R153/1.37)) + CW153/((CW153+1)/(Q153/1.6) + CW153/(R153/1.37))</f>
        <v>0</v>
      </c>
      <c r="U153">
        <f>(CR153*CU153)</f>
        <v>0</v>
      </c>
      <c r="V153">
        <f>(DK153+(U153+2*0.95*5.67E-8*(((DK153+$B$7)+273)^4-(DK153+273)^4)-44100*J153)/(1.84*29.3*R153+8*0.95*5.67E-8*(DK153+273)^3))</f>
        <v>0</v>
      </c>
      <c r="W153">
        <f>($C$7*DL153+$D$7*DM153+$E$7*V153)</f>
        <v>0</v>
      </c>
      <c r="X153">
        <f>0.61365*exp(17.502*W153/(240.97+W153))</f>
        <v>0</v>
      </c>
      <c r="Y153">
        <f>(Z153/AA153*100)</f>
        <v>0</v>
      </c>
      <c r="Z153">
        <f>DD153*(DI153+DJ153)/1000</f>
        <v>0</v>
      </c>
      <c r="AA153">
        <f>0.61365*exp(17.502*DK153/(240.97+DK153))</f>
        <v>0</v>
      </c>
      <c r="AB153">
        <f>(X153-DD153*(DI153+DJ153)/1000)</f>
        <v>0</v>
      </c>
      <c r="AC153">
        <f>(-J153*44100)</f>
        <v>0</v>
      </c>
      <c r="AD153">
        <f>2*29.3*R153*0.92*(DK153-W153)</f>
        <v>0</v>
      </c>
      <c r="AE153">
        <f>2*0.95*5.67E-8*(((DK153+$B$7)+273)^4-(W153+273)^4)</f>
        <v>0</v>
      </c>
      <c r="AF153">
        <f>U153+AE153+AC153+AD153</f>
        <v>0</v>
      </c>
      <c r="AG153">
        <f>DH153*AU153*(DC153-DB153*(1000-AU153*DE153)/(1000-AU153*DD153))/(100*CV153)</f>
        <v>0</v>
      </c>
      <c r="AH153">
        <f>1000*DH153*AU153*(DD153-DE153)/(100*CV153*(1000-AU153*DD153))</f>
        <v>0</v>
      </c>
      <c r="AI153">
        <f>(AJ153 - AK153 - DI153*1E3/(8.314*(DK153+273.15)) * AM153/DH153 * AL153) * DH153/(100*CV153) * (1000 - DE153)/1000</f>
        <v>0</v>
      </c>
      <c r="AJ153">
        <v>677.409955985274</v>
      </c>
      <c r="AK153">
        <v>659.961757575758</v>
      </c>
      <c r="AL153">
        <v>3.3758420070243</v>
      </c>
      <c r="AM153">
        <v>64.351544685461</v>
      </c>
      <c r="AN153">
        <f>(AP153 - AO153 + DI153*1E3/(8.314*(DK153+273.15)) * AR153/DH153 * AQ153) * DH153/(100*CV153) * 1000/(1000 - AP153)</f>
        <v>0</v>
      </c>
      <c r="AO153">
        <v>24.562800036777</v>
      </c>
      <c r="AP153">
        <v>24.9850181818182</v>
      </c>
      <c r="AQ153">
        <v>-6.47496344212532e-06</v>
      </c>
      <c r="AR153">
        <v>100.18039122701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MAX(0,($B$13+$C$13*DP153)/(1+$D$13*DP153)*DI153/(DK153+273)*$E$13)</f>
        <v>0</v>
      </c>
      <c r="AX153" t="s">
        <v>407</v>
      </c>
      <c r="AY153" t="s">
        <v>407</v>
      </c>
      <c r="AZ153">
        <v>0</v>
      </c>
      <c r="BA153">
        <v>0</v>
      </c>
      <c r="BB153">
        <f>1-AZ153/BA153</f>
        <v>0</v>
      </c>
      <c r="BC153">
        <v>0</v>
      </c>
      <c r="BD153" t="s">
        <v>407</v>
      </c>
      <c r="BE153" t="s">
        <v>407</v>
      </c>
      <c r="BF153">
        <v>0</v>
      </c>
      <c r="BG153">
        <v>0</v>
      </c>
      <c r="BH153">
        <f>1-BF153/BG153</f>
        <v>0</v>
      </c>
      <c r="BI153">
        <v>0.5</v>
      </c>
      <c r="BJ153">
        <f>CS153</f>
        <v>0</v>
      </c>
      <c r="BK153">
        <f>L153</f>
        <v>0</v>
      </c>
      <c r="BL153">
        <f>BH153*BI153*BJ153</f>
        <v>0</v>
      </c>
      <c r="BM153">
        <f>(BK153-BC153)/BJ153</f>
        <v>0</v>
      </c>
      <c r="BN153">
        <f>(BA153-BG153)/BG153</f>
        <v>0</v>
      </c>
      <c r="BO153">
        <f>AZ153/(BB153+AZ153/BG153)</f>
        <v>0</v>
      </c>
      <c r="BP153" t="s">
        <v>407</v>
      </c>
      <c r="BQ153">
        <v>0</v>
      </c>
      <c r="BR153">
        <f>IF(BQ153&lt;&gt;0, BQ153, BO153)</f>
        <v>0</v>
      </c>
      <c r="BS153">
        <f>1-BR153/BG153</f>
        <v>0</v>
      </c>
      <c r="BT153">
        <f>(BG153-BF153)/(BG153-BR153)</f>
        <v>0</v>
      </c>
      <c r="BU153">
        <f>(BA153-BG153)/(BA153-BR153)</f>
        <v>0</v>
      </c>
      <c r="BV153">
        <f>(BG153-BF153)/(BG153-AZ153)</f>
        <v>0</v>
      </c>
      <c r="BW153">
        <f>(BA153-BG153)/(BA153-AZ153)</f>
        <v>0</v>
      </c>
      <c r="BX153">
        <f>(BT153*BR153/BF153)</f>
        <v>0</v>
      </c>
      <c r="BY153">
        <f>(1-BX153)</f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f>$B$11*DQ153+$C$11*DR153+$F$11*EC153*(1-EF153)</f>
        <v>0</v>
      </c>
      <c r="CS153">
        <f>CR153*CT153</f>
        <v>0</v>
      </c>
      <c r="CT153">
        <f>($B$11*$D$9+$C$11*$D$9+$F$11*((EP153+EH153)/MAX(EP153+EH153+EQ153, 0.1)*$I$9+EQ153/MAX(EP153+EH153+EQ153, 0.1)*$J$9))/($B$11+$C$11+$F$11)</f>
        <v>0</v>
      </c>
      <c r="CU153">
        <f>($B$11*$K$9+$C$11*$K$9+$F$11*((EP153+EH153)/MAX(EP153+EH153+EQ153, 0.1)*$P$9+EQ153/MAX(EP153+EH153+EQ153, 0.1)*$Q$9))/($B$11+$C$11+$F$11)</f>
        <v>0</v>
      </c>
      <c r="CV153">
        <v>1.65</v>
      </c>
      <c r="CW153">
        <v>0.5</v>
      </c>
      <c r="CX153" t="s">
        <v>408</v>
      </c>
      <c r="CY153">
        <v>2</v>
      </c>
      <c r="CZ153" t="b">
        <v>1</v>
      </c>
      <c r="DA153">
        <v>1510791620.71429</v>
      </c>
      <c r="DB153">
        <v>619.195535714286</v>
      </c>
      <c r="DC153">
        <v>643.677964285714</v>
      </c>
      <c r="DD153">
        <v>24.9894357142857</v>
      </c>
      <c r="DE153">
        <v>24.5633392857143</v>
      </c>
      <c r="DF153">
        <v>611.079214285714</v>
      </c>
      <c r="DG153">
        <v>24.4236535714286</v>
      </c>
      <c r="DH153">
        <v>500.073285714286</v>
      </c>
      <c r="DI153">
        <v>89.9154714285714</v>
      </c>
      <c r="DJ153">
        <v>0.0999319607142857</v>
      </c>
      <c r="DK153">
        <v>26.6403357142857</v>
      </c>
      <c r="DL153">
        <v>27.5060535714286</v>
      </c>
      <c r="DM153">
        <v>999.9</v>
      </c>
      <c r="DN153">
        <v>0</v>
      </c>
      <c r="DO153">
        <v>0</v>
      </c>
      <c r="DP153">
        <v>9995.93714285714</v>
      </c>
      <c r="DQ153">
        <v>0</v>
      </c>
      <c r="DR153">
        <v>9.98119321428571</v>
      </c>
      <c r="DS153">
        <v>-24.4824928571429</v>
      </c>
      <c r="DT153">
        <v>635.065464285714</v>
      </c>
      <c r="DU153">
        <v>659.887071428571</v>
      </c>
      <c r="DV153">
        <v>0.426083857142857</v>
      </c>
      <c r="DW153">
        <v>643.677964285714</v>
      </c>
      <c r="DX153">
        <v>24.5633392857143</v>
      </c>
      <c r="DY153">
        <v>2.24693607142857</v>
      </c>
      <c r="DZ153">
        <v>2.20862464285714</v>
      </c>
      <c r="EA153">
        <v>19.30095</v>
      </c>
      <c r="EB153">
        <v>19.0250178571429</v>
      </c>
      <c r="EC153">
        <v>1999.99785714286</v>
      </c>
      <c r="ED153">
        <v>0.980001571428571</v>
      </c>
      <c r="EE153">
        <v>0.0199986357142857</v>
      </c>
      <c r="EF153">
        <v>0</v>
      </c>
      <c r="EG153">
        <v>2.23961071428571</v>
      </c>
      <c r="EH153">
        <v>0</v>
      </c>
      <c r="EI153">
        <v>2300.19785714286</v>
      </c>
      <c r="EJ153">
        <v>17300.15</v>
      </c>
      <c r="EK153">
        <v>39</v>
      </c>
      <c r="EL153">
        <v>39.531</v>
      </c>
      <c r="EM153">
        <v>38.75</v>
      </c>
      <c r="EN153">
        <v>38.25</v>
      </c>
      <c r="EO153">
        <v>38.35925</v>
      </c>
      <c r="EP153">
        <v>1960.00392857143</v>
      </c>
      <c r="EQ153">
        <v>39.9939285714286</v>
      </c>
      <c r="ER153">
        <v>0</v>
      </c>
      <c r="ES153">
        <v>1679592381.5</v>
      </c>
      <c r="ET153">
        <v>0</v>
      </c>
      <c r="EU153">
        <v>2.252972</v>
      </c>
      <c r="EV153">
        <v>0.62396154379978</v>
      </c>
      <c r="EW153">
        <v>14.8246153352567</v>
      </c>
      <c r="EX153">
        <v>2300.3408</v>
      </c>
      <c r="EY153">
        <v>15</v>
      </c>
      <c r="EZ153">
        <v>0</v>
      </c>
      <c r="FA153" t="s">
        <v>409</v>
      </c>
      <c r="FB153">
        <v>1510787920.6</v>
      </c>
      <c r="FC153">
        <v>1510787921.6</v>
      </c>
      <c r="FD153">
        <v>0</v>
      </c>
      <c r="FE153">
        <v>-0.101</v>
      </c>
      <c r="FF153">
        <v>-0.012</v>
      </c>
      <c r="FG153">
        <v>6.901</v>
      </c>
      <c r="FH153">
        <v>0.516</v>
      </c>
      <c r="FI153">
        <v>420</v>
      </c>
      <c r="FJ153">
        <v>24</v>
      </c>
      <c r="FK153">
        <v>0.32</v>
      </c>
      <c r="FL153">
        <v>0.12</v>
      </c>
      <c r="FM153">
        <v>0.425843512195122</v>
      </c>
      <c r="FN153">
        <v>0.0009491289198615</v>
      </c>
      <c r="FO153">
        <v>0.00199419791470706</v>
      </c>
      <c r="FP153">
        <v>1</v>
      </c>
      <c r="FQ153">
        <v>1</v>
      </c>
      <c r="FR153">
        <v>1</v>
      </c>
      <c r="FS153" t="s">
        <v>410</v>
      </c>
      <c r="FT153">
        <v>2.97183</v>
      </c>
      <c r="FU153">
        <v>2.75388</v>
      </c>
      <c r="FV153">
        <v>0.122814</v>
      </c>
      <c r="FW153">
        <v>0.127294</v>
      </c>
      <c r="FX153">
        <v>0.104925</v>
      </c>
      <c r="FY153">
        <v>0.104975</v>
      </c>
      <c r="FZ153">
        <v>34030.1</v>
      </c>
      <c r="GA153">
        <v>36897.9</v>
      </c>
      <c r="GB153">
        <v>35164.5</v>
      </c>
      <c r="GC153">
        <v>38353.3</v>
      </c>
      <c r="GD153">
        <v>44603.4</v>
      </c>
      <c r="GE153">
        <v>49572.2</v>
      </c>
      <c r="GF153">
        <v>54937.6</v>
      </c>
      <c r="GG153">
        <v>61511</v>
      </c>
      <c r="GH153">
        <v>1.9673</v>
      </c>
      <c r="GI153">
        <v>1.80565</v>
      </c>
      <c r="GJ153">
        <v>0.093054</v>
      </c>
      <c r="GK153">
        <v>0</v>
      </c>
      <c r="GL153">
        <v>25.9692</v>
      </c>
      <c r="GM153">
        <v>999.9</v>
      </c>
      <c r="GN153">
        <v>64.504</v>
      </c>
      <c r="GO153">
        <v>29.688</v>
      </c>
      <c r="GP153">
        <v>30.018</v>
      </c>
      <c r="GQ153">
        <v>54.4191</v>
      </c>
      <c r="GR153">
        <v>49.1627</v>
      </c>
      <c r="GS153">
        <v>1</v>
      </c>
      <c r="GT153">
        <v>0.0810544</v>
      </c>
      <c r="GU153">
        <v>1.34928</v>
      </c>
      <c r="GV153">
        <v>20.1121</v>
      </c>
      <c r="GW153">
        <v>5.19662</v>
      </c>
      <c r="GX153">
        <v>12.0041</v>
      </c>
      <c r="GY153">
        <v>4.97505</v>
      </c>
      <c r="GZ153">
        <v>3.29313</v>
      </c>
      <c r="HA153">
        <v>9999</v>
      </c>
      <c r="HB153">
        <v>9999</v>
      </c>
      <c r="HC153">
        <v>999.9</v>
      </c>
      <c r="HD153">
        <v>9999</v>
      </c>
      <c r="HE153">
        <v>1.86311</v>
      </c>
      <c r="HF153">
        <v>1.86813</v>
      </c>
      <c r="HG153">
        <v>1.86787</v>
      </c>
      <c r="HH153">
        <v>1.86901</v>
      </c>
      <c r="HI153">
        <v>1.86985</v>
      </c>
      <c r="HJ153">
        <v>1.8659</v>
      </c>
      <c r="HK153">
        <v>1.86703</v>
      </c>
      <c r="HL153">
        <v>1.86831</v>
      </c>
      <c r="HM153">
        <v>5</v>
      </c>
      <c r="HN153">
        <v>0</v>
      </c>
      <c r="HO153">
        <v>0</v>
      </c>
      <c r="HP153">
        <v>0</v>
      </c>
      <c r="HQ153" t="s">
        <v>411</v>
      </c>
      <c r="HR153" t="s">
        <v>412</v>
      </c>
      <c r="HS153" t="s">
        <v>413</v>
      </c>
      <c r="HT153" t="s">
        <v>413</v>
      </c>
      <c r="HU153" t="s">
        <v>413</v>
      </c>
      <c r="HV153" t="s">
        <v>413</v>
      </c>
      <c r="HW153">
        <v>0</v>
      </c>
      <c r="HX153">
        <v>100</v>
      </c>
      <c r="HY153">
        <v>100</v>
      </c>
      <c r="HZ153">
        <v>8.275</v>
      </c>
      <c r="IA153">
        <v>0.5656</v>
      </c>
      <c r="IB153">
        <v>4.09459096810632</v>
      </c>
      <c r="IC153">
        <v>0.00701673648668627</v>
      </c>
      <c r="ID153">
        <v>-7.00304995360485e-07</v>
      </c>
      <c r="IE153">
        <v>-1.86506737496121e-11</v>
      </c>
      <c r="IF153">
        <v>0.00125787624930914</v>
      </c>
      <c r="IG153">
        <v>-0.0224036906934607</v>
      </c>
      <c r="IH153">
        <v>0.00249664406764014</v>
      </c>
      <c r="II153">
        <v>-2.59163740235367e-05</v>
      </c>
      <c r="IJ153">
        <v>-2</v>
      </c>
      <c r="IK153">
        <v>2020</v>
      </c>
      <c r="IL153">
        <v>1</v>
      </c>
      <c r="IM153">
        <v>25</v>
      </c>
      <c r="IN153">
        <v>61.8</v>
      </c>
      <c r="IO153">
        <v>61.8</v>
      </c>
      <c r="IP153">
        <v>1.51978</v>
      </c>
      <c r="IQ153">
        <v>2.62207</v>
      </c>
      <c r="IR153">
        <v>1.54785</v>
      </c>
      <c r="IS153">
        <v>2.30469</v>
      </c>
      <c r="IT153">
        <v>1.34644</v>
      </c>
      <c r="IU153">
        <v>2.43286</v>
      </c>
      <c r="IV153">
        <v>34.1225</v>
      </c>
      <c r="IW153">
        <v>24.2188</v>
      </c>
      <c r="IX153">
        <v>18</v>
      </c>
      <c r="IY153">
        <v>503.236</v>
      </c>
      <c r="IZ153">
        <v>399.851</v>
      </c>
      <c r="JA153">
        <v>23.6107</v>
      </c>
      <c r="JB153">
        <v>28.2657</v>
      </c>
      <c r="JC153">
        <v>30</v>
      </c>
      <c r="JD153">
        <v>28.2593</v>
      </c>
      <c r="JE153">
        <v>28.2029</v>
      </c>
      <c r="JF153">
        <v>30.4653</v>
      </c>
      <c r="JG153">
        <v>28.4109</v>
      </c>
      <c r="JH153">
        <v>74.0268</v>
      </c>
      <c r="JI153">
        <v>23.6053</v>
      </c>
      <c r="JJ153">
        <v>688.774</v>
      </c>
      <c r="JK153">
        <v>24.5381</v>
      </c>
      <c r="JL153">
        <v>101.933</v>
      </c>
      <c r="JM153">
        <v>102.39</v>
      </c>
    </row>
    <row r="154" spans="1:273">
      <c r="A154">
        <v>138</v>
      </c>
      <c r="B154">
        <v>1510791633.5</v>
      </c>
      <c r="C154">
        <v>2301.40000009537</v>
      </c>
      <c r="D154" t="s">
        <v>686</v>
      </c>
      <c r="E154" t="s">
        <v>687</v>
      </c>
      <c r="F154">
        <v>5</v>
      </c>
      <c r="G154" t="s">
        <v>405</v>
      </c>
      <c r="H154" t="s">
        <v>406</v>
      </c>
      <c r="I154">
        <v>1510791626</v>
      </c>
      <c r="J154">
        <f>(K154)/1000</f>
        <v>0</v>
      </c>
      <c r="K154">
        <f>IF(CZ154, AN154, AH154)</f>
        <v>0</v>
      </c>
      <c r="L154">
        <f>IF(CZ154, AI154, AG154)</f>
        <v>0</v>
      </c>
      <c r="M154">
        <f>DB154 - IF(AU154&gt;1, L154*CV154*100.0/(AW154*DP154), 0)</f>
        <v>0</v>
      </c>
      <c r="N154">
        <f>((T154-J154/2)*M154-L154)/(T154+J154/2)</f>
        <v>0</v>
      </c>
      <c r="O154">
        <f>N154*(DI154+DJ154)/1000.0</f>
        <v>0</v>
      </c>
      <c r="P154">
        <f>(DB154 - IF(AU154&gt;1, L154*CV154*100.0/(AW154*DP154), 0))*(DI154+DJ154)/1000.0</f>
        <v>0</v>
      </c>
      <c r="Q154">
        <f>2.0/((1/S154-1/R154)+SIGN(S154)*SQRT((1/S154-1/R154)*(1/S154-1/R154) + 4*CW154/((CW154+1)*(CW154+1))*(2*1/S154*1/R154-1/R154*1/R154)))</f>
        <v>0</v>
      </c>
      <c r="R154">
        <f>IF(LEFT(CX154,1)&lt;&gt;"0",IF(LEFT(CX154,1)="1",3.0,CY154),$D$5+$E$5*(DP154*DI154/($K$5*1000))+$F$5*(DP154*DI154/($K$5*1000))*MAX(MIN(CV154,$J$5),$I$5)*MAX(MIN(CV154,$J$5),$I$5)+$G$5*MAX(MIN(CV154,$J$5),$I$5)*(DP154*DI154/($K$5*1000))+$H$5*(DP154*DI154/($K$5*1000))*(DP154*DI154/($K$5*1000)))</f>
        <v>0</v>
      </c>
      <c r="S154">
        <f>J154*(1000-(1000*0.61365*exp(17.502*W154/(240.97+W154))/(DI154+DJ154)+DD154)/2)/(1000*0.61365*exp(17.502*W154/(240.97+W154))/(DI154+DJ154)-DD154)</f>
        <v>0</v>
      </c>
      <c r="T154">
        <f>1/((CW154+1)/(Q154/1.6)+1/(R154/1.37)) + CW154/((CW154+1)/(Q154/1.6) + CW154/(R154/1.37))</f>
        <v>0</v>
      </c>
      <c r="U154">
        <f>(CR154*CU154)</f>
        <v>0</v>
      </c>
      <c r="V154">
        <f>(DK154+(U154+2*0.95*5.67E-8*(((DK154+$B$7)+273)^4-(DK154+273)^4)-44100*J154)/(1.84*29.3*R154+8*0.95*5.67E-8*(DK154+273)^3))</f>
        <v>0</v>
      </c>
      <c r="W154">
        <f>($C$7*DL154+$D$7*DM154+$E$7*V154)</f>
        <v>0</v>
      </c>
      <c r="X154">
        <f>0.61365*exp(17.502*W154/(240.97+W154))</f>
        <v>0</v>
      </c>
      <c r="Y154">
        <f>(Z154/AA154*100)</f>
        <v>0</v>
      </c>
      <c r="Z154">
        <f>DD154*(DI154+DJ154)/1000</f>
        <v>0</v>
      </c>
      <c r="AA154">
        <f>0.61365*exp(17.502*DK154/(240.97+DK154))</f>
        <v>0</v>
      </c>
      <c r="AB154">
        <f>(X154-DD154*(DI154+DJ154)/1000)</f>
        <v>0</v>
      </c>
      <c r="AC154">
        <f>(-J154*44100)</f>
        <v>0</v>
      </c>
      <c r="AD154">
        <f>2*29.3*R154*0.92*(DK154-W154)</f>
        <v>0</v>
      </c>
      <c r="AE154">
        <f>2*0.95*5.67E-8*(((DK154+$B$7)+273)^4-(W154+273)^4)</f>
        <v>0</v>
      </c>
      <c r="AF154">
        <f>U154+AE154+AC154+AD154</f>
        <v>0</v>
      </c>
      <c r="AG154">
        <f>DH154*AU154*(DC154-DB154*(1000-AU154*DE154)/(1000-AU154*DD154))/(100*CV154)</f>
        <v>0</v>
      </c>
      <c r="AH154">
        <f>1000*DH154*AU154*(DD154-DE154)/(100*CV154*(1000-AU154*DD154))</f>
        <v>0</v>
      </c>
      <c r="AI154">
        <f>(AJ154 - AK154 - DI154*1E3/(8.314*(DK154+273.15)) * AM154/DH154 * AL154) * DH154/(100*CV154) * (1000 - DE154)/1000</f>
        <v>0</v>
      </c>
      <c r="AJ154">
        <v>695.655855023162</v>
      </c>
      <c r="AK154">
        <v>677.547072727273</v>
      </c>
      <c r="AL154">
        <v>3.51989778118441</v>
      </c>
      <c r="AM154">
        <v>64.351544685461</v>
      </c>
      <c r="AN154">
        <f>(AP154 - AO154 + DI154*1E3/(8.314*(DK154+273.15)) * AR154/DH154 * AQ154) * DH154/(100*CV154) * 1000/(1000 - AP154)</f>
        <v>0</v>
      </c>
      <c r="AO154">
        <v>24.5642388506296</v>
      </c>
      <c r="AP154">
        <v>24.9800762237762</v>
      </c>
      <c r="AQ154">
        <v>-1.83573210826829e-06</v>
      </c>
      <c r="AR154">
        <v>100.18039122701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MAX(0,($B$13+$C$13*DP154)/(1+$D$13*DP154)*DI154/(DK154+273)*$E$13)</f>
        <v>0</v>
      </c>
      <c r="AX154" t="s">
        <v>407</v>
      </c>
      <c r="AY154" t="s">
        <v>407</v>
      </c>
      <c r="AZ154">
        <v>0</v>
      </c>
      <c r="BA154">
        <v>0</v>
      </c>
      <c r="BB154">
        <f>1-AZ154/BA154</f>
        <v>0</v>
      </c>
      <c r="BC154">
        <v>0</v>
      </c>
      <c r="BD154" t="s">
        <v>407</v>
      </c>
      <c r="BE154" t="s">
        <v>407</v>
      </c>
      <c r="BF154">
        <v>0</v>
      </c>
      <c r="BG154">
        <v>0</v>
      </c>
      <c r="BH154">
        <f>1-BF154/BG154</f>
        <v>0</v>
      </c>
      <c r="BI154">
        <v>0.5</v>
      </c>
      <c r="BJ154">
        <f>CS154</f>
        <v>0</v>
      </c>
      <c r="BK154">
        <f>L154</f>
        <v>0</v>
      </c>
      <c r="BL154">
        <f>BH154*BI154*BJ154</f>
        <v>0</v>
      </c>
      <c r="BM154">
        <f>(BK154-BC154)/BJ154</f>
        <v>0</v>
      </c>
      <c r="BN154">
        <f>(BA154-BG154)/BG154</f>
        <v>0</v>
      </c>
      <c r="BO154">
        <f>AZ154/(BB154+AZ154/BG154)</f>
        <v>0</v>
      </c>
      <c r="BP154" t="s">
        <v>407</v>
      </c>
      <c r="BQ154">
        <v>0</v>
      </c>
      <c r="BR154">
        <f>IF(BQ154&lt;&gt;0, BQ154, BO154)</f>
        <v>0</v>
      </c>
      <c r="BS154">
        <f>1-BR154/BG154</f>
        <v>0</v>
      </c>
      <c r="BT154">
        <f>(BG154-BF154)/(BG154-BR154)</f>
        <v>0</v>
      </c>
      <c r="BU154">
        <f>(BA154-BG154)/(BA154-BR154)</f>
        <v>0</v>
      </c>
      <c r="BV154">
        <f>(BG154-BF154)/(BG154-AZ154)</f>
        <v>0</v>
      </c>
      <c r="BW154">
        <f>(BA154-BG154)/(BA154-AZ154)</f>
        <v>0</v>
      </c>
      <c r="BX154">
        <f>(BT154*BR154/BF154)</f>
        <v>0</v>
      </c>
      <c r="BY154">
        <f>(1-BX154)</f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f>$B$11*DQ154+$C$11*DR154+$F$11*EC154*(1-EF154)</f>
        <v>0</v>
      </c>
      <c r="CS154">
        <f>CR154*CT154</f>
        <v>0</v>
      </c>
      <c r="CT154">
        <f>($B$11*$D$9+$C$11*$D$9+$F$11*((EP154+EH154)/MAX(EP154+EH154+EQ154, 0.1)*$I$9+EQ154/MAX(EP154+EH154+EQ154, 0.1)*$J$9))/($B$11+$C$11+$F$11)</f>
        <v>0</v>
      </c>
      <c r="CU154">
        <f>($B$11*$K$9+$C$11*$K$9+$F$11*((EP154+EH154)/MAX(EP154+EH154+EQ154, 0.1)*$P$9+EQ154/MAX(EP154+EH154+EQ154, 0.1)*$Q$9))/($B$11+$C$11+$F$11)</f>
        <v>0</v>
      </c>
      <c r="CV154">
        <v>1.65</v>
      </c>
      <c r="CW154">
        <v>0.5</v>
      </c>
      <c r="CX154" t="s">
        <v>408</v>
      </c>
      <c r="CY154">
        <v>2</v>
      </c>
      <c r="CZ154" t="b">
        <v>1</v>
      </c>
      <c r="DA154">
        <v>1510791626</v>
      </c>
      <c r="DB154">
        <v>636.944851851852</v>
      </c>
      <c r="DC154">
        <v>661.698740740741</v>
      </c>
      <c r="DD154">
        <v>24.9869333333333</v>
      </c>
      <c r="DE154">
        <v>24.563237037037</v>
      </c>
      <c r="DF154">
        <v>628.720407407407</v>
      </c>
      <c r="DG154">
        <v>24.4212851851852</v>
      </c>
      <c r="DH154">
        <v>500.066037037037</v>
      </c>
      <c r="DI154">
        <v>89.9151</v>
      </c>
      <c r="DJ154">
        <v>0.0999024592592593</v>
      </c>
      <c r="DK154">
        <v>26.6406148148148</v>
      </c>
      <c r="DL154">
        <v>27.5026777777778</v>
      </c>
      <c r="DM154">
        <v>999.9</v>
      </c>
      <c r="DN154">
        <v>0</v>
      </c>
      <c r="DO154">
        <v>0</v>
      </c>
      <c r="DP154">
        <v>10004.3085185185</v>
      </c>
      <c r="DQ154">
        <v>0</v>
      </c>
      <c r="DR154">
        <v>9.98458777777778</v>
      </c>
      <c r="DS154">
        <v>-24.7539111111111</v>
      </c>
      <c r="DT154">
        <v>653.268</v>
      </c>
      <c r="DU154">
        <v>678.361518518518</v>
      </c>
      <c r="DV154">
        <v>0.423690814814815</v>
      </c>
      <c r="DW154">
        <v>661.698740740741</v>
      </c>
      <c r="DX154">
        <v>24.563237037037</v>
      </c>
      <c r="DY154">
        <v>2.24670222222222</v>
      </c>
      <c r="DZ154">
        <v>2.20860555555556</v>
      </c>
      <c r="EA154">
        <v>19.2992777777778</v>
      </c>
      <c r="EB154">
        <v>19.0248888888889</v>
      </c>
      <c r="EC154">
        <v>2000.01703703704</v>
      </c>
      <c r="ED154">
        <v>0.980001518518518</v>
      </c>
      <c r="EE154">
        <v>0.0199986703703704</v>
      </c>
      <c r="EF154">
        <v>0</v>
      </c>
      <c r="EG154">
        <v>2.30302962962963</v>
      </c>
      <c r="EH154">
        <v>0</v>
      </c>
      <c r="EI154">
        <v>2301.62333333333</v>
      </c>
      <c r="EJ154">
        <v>17300.3222222222</v>
      </c>
      <c r="EK154">
        <v>39</v>
      </c>
      <c r="EL154">
        <v>39.5160740740741</v>
      </c>
      <c r="EM154">
        <v>38.75</v>
      </c>
      <c r="EN154">
        <v>38.25</v>
      </c>
      <c r="EO154">
        <v>38.354</v>
      </c>
      <c r="EP154">
        <v>1960.02259259259</v>
      </c>
      <c r="EQ154">
        <v>39.9944444444444</v>
      </c>
      <c r="ER154">
        <v>0</v>
      </c>
      <c r="ES154">
        <v>1679592386.3</v>
      </c>
      <c r="ET154">
        <v>0</v>
      </c>
      <c r="EU154">
        <v>2.282524</v>
      </c>
      <c r="EV154">
        <v>0.752038457670703</v>
      </c>
      <c r="EW154">
        <v>15.4976923235186</v>
      </c>
      <c r="EX154">
        <v>2301.6544</v>
      </c>
      <c r="EY154">
        <v>15</v>
      </c>
      <c r="EZ154">
        <v>0</v>
      </c>
      <c r="FA154" t="s">
        <v>409</v>
      </c>
      <c r="FB154">
        <v>1510787920.6</v>
      </c>
      <c r="FC154">
        <v>1510787921.6</v>
      </c>
      <c r="FD154">
        <v>0</v>
      </c>
      <c r="FE154">
        <v>-0.101</v>
      </c>
      <c r="FF154">
        <v>-0.012</v>
      </c>
      <c r="FG154">
        <v>6.901</v>
      </c>
      <c r="FH154">
        <v>0.516</v>
      </c>
      <c r="FI154">
        <v>420</v>
      </c>
      <c r="FJ154">
        <v>24</v>
      </c>
      <c r="FK154">
        <v>0.32</v>
      </c>
      <c r="FL154">
        <v>0.12</v>
      </c>
      <c r="FM154">
        <v>0.424438195121951</v>
      </c>
      <c r="FN154">
        <v>-0.0282390731707327</v>
      </c>
      <c r="FO154">
        <v>0.00366751761077463</v>
      </c>
      <c r="FP154">
        <v>1</v>
      </c>
      <c r="FQ154">
        <v>1</v>
      </c>
      <c r="FR154">
        <v>1</v>
      </c>
      <c r="FS154" t="s">
        <v>410</v>
      </c>
      <c r="FT154">
        <v>2.97186</v>
      </c>
      <c r="FU154">
        <v>2.75375</v>
      </c>
      <c r="FV154">
        <v>0.125085</v>
      </c>
      <c r="FW154">
        <v>0.129447</v>
      </c>
      <c r="FX154">
        <v>0.104909</v>
      </c>
      <c r="FY154">
        <v>0.104976</v>
      </c>
      <c r="FZ154">
        <v>33942.5</v>
      </c>
      <c r="GA154">
        <v>36806.9</v>
      </c>
      <c r="GB154">
        <v>35164.9</v>
      </c>
      <c r="GC154">
        <v>38353.4</v>
      </c>
      <c r="GD154">
        <v>44604.4</v>
      </c>
      <c r="GE154">
        <v>49572.1</v>
      </c>
      <c r="GF154">
        <v>54937.9</v>
      </c>
      <c r="GG154">
        <v>61510.9</v>
      </c>
      <c r="GH154">
        <v>1.9673</v>
      </c>
      <c r="GI154">
        <v>1.80555</v>
      </c>
      <c r="GJ154">
        <v>0.0933073</v>
      </c>
      <c r="GK154">
        <v>0</v>
      </c>
      <c r="GL154">
        <v>25.9692</v>
      </c>
      <c r="GM154">
        <v>999.9</v>
      </c>
      <c r="GN154">
        <v>64.504</v>
      </c>
      <c r="GO154">
        <v>29.688</v>
      </c>
      <c r="GP154">
        <v>30.0176</v>
      </c>
      <c r="GQ154">
        <v>54.5191</v>
      </c>
      <c r="GR154">
        <v>49.1506</v>
      </c>
      <c r="GS154">
        <v>1</v>
      </c>
      <c r="GT154">
        <v>0.0806098</v>
      </c>
      <c r="GU154">
        <v>1.30091</v>
      </c>
      <c r="GV154">
        <v>20.1125</v>
      </c>
      <c r="GW154">
        <v>5.19647</v>
      </c>
      <c r="GX154">
        <v>12.0043</v>
      </c>
      <c r="GY154">
        <v>4.97515</v>
      </c>
      <c r="GZ154">
        <v>3.29305</v>
      </c>
      <c r="HA154">
        <v>9999</v>
      </c>
      <c r="HB154">
        <v>9999</v>
      </c>
      <c r="HC154">
        <v>999.9</v>
      </c>
      <c r="HD154">
        <v>9999</v>
      </c>
      <c r="HE154">
        <v>1.86313</v>
      </c>
      <c r="HF154">
        <v>1.86813</v>
      </c>
      <c r="HG154">
        <v>1.8679</v>
      </c>
      <c r="HH154">
        <v>1.86904</v>
      </c>
      <c r="HI154">
        <v>1.86984</v>
      </c>
      <c r="HJ154">
        <v>1.86586</v>
      </c>
      <c r="HK154">
        <v>1.86703</v>
      </c>
      <c r="HL154">
        <v>1.86832</v>
      </c>
      <c r="HM154">
        <v>5</v>
      </c>
      <c r="HN154">
        <v>0</v>
      </c>
      <c r="HO154">
        <v>0</v>
      </c>
      <c r="HP154">
        <v>0</v>
      </c>
      <c r="HQ154" t="s">
        <v>411</v>
      </c>
      <c r="HR154" t="s">
        <v>412</v>
      </c>
      <c r="HS154" t="s">
        <v>413</v>
      </c>
      <c r="HT154" t="s">
        <v>413</v>
      </c>
      <c r="HU154" t="s">
        <v>413</v>
      </c>
      <c r="HV154" t="s">
        <v>413</v>
      </c>
      <c r="HW154">
        <v>0</v>
      </c>
      <c r="HX154">
        <v>100</v>
      </c>
      <c r="HY154">
        <v>100</v>
      </c>
      <c r="HZ154">
        <v>8.378</v>
      </c>
      <c r="IA154">
        <v>0.5653</v>
      </c>
      <c r="IB154">
        <v>4.09459096810632</v>
      </c>
      <c r="IC154">
        <v>0.00701673648668627</v>
      </c>
      <c r="ID154">
        <v>-7.00304995360485e-07</v>
      </c>
      <c r="IE154">
        <v>-1.86506737496121e-11</v>
      </c>
      <c r="IF154">
        <v>0.00125787624930914</v>
      </c>
      <c r="IG154">
        <v>-0.0224036906934607</v>
      </c>
      <c r="IH154">
        <v>0.00249664406764014</v>
      </c>
      <c r="II154">
        <v>-2.59163740235367e-05</v>
      </c>
      <c r="IJ154">
        <v>-2</v>
      </c>
      <c r="IK154">
        <v>2020</v>
      </c>
      <c r="IL154">
        <v>1</v>
      </c>
      <c r="IM154">
        <v>25</v>
      </c>
      <c r="IN154">
        <v>61.9</v>
      </c>
      <c r="IO154">
        <v>61.9</v>
      </c>
      <c r="IP154">
        <v>1.55029</v>
      </c>
      <c r="IQ154">
        <v>2.62085</v>
      </c>
      <c r="IR154">
        <v>1.54785</v>
      </c>
      <c r="IS154">
        <v>2.30469</v>
      </c>
      <c r="IT154">
        <v>1.34644</v>
      </c>
      <c r="IU154">
        <v>2.43286</v>
      </c>
      <c r="IV154">
        <v>34.1225</v>
      </c>
      <c r="IW154">
        <v>24.2188</v>
      </c>
      <c r="IX154">
        <v>18</v>
      </c>
      <c r="IY154">
        <v>503.215</v>
      </c>
      <c r="IZ154">
        <v>399.78</v>
      </c>
      <c r="JA154">
        <v>23.5992</v>
      </c>
      <c r="JB154">
        <v>28.2633</v>
      </c>
      <c r="JC154">
        <v>30</v>
      </c>
      <c r="JD154">
        <v>28.257</v>
      </c>
      <c r="JE154">
        <v>28.2007</v>
      </c>
      <c r="JF154">
        <v>31.0877</v>
      </c>
      <c r="JG154">
        <v>28.4109</v>
      </c>
      <c r="JH154">
        <v>74.0268</v>
      </c>
      <c r="JI154">
        <v>23.6032</v>
      </c>
      <c r="JJ154">
        <v>708.93</v>
      </c>
      <c r="JK154">
        <v>24.5381</v>
      </c>
      <c r="JL154">
        <v>101.934</v>
      </c>
      <c r="JM154">
        <v>102.39</v>
      </c>
    </row>
    <row r="155" spans="1:273">
      <c r="A155">
        <v>139</v>
      </c>
      <c r="B155">
        <v>1510791638.5</v>
      </c>
      <c r="C155">
        <v>2306.40000009537</v>
      </c>
      <c r="D155" t="s">
        <v>688</v>
      </c>
      <c r="E155" t="s">
        <v>689</v>
      </c>
      <c r="F155">
        <v>5</v>
      </c>
      <c r="G155" t="s">
        <v>405</v>
      </c>
      <c r="H155" t="s">
        <v>406</v>
      </c>
      <c r="I155">
        <v>1510791630.71429</v>
      </c>
      <c r="J155">
        <f>(K155)/1000</f>
        <v>0</v>
      </c>
      <c r="K155">
        <f>IF(CZ155, AN155, AH155)</f>
        <v>0</v>
      </c>
      <c r="L155">
        <f>IF(CZ155, AI155, AG155)</f>
        <v>0</v>
      </c>
      <c r="M155">
        <f>DB155 - IF(AU155&gt;1, L155*CV155*100.0/(AW155*DP155), 0)</f>
        <v>0</v>
      </c>
      <c r="N155">
        <f>((T155-J155/2)*M155-L155)/(T155+J155/2)</f>
        <v>0</v>
      </c>
      <c r="O155">
        <f>N155*(DI155+DJ155)/1000.0</f>
        <v>0</v>
      </c>
      <c r="P155">
        <f>(DB155 - IF(AU155&gt;1, L155*CV155*100.0/(AW155*DP155), 0))*(DI155+DJ155)/1000.0</f>
        <v>0</v>
      </c>
      <c r="Q155">
        <f>2.0/((1/S155-1/R155)+SIGN(S155)*SQRT((1/S155-1/R155)*(1/S155-1/R155) + 4*CW155/((CW155+1)*(CW155+1))*(2*1/S155*1/R155-1/R155*1/R155)))</f>
        <v>0</v>
      </c>
      <c r="R155">
        <f>IF(LEFT(CX155,1)&lt;&gt;"0",IF(LEFT(CX155,1)="1",3.0,CY155),$D$5+$E$5*(DP155*DI155/($K$5*1000))+$F$5*(DP155*DI155/($K$5*1000))*MAX(MIN(CV155,$J$5),$I$5)*MAX(MIN(CV155,$J$5),$I$5)+$G$5*MAX(MIN(CV155,$J$5),$I$5)*(DP155*DI155/($K$5*1000))+$H$5*(DP155*DI155/($K$5*1000))*(DP155*DI155/($K$5*1000)))</f>
        <v>0</v>
      </c>
      <c r="S155">
        <f>J155*(1000-(1000*0.61365*exp(17.502*W155/(240.97+W155))/(DI155+DJ155)+DD155)/2)/(1000*0.61365*exp(17.502*W155/(240.97+W155))/(DI155+DJ155)-DD155)</f>
        <v>0</v>
      </c>
      <c r="T155">
        <f>1/((CW155+1)/(Q155/1.6)+1/(R155/1.37)) + CW155/((CW155+1)/(Q155/1.6) + CW155/(R155/1.37))</f>
        <v>0</v>
      </c>
      <c r="U155">
        <f>(CR155*CU155)</f>
        <v>0</v>
      </c>
      <c r="V155">
        <f>(DK155+(U155+2*0.95*5.67E-8*(((DK155+$B$7)+273)^4-(DK155+273)^4)-44100*J155)/(1.84*29.3*R155+8*0.95*5.67E-8*(DK155+273)^3))</f>
        <v>0</v>
      </c>
      <c r="W155">
        <f>($C$7*DL155+$D$7*DM155+$E$7*V155)</f>
        <v>0</v>
      </c>
      <c r="X155">
        <f>0.61365*exp(17.502*W155/(240.97+W155))</f>
        <v>0</v>
      </c>
      <c r="Y155">
        <f>(Z155/AA155*100)</f>
        <v>0</v>
      </c>
      <c r="Z155">
        <f>DD155*(DI155+DJ155)/1000</f>
        <v>0</v>
      </c>
      <c r="AA155">
        <f>0.61365*exp(17.502*DK155/(240.97+DK155))</f>
        <v>0</v>
      </c>
      <c r="AB155">
        <f>(X155-DD155*(DI155+DJ155)/1000)</f>
        <v>0</v>
      </c>
      <c r="AC155">
        <f>(-J155*44100)</f>
        <v>0</v>
      </c>
      <c r="AD155">
        <f>2*29.3*R155*0.92*(DK155-W155)</f>
        <v>0</v>
      </c>
      <c r="AE155">
        <f>2*0.95*5.67E-8*(((DK155+$B$7)+273)^4-(W155+273)^4)</f>
        <v>0</v>
      </c>
      <c r="AF155">
        <f>U155+AE155+AC155+AD155</f>
        <v>0</v>
      </c>
      <c r="AG155">
        <f>DH155*AU155*(DC155-DB155*(1000-AU155*DE155)/(1000-AU155*DD155))/(100*CV155)</f>
        <v>0</v>
      </c>
      <c r="AH155">
        <f>1000*DH155*AU155*(DD155-DE155)/(100*CV155*(1000-AU155*DD155))</f>
        <v>0</v>
      </c>
      <c r="AI155">
        <f>(AJ155 - AK155 - DI155*1E3/(8.314*(DK155+273.15)) * AM155/DH155 * AL155) * DH155/(100*CV155) * (1000 - DE155)/1000</f>
        <v>0</v>
      </c>
      <c r="AJ155">
        <v>712.03561306702</v>
      </c>
      <c r="AK155">
        <v>694.497539393939</v>
      </c>
      <c r="AL155">
        <v>3.3902664615002</v>
      </c>
      <c r="AM155">
        <v>64.351544685461</v>
      </c>
      <c r="AN155">
        <f>(AP155 - AO155 + DI155*1E3/(8.314*(DK155+273.15)) * AR155/DH155 * AQ155) * DH155/(100*CV155) * 1000/(1000 - AP155)</f>
        <v>0</v>
      </c>
      <c r="AO155">
        <v>24.5647660001493</v>
      </c>
      <c r="AP155">
        <v>24.9809832167832</v>
      </c>
      <c r="AQ155">
        <v>-6.45166622997919e-07</v>
      </c>
      <c r="AR155">
        <v>100.18039122701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MAX(0,($B$13+$C$13*DP155)/(1+$D$13*DP155)*DI155/(DK155+273)*$E$13)</f>
        <v>0</v>
      </c>
      <c r="AX155" t="s">
        <v>407</v>
      </c>
      <c r="AY155" t="s">
        <v>407</v>
      </c>
      <c r="AZ155">
        <v>0</v>
      </c>
      <c r="BA155">
        <v>0</v>
      </c>
      <c r="BB155">
        <f>1-AZ155/BA155</f>
        <v>0</v>
      </c>
      <c r="BC155">
        <v>0</v>
      </c>
      <c r="BD155" t="s">
        <v>407</v>
      </c>
      <c r="BE155" t="s">
        <v>407</v>
      </c>
      <c r="BF155">
        <v>0</v>
      </c>
      <c r="BG155">
        <v>0</v>
      </c>
      <c r="BH155">
        <f>1-BF155/BG155</f>
        <v>0</v>
      </c>
      <c r="BI155">
        <v>0.5</v>
      </c>
      <c r="BJ155">
        <f>CS155</f>
        <v>0</v>
      </c>
      <c r="BK155">
        <f>L155</f>
        <v>0</v>
      </c>
      <c r="BL155">
        <f>BH155*BI155*BJ155</f>
        <v>0</v>
      </c>
      <c r="BM155">
        <f>(BK155-BC155)/BJ155</f>
        <v>0</v>
      </c>
      <c r="BN155">
        <f>(BA155-BG155)/BG155</f>
        <v>0</v>
      </c>
      <c r="BO155">
        <f>AZ155/(BB155+AZ155/BG155)</f>
        <v>0</v>
      </c>
      <c r="BP155" t="s">
        <v>407</v>
      </c>
      <c r="BQ155">
        <v>0</v>
      </c>
      <c r="BR155">
        <f>IF(BQ155&lt;&gt;0, BQ155, BO155)</f>
        <v>0</v>
      </c>
      <c r="BS155">
        <f>1-BR155/BG155</f>
        <v>0</v>
      </c>
      <c r="BT155">
        <f>(BG155-BF155)/(BG155-BR155)</f>
        <v>0</v>
      </c>
      <c r="BU155">
        <f>(BA155-BG155)/(BA155-BR155)</f>
        <v>0</v>
      </c>
      <c r="BV155">
        <f>(BG155-BF155)/(BG155-AZ155)</f>
        <v>0</v>
      </c>
      <c r="BW155">
        <f>(BA155-BG155)/(BA155-AZ155)</f>
        <v>0</v>
      </c>
      <c r="BX155">
        <f>(BT155*BR155/BF155)</f>
        <v>0</v>
      </c>
      <c r="BY155">
        <f>(1-BX155)</f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f>$B$11*DQ155+$C$11*DR155+$F$11*EC155*(1-EF155)</f>
        <v>0</v>
      </c>
      <c r="CS155">
        <f>CR155*CT155</f>
        <v>0</v>
      </c>
      <c r="CT155">
        <f>($B$11*$D$9+$C$11*$D$9+$F$11*((EP155+EH155)/MAX(EP155+EH155+EQ155, 0.1)*$I$9+EQ155/MAX(EP155+EH155+EQ155, 0.1)*$J$9))/($B$11+$C$11+$F$11)</f>
        <v>0</v>
      </c>
      <c r="CU155">
        <f>($B$11*$K$9+$C$11*$K$9+$F$11*((EP155+EH155)/MAX(EP155+EH155+EQ155, 0.1)*$P$9+EQ155/MAX(EP155+EH155+EQ155, 0.1)*$Q$9))/($B$11+$C$11+$F$11)</f>
        <v>0</v>
      </c>
      <c r="CV155">
        <v>1.65</v>
      </c>
      <c r="CW155">
        <v>0.5</v>
      </c>
      <c r="CX155" t="s">
        <v>408</v>
      </c>
      <c r="CY155">
        <v>2</v>
      </c>
      <c r="CZ155" t="b">
        <v>1</v>
      </c>
      <c r="DA155">
        <v>1510791630.71429</v>
      </c>
      <c r="DB155">
        <v>652.767607142857</v>
      </c>
      <c r="DC155">
        <v>677.403857142857</v>
      </c>
      <c r="DD155">
        <v>24.9837178571429</v>
      </c>
      <c r="DE155">
        <v>24.5639321428571</v>
      </c>
      <c r="DF155">
        <v>644.447178571429</v>
      </c>
      <c r="DG155">
        <v>24.418225</v>
      </c>
      <c r="DH155">
        <v>500.075428571429</v>
      </c>
      <c r="DI155">
        <v>89.9152035714286</v>
      </c>
      <c r="DJ155">
        <v>0.0999218678571429</v>
      </c>
      <c r="DK155">
        <v>26.6403714285714</v>
      </c>
      <c r="DL155">
        <v>27.4986892857143</v>
      </c>
      <c r="DM155">
        <v>999.9</v>
      </c>
      <c r="DN155">
        <v>0</v>
      </c>
      <c r="DO155">
        <v>0</v>
      </c>
      <c r="DP155">
        <v>10002.7696428571</v>
      </c>
      <c r="DQ155">
        <v>0</v>
      </c>
      <c r="DR155">
        <v>9.98469</v>
      </c>
      <c r="DS155">
        <v>-24.6363035714286</v>
      </c>
      <c r="DT155">
        <v>669.494</v>
      </c>
      <c r="DU155">
        <v>694.462714285714</v>
      </c>
      <c r="DV155">
        <v>0.419783178571429</v>
      </c>
      <c r="DW155">
        <v>677.403857142857</v>
      </c>
      <c r="DX155">
        <v>24.5639321428571</v>
      </c>
      <c r="DY155">
        <v>2.24641571428571</v>
      </c>
      <c r="DZ155">
        <v>2.20867035714286</v>
      </c>
      <c r="EA155">
        <v>19.2972214285714</v>
      </c>
      <c r="EB155">
        <v>19.0253571428571</v>
      </c>
      <c r="EC155">
        <v>2000.01964285714</v>
      </c>
      <c r="ED155">
        <v>0.980000142857143</v>
      </c>
      <c r="EE155">
        <v>0.02</v>
      </c>
      <c r="EF155">
        <v>0</v>
      </c>
      <c r="EG155">
        <v>2.34468928571429</v>
      </c>
      <c r="EH155">
        <v>0</v>
      </c>
      <c r="EI155">
        <v>2302.78821428571</v>
      </c>
      <c r="EJ155">
        <v>17300.3428571429</v>
      </c>
      <c r="EK155">
        <v>39</v>
      </c>
      <c r="EL155">
        <v>39.5110714285714</v>
      </c>
      <c r="EM155">
        <v>38.75</v>
      </c>
      <c r="EN155">
        <v>38.25</v>
      </c>
      <c r="EO155">
        <v>38.35025</v>
      </c>
      <c r="EP155">
        <v>1960.0225</v>
      </c>
      <c r="EQ155">
        <v>39.9971428571429</v>
      </c>
      <c r="ER155">
        <v>0</v>
      </c>
      <c r="ES155">
        <v>1679592391.1</v>
      </c>
      <c r="ET155">
        <v>0</v>
      </c>
      <c r="EU155">
        <v>2.345184</v>
      </c>
      <c r="EV155">
        <v>-0.0184923115176828</v>
      </c>
      <c r="EW155">
        <v>16.6507692493256</v>
      </c>
      <c r="EX155">
        <v>2302.8836</v>
      </c>
      <c r="EY155">
        <v>15</v>
      </c>
      <c r="EZ155">
        <v>0</v>
      </c>
      <c r="FA155" t="s">
        <v>409</v>
      </c>
      <c r="FB155">
        <v>1510787920.6</v>
      </c>
      <c r="FC155">
        <v>1510787921.6</v>
      </c>
      <c r="FD155">
        <v>0</v>
      </c>
      <c r="FE155">
        <v>-0.101</v>
      </c>
      <c r="FF155">
        <v>-0.012</v>
      </c>
      <c r="FG155">
        <v>6.901</v>
      </c>
      <c r="FH155">
        <v>0.516</v>
      </c>
      <c r="FI155">
        <v>420</v>
      </c>
      <c r="FJ155">
        <v>24</v>
      </c>
      <c r="FK155">
        <v>0.32</v>
      </c>
      <c r="FL155">
        <v>0.12</v>
      </c>
      <c r="FM155">
        <v>0.42242443902439</v>
      </c>
      <c r="FN155">
        <v>-0.0473842369337971</v>
      </c>
      <c r="FO155">
        <v>0.00498173548488917</v>
      </c>
      <c r="FP155">
        <v>1</v>
      </c>
      <c r="FQ155">
        <v>1</v>
      </c>
      <c r="FR155">
        <v>1</v>
      </c>
      <c r="FS155" t="s">
        <v>410</v>
      </c>
      <c r="FT155">
        <v>2.97186</v>
      </c>
      <c r="FU155">
        <v>2.75393</v>
      </c>
      <c r="FV155">
        <v>0.127251</v>
      </c>
      <c r="FW155">
        <v>0.13163</v>
      </c>
      <c r="FX155">
        <v>0.10491</v>
      </c>
      <c r="FY155">
        <v>0.104974</v>
      </c>
      <c r="FZ155">
        <v>33858.4</v>
      </c>
      <c r="GA155">
        <v>36715</v>
      </c>
      <c r="GB155">
        <v>35164.8</v>
      </c>
      <c r="GC155">
        <v>38353.7</v>
      </c>
      <c r="GD155">
        <v>44604.4</v>
      </c>
      <c r="GE155">
        <v>49572.6</v>
      </c>
      <c r="GF155">
        <v>54937.9</v>
      </c>
      <c r="GG155">
        <v>61511.4</v>
      </c>
      <c r="GH155">
        <v>1.96718</v>
      </c>
      <c r="GI155">
        <v>1.80593</v>
      </c>
      <c r="GJ155">
        <v>0.0933111</v>
      </c>
      <c r="GK155">
        <v>0</v>
      </c>
      <c r="GL155">
        <v>25.9692</v>
      </c>
      <c r="GM155">
        <v>999.9</v>
      </c>
      <c r="GN155">
        <v>64.504</v>
      </c>
      <c r="GO155">
        <v>29.688</v>
      </c>
      <c r="GP155">
        <v>30.0189</v>
      </c>
      <c r="GQ155">
        <v>54.4991</v>
      </c>
      <c r="GR155">
        <v>48.9463</v>
      </c>
      <c r="GS155">
        <v>1</v>
      </c>
      <c r="GT155">
        <v>0.0805157</v>
      </c>
      <c r="GU155">
        <v>1.25266</v>
      </c>
      <c r="GV155">
        <v>20.1129</v>
      </c>
      <c r="GW155">
        <v>5.19677</v>
      </c>
      <c r="GX155">
        <v>12.004</v>
      </c>
      <c r="GY155">
        <v>4.97515</v>
      </c>
      <c r="GZ155">
        <v>3.29303</v>
      </c>
      <c r="HA155">
        <v>9999</v>
      </c>
      <c r="HB155">
        <v>9999</v>
      </c>
      <c r="HC155">
        <v>999.9</v>
      </c>
      <c r="HD155">
        <v>9999</v>
      </c>
      <c r="HE155">
        <v>1.86311</v>
      </c>
      <c r="HF155">
        <v>1.86813</v>
      </c>
      <c r="HG155">
        <v>1.86789</v>
      </c>
      <c r="HH155">
        <v>1.86904</v>
      </c>
      <c r="HI155">
        <v>1.86984</v>
      </c>
      <c r="HJ155">
        <v>1.86588</v>
      </c>
      <c r="HK155">
        <v>1.86703</v>
      </c>
      <c r="HL155">
        <v>1.86835</v>
      </c>
      <c r="HM155">
        <v>5</v>
      </c>
      <c r="HN155">
        <v>0</v>
      </c>
      <c r="HO155">
        <v>0</v>
      </c>
      <c r="HP155">
        <v>0</v>
      </c>
      <c r="HQ155" t="s">
        <v>411</v>
      </c>
      <c r="HR155" t="s">
        <v>412</v>
      </c>
      <c r="HS155" t="s">
        <v>413</v>
      </c>
      <c r="HT155" t="s">
        <v>413</v>
      </c>
      <c r="HU155" t="s">
        <v>413</v>
      </c>
      <c r="HV155" t="s">
        <v>413</v>
      </c>
      <c r="HW155">
        <v>0</v>
      </c>
      <c r="HX155">
        <v>100</v>
      </c>
      <c r="HY155">
        <v>100</v>
      </c>
      <c r="HZ155">
        <v>8.478</v>
      </c>
      <c r="IA155">
        <v>0.5654</v>
      </c>
      <c r="IB155">
        <v>4.09459096810632</v>
      </c>
      <c r="IC155">
        <v>0.00701673648668627</v>
      </c>
      <c r="ID155">
        <v>-7.00304995360485e-07</v>
      </c>
      <c r="IE155">
        <v>-1.86506737496121e-11</v>
      </c>
      <c r="IF155">
        <v>0.00125787624930914</v>
      </c>
      <c r="IG155">
        <v>-0.0224036906934607</v>
      </c>
      <c r="IH155">
        <v>0.00249664406764014</v>
      </c>
      <c r="II155">
        <v>-2.59163740235367e-05</v>
      </c>
      <c r="IJ155">
        <v>-2</v>
      </c>
      <c r="IK155">
        <v>2020</v>
      </c>
      <c r="IL155">
        <v>1</v>
      </c>
      <c r="IM155">
        <v>25</v>
      </c>
      <c r="IN155">
        <v>62</v>
      </c>
      <c r="IO155">
        <v>61.9</v>
      </c>
      <c r="IP155">
        <v>1.57715</v>
      </c>
      <c r="IQ155">
        <v>2.62695</v>
      </c>
      <c r="IR155">
        <v>1.54785</v>
      </c>
      <c r="IS155">
        <v>2.30591</v>
      </c>
      <c r="IT155">
        <v>1.34644</v>
      </c>
      <c r="IU155">
        <v>2.41943</v>
      </c>
      <c r="IV155">
        <v>34.1225</v>
      </c>
      <c r="IW155">
        <v>24.2188</v>
      </c>
      <c r="IX155">
        <v>18</v>
      </c>
      <c r="IY155">
        <v>503.114</v>
      </c>
      <c r="IZ155">
        <v>399.979</v>
      </c>
      <c r="JA155">
        <v>23.6003</v>
      </c>
      <c r="JB155">
        <v>28.2609</v>
      </c>
      <c r="JC155">
        <v>29.9999</v>
      </c>
      <c r="JD155">
        <v>28.2549</v>
      </c>
      <c r="JE155">
        <v>28.1993</v>
      </c>
      <c r="JF155">
        <v>31.6139</v>
      </c>
      <c r="JG155">
        <v>28.4109</v>
      </c>
      <c r="JH155">
        <v>74.0268</v>
      </c>
      <c r="JI155">
        <v>23.6078</v>
      </c>
      <c r="JJ155">
        <v>722.454</v>
      </c>
      <c r="JK155">
        <v>24.5381</v>
      </c>
      <c r="JL155">
        <v>101.933</v>
      </c>
      <c r="JM155">
        <v>102.391</v>
      </c>
    </row>
    <row r="156" spans="1:273">
      <c r="A156">
        <v>140</v>
      </c>
      <c r="B156">
        <v>1510791643</v>
      </c>
      <c r="C156">
        <v>2310.90000009537</v>
      </c>
      <c r="D156" t="s">
        <v>690</v>
      </c>
      <c r="E156" t="s">
        <v>691</v>
      </c>
      <c r="F156">
        <v>5</v>
      </c>
      <c r="G156" t="s">
        <v>405</v>
      </c>
      <c r="H156" t="s">
        <v>406</v>
      </c>
      <c r="I156">
        <v>1510791635.16071</v>
      </c>
      <c r="J156">
        <f>(K156)/1000</f>
        <v>0</v>
      </c>
      <c r="K156">
        <f>IF(CZ156, AN156, AH156)</f>
        <v>0</v>
      </c>
      <c r="L156">
        <f>IF(CZ156, AI156, AG156)</f>
        <v>0</v>
      </c>
      <c r="M156">
        <f>DB156 - IF(AU156&gt;1, L156*CV156*100.0/(AW156*DP156), 0)</f>
        <v>0</v>
      </c>
      <c r="N156">
        <f>((T156-J156/2)*M156-L156)/(T156+J156/2)</f>
        <v>0</v>
      </c>
      <c r="O156">
        <f>N156*(DI156+DJ156)/1000.0</f>
        <v>0</v>
      </c>
      <c r="P156">
        <f>(DB156 - IF(AU156&gt;1, L156*CV156*100.0/(AW156*DP156), 0))*(DI156+DJ156)/1000.0</f>
        <v>0</v>
      </c>
      <c r="Q156">
        <f>2.0/((1/S156-1/R156)+SIGN(S156)*SQRT((1/S156-1/R156)*(1/S156-1/R156) + 4*CW156/((CW156+1)*(CW156+1))*(2*1/S156*1/R156-1/R156*1/R156)))</f>
        <v>0</v>
      </c>
      <c r="R156">
        <f>IF(LEFT(CX156,1)&lt;&gt;"0",IF(LEFT(CX156,1)="1",3.0,CY156),$D$5+$E$5*(DP156*DI156/($K$5*1000))+$F$5*(DP156*DI156/($K$5*1000))*MAX(MIN(CV156,$J$5),$I$5)*MAX(MIN(CV156,$J$5),$I$5)+$G$5*MAX(MIN(CV156,$J$5),$I$5)*(DP156*DI156/($K$5*1000))+$H$5*(DP156*DI156/($K$5*1000))*(DP156*DI156/($K$5*1000)))</f>
        <v>0</v>
      </c>
      <c r="S156">
        <f>J156*(1000-(1000*0.61365*exp(17.502*W156/(240.97+W156))/(DI156+DJ156)+DD156)/2)/(1000*0.61365*exp(17.502*W156/(240.97+W156))/(DI156+DJ156)-DD156)</f>
        <v>0</v>
      </c>
      <c r="T156">
        <f>1/((CW156+1)/(Q156/1.6)+1/(R156/1.37)) + CW156/((CW156+1)/(Q156/1.6) + CW156/(R156/1.37))</f>
        <v>0</v>
      </c>
      <c r="U156">
        <f>(CR156*CU156)</f>
        <v>0</v>
      </c>
      <c r="V156">
        <f>(DK156+(U156+2*0.95*5.67E-8*(((DK156+$B$7)+273)^4-(DK156+273)^4)-44100*J156)/(1.84*29.3*R156+8*0.95*5.67E-8*(DK156+273)^3))</f>
        <v>0</v>
      </c>
      <c r="W156">
        <f>($C$7*DL156+$D$7*DM156+$E$7*V156)</f>
        <v>0</v>
      </c>
      <c r="X156">
        <f>0.61365*exp(17.502*W156/(240.97+W156))</f>
        <v>0</v>
      </c>
      <c r="Y156">
        <f>(Z156/AA156*100)</f>
        <v>0</v>
      </c>
      <c r="Z156">
        <f>DD156*(DI156+DJ156)/1000</f>
        <v>0</v>
      </c>
      <c r="AA156">
        <f>0.61365*exp(17.502*DK156/(240.97+DK156))</f>
        <v>0</v>
      </c>
      <c r="AB156">
        <f>(X156-DD156*(DI156+DJ156)/1000)</f>
        <v>0</v>
      </c>
      <c r="AC156">
        <f>(-J156*44100)</f>
        <v>0</v>
      </c>
      <c r="AD156">
        <f>2*29.3*R156*0.92*(DK156-W156)</f>
        <v>0</v>
      </c>
      <c r="AE156">
        <f>2*0.95*5.67E-8*(((DK156+$B$7)+273)^4-(W156+273)^4)</f>
        <v>0</v>
      </c>
      <c r="AF156">
        <f>U156+AE156+AC156+AD156</f>
        <v>0</v>
      </c>
      <c r="AG156">
        <f>DH156*AU156*(DC156-DB156*(1000-AU156*DE156)/(1000-AU156*DD156))/(100*CV156)</f>
        <v>0</v>
      </c>
      <c r="AH156">
        <f>1000*DH156*AU156*(DD156-DE156)/(100*CV156*(1000-AU156*DD156))</f>
        <v>0</v>
      </c>
      <c r="AI156">
        <f>(AJ156 - AK156 - DI156*1E3/(8.314*(DK156+273.15)) * AM156/DH156 * AL156) * DH156/(100*CV156) * (1000 - DE156)/1000</f>
        <v>0</v>
      </c>
      <c r="AJ156">
        <v>727.889454506709</v>
      </c>
      <c r="AK156">
        <v>709.95436969697</v>
      </c>
      <c r="AL156">
        <v>3.42044674483148</v>
      </c>
      <c r="AM156">
        <v>64.351544685461</v>
      </c>
      <c r="AN156">
        <f>(AP156 - AO156 + DI156*1E3/(8.314*(DK156+273.15)) * AR156/DH156 * AQ156) * DH156/(100*CV156) * 1000/(1000 - AP156)</f>
        <v>0</v>
      </c>
      <c r="AO156">
        <v>24.5640435128153</v>
      </c>
      <c r="AP156">
        <v>24.9817006993007</v>
      </c>
      <c r="AQ156">
        <v>-1.66474592770075e-06</v>
      </c>
      <c r="AR156">
        <v>100.18039122701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MAX(0,($B$13+$C$13*DP156)/(1+$D$13*DP156)*DI156/(DK156+273)*$E$13)</f>
        <v>0</v>
      </c>
      <c r="AX156" t="s">
        <v>407</v>
      </c>
      <c r="AY156" t="s">
        <v>407</v>
      </c>
      <c r="AZ156">
        <v>0</v>
      </c>
      <c r="BA156">
        <v>0</v>
      </c>
      <c r="BB156">
        <f>1-AZ156/BA156</f>
        <v>0</v>
      </c>
      <c r="BC156">
        <v>0</v>
      </c>
      <c r="BD156" t="s">
        <v>407</v>
      </c>
      <c r="BE156" t="s">
        <v>407</v>
      </c>
      <c r="BF156">
        <v>0</v>
      </c>
      <c r="BG156">
        <v>0</v>
      </c>
      <c r="BH156">
        <f>1-BF156/BG156</f>
        <v>0</v>
      </c>
      <c r="BI156">
        <v>0.5</v>
      </c>
      <c r="BJ156">
        <f>CS156</f>
        <v>0</v>
      </c>
      <c r="BK156">
        <f>L156</f>
        <v>0</v>
      </c>
      <c r="BL156">
        <f>BH156*BI156*BJ156</f>
        <v>0</v>
      </c>
      <c r="BM156">
        <f>(BK156-BC156)/BJ156</f>
        <v>0</v>
      </c>
      <c r="BN156">
        <f>(BA156-BG156)/BG156</f>
        <v>0</v>
      </c>
      <c r="BO156">
        <f>AZ156/(BB156+AZ156/BG156)</f>
        <v>0</v>
      </c>
      <c r="BP156" t="s">
        <v>407</v>
      </c>
      <c r="BQ156">
        <v>0</v>
      </c>
      <c r="BR156">
        <f>IF(BQ156&lt;&gt;0, BQ156, BO156)</f>
        <v>0</v>
      </c>
      <c r="BS156">
        <f>1-BR156/BG156</f>
        <v>0</v>
      </c>
      <c r="BT156">
        <f>(BG156-BF156)/(BG156-BR156)</f>
        <v>0</v>
      </c>
      <c r="BU156">
        <f>(BA156-BG156)/(BA156-BR156)</f>
        <v>0</v>
      </c>
      <c r="BV156">
        <f>(BG156-BF156)/(BG156-AZ156)</f>
        <v>0</v>
      </c>
      <c r="BW156">
        <f>(BA156-BG156)/(BA156-AZ156)</f>
        <v>0</v>
      </c>
      <c r="BX156">
        <f>(BT156*BR156/BF156)</f>
        <v>0</v>
      </c>
      <c r="BY156">
        <f>(1-BX156)</f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f>$B$11*DQ156+$C$11*DR156+$F$11*EC156*(1-EF156)</f>
        <v>0</v>
      </c>
      <c r="CS156">
        <f>CR156*CT156</f>
        <v>0</v>
      </c>
      <c r="CT156">
        <f>($B$11*$D$9+$C$11*$D$9+$F$11*((EP156+EH156)/MAX(EP156+EH156+EQ156, 0.1)*$I$9+EQ156/MAX(EP156+EH156+EQ156, 0.1)*$J$9))/($B$11+$C$11+$F$11)</f>
        <v>0</v>
      </c>
      <c r="CU156">
        <f>($B$11*$K$9+$C$11*$K$9+$F$11*((EP156+EH156)/MAX(EP156+EH156+EQ156, 0.1)*$P$9+EQ156/MAX(EP156+EH156+EQ156, 0.1)*$Q$9))/($B$11+$C$11+$F$11)</f>
        <v>0</v>
      </c>
      <c r="CV156">
        <v>1.65</v>
      </c>
      <c r="CW156">
        <v>0.5</v>
      </c>
      <c r="CX156" t="s">
        <v>408</v>
      </c>
      <c r="CY156">
        <v>2</v>
      </c>
      <c r="CZ156" t="b">
        <v>1</v>
      </c>
      <c r="DA156">
        <v>1510791635.16071</v>
      </c>
      <c r="DB156">
        <v>667.681321428571</v>
      </c>
      <c r="DC156">
        <v>692.440071428571</v>
      </c>
      <c r="DD156">
        <v>24.9816785714286</v>
      </c>
      <c r="DE156">
        <v>24.5643857142857</v>
      </c>
      <c r="DF156">
        <v>659.270785714286</v>
      </c>
      <c r="DG156">
        <v>24.4162785714286</v>
      </c>
      <c r="DH156">
        <v>500.079357142857</v>
      </c>
      <c r="DI156">
        <v>89.914625</v>
      </c>
      <c r="DJ156">
        <v>0.0999963428571429</v>
      </c>
      <c r="DK156">
        <v>26.6393821428571</v>
      </c>
      <c r="DL156">
        <v>27.4962642857143</v>
      </c>
      <c r="DM156">
        <v>999.9</v>
      </c>
      <c r="DN156">
        <v>0</v>
      </c>
      <c r="DO156">
        <v>0</v>
      </c>
      <c r="DP156">
        <v>10004.3257142857</v>
      </c>
      <c r="DQ156">
        <v>0</v>
      </c>
      <c r="DR156">
        <v>9.98469</v>
      </c>
      <c r="DS156">
        <v>-24.7588142857143</v>
      </c>
      <c r="DT156">
        <v>684.788464285714</v>
      </c>
      <c r="DU156">
        <v>709.877928571429</v>
      </c>
      <c r="DV156">
        <v>0.417293214285714</v>
      </c>
      <c r="DW156">
        <v>692.440071428571</v>
      </c>
      <c r="DX156">
        <v>24.5643857142857</v>
      </c>
      <c r="DY156">
        <v>2.24621857142857</v>
      </c>
      <c r="DZ156">
        <v>2.20869678571429</v>
      </c>
      <c r="EA156">
        <v>19.2958035714286</v>
      </c>
      <c r="EB156">
        <v>19.0255428571429</v>
      </c>
      <c r="EC156">
        <v>1999.99678571429</v>
      </c>
      <c r="ED156">
        <v>0.979999964285715</v>
      </c>
      <c r="EE156">
        <v>0.0200002214285714</v>
      </c>
      <c r="EF156">
        <v>0</v>
      </c>
      <c r="EG156">
        <v>2.35793214285714</v>
      </c>
      <c r="EH156">
        <v>0</v>
      </c>
      <c r="EI156">
        <v>2303.9975</v>
      </c>
      <c r="EJ156">
        <v>17300.1392857143</v>
      </c>
      <c r="EK156">
        <v>39</v>
      </c>
      <c r="EL156">
        <v>39.5110714285714</v>
      </c>
      <c r="EM156">
        <v>38.75</v>
      </c>
      <c r="EN156">
        <v>38.2365</v>
      </c>
      <c r="EO156">
        <v>38.35925</v>
      </c>
      <c r="EP156">
        <v>1959.99964285714</v>
      </c>
      <c r="EQ156">
        <v>39.9971428571429</v>
      </c>
      <c r="ER156">
        <v>0</v>
      </c>
      <c r="ES156">
        <v>1679592395.9</v>
      </c>
      <c r="ET156">
        <v>0</v>
      </c>
      <c r="EU156">
        <v>2.333808</v>
      </c>
      <c r="EV156">
        <v>-0.696676928880651</v>
      </c>
      <c r="EW156">
        <v>16.2107691987694</v>
      </c>
      <c r="EX156">
        <v>2304.172</v>
      </c>
      <c r="EY156">
        <v>15</v>
      </c>
      <c r="EZ156">
        <v>0</v>
      </c>
      <c r="FA156" t="s">
        <v>409</v>
      </c>
      <c r="FB156">
        <v>1510787920.6</v>
      </c>
      <c r="FC156">
        <v>1510787921.6</v>
      </c>
      <c r="FD156">
        <v>0</v>
      </c>
      <c r="FE156">
        <v>-0.101</v>
      </c>
      <c r="FF156">
        <v>-0.012</v>
      </c>
      <c r="FG156">
        <v>6.901</v>
      </c>
      <c r="FH156">
        <v>0.516</v>
      </c>
      <c r="FI156">
        <v>420</v>
      </c>
      <c r="FJ156">
        <v>24</v>
      </c>
      <c r="FK156">
        <v>0.32</v>
      </c>
      <c r="FL156">
        <v>0.12</v>
      </c>
      <c r="FM156">
        <v>0.419707170731707</v>
      </c>
      <c r="FN156">
        <v>-0.0411427317073175</v>
      </c>
      <c r="FO156">
        <v>0.0045195391298738</v>
      </c>
      <c r="FP156">
        <v>1</v>
      </c>
      <c r="FQ156">
        <v>1</v>
      </c>
      <c r="FR156">
        <v>1</v>
      </c>
      <c r="FS156" t="s">
        <v>410</v>
      </c>
      <c r="FT156">
        <v>2.97192</v>
      </c>
      <c r="FU156">
        <v>2.75401</v>
      </c>
      <c r="FV156">
        <v>0.129191</v>
      </c>
      <c r="FW156">
        <v>0.133411</v>
      </c>
      <c r="FX156">
        <v>0.104913</v>
      </c>
      <c r="FY156">
        <v>0.104976</v>
      </c>
      <c r="FZ156">
        <v>33783.4</v>
      </c>
      <c r="GA156">
        <v>36640.2</v>
      </c>
      <c r="GB156">
        <v>35165</v>
      </c>
      <c r="GC156">
        <v>38354.2</v>
      </c>
      <c r="GD156">
        <v>44604.6</v>
      </c>
      <c r="GE156">
        <v>49572.9</v>
      </c>
      <c r="GF156">
        <v>54938.2</v>
      </c>
      <c r="GG156">
        <v>61511.7</v>
      </c>
      <c r="GH156">
        <v>1.96735</v>
      </c>
      <c r="GI156">
        <v>1.80595</v>
      </c>
      <c r="GJ156">
        <v>0.0940338</v>
      </c>
      <c r="GK156">
        <v>0</v>
      </c>
      <c r="GL156">
        <v>25.967</v>
      </c>
      <c r="GM156">
        <v>999.9</v>
      </c>
      <c r="GN156">
        <v>64.504</v>
      </c>
      <c r="GO156">
        <v>29.688</v>
      </c>
      <c r="GP156">
        <v>30.0198</v>
      </c>
      <c r="GQ156">
        <v>54.7491</v>
      </c>
      <c r="GR156">
        <v>49.1587</v>
      </c>
      <c r="GS156">
        <v>1</v>
      </c>
      <c r="GT156">
        <v>0.0803735</v>
      </c>
      <c r="GU156">
        <v>1.24102</v>
      </c>
      <c r="GV156">
        <v>20.113</v>
      </c>
      <c r="GW156">
        <v>5.19662</v>
      </c>
      <c r="GX156">
        <v>12.004</v>
      </c>
      <c r="GY156">
        <v>4.975</v>
      </c>
      <c r="GZ156">
        <v>3.29313</v>
      </c>
      <c r="HA156">
        <v>9999</v>
      </c>
      <c r="HB156">
        <v>9999</v>
      </c>
      <c r="HC156">
        <v>999.9</v>
      </c>
      <c r="HD156">
        <v>9999</v>
      </c>
      <c r="HE156">
        <v>1.8631</v>
      </c>
      <c r="HF156">
        <v>1.86813</v>
      </c>
      <c r="HG156">
        <v>1.86789</v>
      </c>
      <c r="HH156">
        <v>1.86903</v>
      </c>
      <c r="HI156">
        <v>1.86985</v>
      </c>
      <c r="HJ156">
        <v>1.86586</v>
      </c>
      <c r="HK156">
        <v>1.86704</v>
      </c>
      <c r="HL156">
        <v>1.86834</v>
      </c>
      <c r="HM156">
        <v>5</v>
      </c>
      <c r="HN156">
        <v>0</v>
      </c>
      <c r="HO156">
        <v>0</v>
      </c>
      <c r="HP156">
        <v>0</v>
      </c>
      <c r="HQ156" t="s">
        <v>411</v>
      </c>
      <c r="HR156" t="s">
        <v>412</v>
      </c>
      <c r="HS156" t="s">
        <v>413</v>
      </c>
      <c r="HT156" t="s">
        <v>413</v>
      </c>
      <c r="HU156" t="s">
        <v>413</v>
      </c>
      <c r="HV156" t="s">
        <v>413</v>
      </c>
      <c r="HW156">
        <v>0</v>
      </c>
      <c r="HX156">
        <v>100</v>
      </c>
      <c r="HY156">
        <v>100</v>
      </c>
      <c r="HZ156">
        <v>8.568</v>
      </c>
      <c r="IA156">
        <v>0.5654</v>
      </c>
      <c r="IB156">
        <v>4.09459096810632</v>
      </c>
      <c r="IC156">
        <v>0.00701673648668627</v>
      </c>
      <c r="ID156">
        <v>-7.00304995360485e-07</v>
      </c>
      <c r="IE156">
        <v>-1.86506737496121e-11</v>
      </c>
      <c r="IF156">
        <v>0.00125787624930914</v>
      </c>
      <c r="IG156">
        <v>-0.0224036906934607</v>
      </c>
      <c r="IH156">
        <v>0.00249664406764014</v>
      </c>
      <c r="II156">
        <v>-2.59163740235367e-05</v>
      </c>
      <c r="IJ156">
        <v>-2</v>
      </c>
      <c r="IK156">
        <v>2020</v>
      </c>
      <c r="IL156">
        <v>1</v>
      </c>
      <c r="IM156">
        <v>25</v>
      </c>
      <c r="IN156">
        <v>62</v>
      </c>
      <c r="IO156">
        <v>62</v>
      </c>
      <c r="IP156">
        <v>1.60156</v>
      </c>
      <c r="IQ156">
        <v>2.62939</v>
      </c>
      <c r="IR156">
        <v>1.54785</v>
      </c>
      <c r="IS156">
        <v>2.30591</v>
      </c>
      <c r="IT156">
        <v>1.34644</v>
      </c>
      <c r="IU156">
        <v>2.28516</v>
      </c>
      <c r="IV156">
        <v>34.1225</v>
      </c>
      <c r="IW156">
        <v>24.2101</v>
      </c>
      <c r="IX156">
        <v>18</v>
      </c>
      <c r="IY156">
        <v>503.223</v>
      </c>
      <c r="IZ156">
        <v>399.986</v>
      </c>
      <c r="JA156">
        <v>23.6055</v>
      </c>
      <c r="JB156">
        <v>28.2588</v>
      </c>
      <c r="JC156">
        <v>29.9998</v>
      </c>
      <c r="JD156">
        <v>28.2539</v>
      </c>
      <c r="JE156">
        <v>28.1983</v>
      </c>
      <c r="JF156">
        <v>32.1104</v>
      </c>
      <c r="JG156">
        <v>28.4109</v>
      </c>
      <c r="JH156">
        <v>74.0268</v>
      </c>
      <c r="JI156">
        <v>23.6103</v>
      </c>
      <c r="JJ156">
        <v>742.564</v>
      </c>
      <c r="JK156">
        <v>24.5381</v>
      </c>
      <c r="JL156">
        <v>101.934</v>
      </c>
      <c r="JM156">
        <v>102.392</v>
      </c>
    </row>
    <row r="157" spans="1:273">
      <c r="A157">
        <v>141</v>
      </c>
      <c r="B157">
        <v>1510791648.5</v>
      </c>
      <c r="C157">
        <v>2316.40000009537</v>
      </c>
      <c r="D157" t="s">
        <v>692</v>
      </c>
      <c r="E157" t="s">
        <v>693</v>
      </c>
      <c r="F157">
        <v>5</v>
      </c>
      <c r="G157" t="s">
        <v>405</v>
      </c>
      <c r="H157" t="s">
        <v>406</v>
      </c>
      <c r="I157">
        <v>1510791640.73214</v>
      </c>
      <c r="J157">
        <f>(K157)/1000</f>
        <v>0</v>
      </c>
      <c r="K157">
        <f>IF(CZ157, AN157, AH157)</f>
        <v>0</v>
      </c>
      <c r="L157">
        <f>IF(CZ157, AI157, AG157)</f>
        <v>0</v>
      </c>
      <c r="M157">
        <f>DB157 - IF(AU157&gt;1, L157*CV157*100.0/(AW157*DP157), 0)</f>
        <v>0</v>
      </c>
      <c r="N157">
        <f>((T157-J157/2)*M157-L157)/(T157+J157/2)</f>
        <v>0</v>
      </c>
      <c r="O157">
        <f>N157*(DI157+DJ157)/1000.0</f>
        <v>0</v>
      </c>
      <c r="P157">
        <f>(DB157 - IF(AU157&gt;1, L157*CV157*100.0/(AW157*DP157), 0))*(DI157+DJ157)/1000.0</f>
        <v>0</v>
      </c>
      <c r="Q157">
        <f>2.0/((1/S157-1/R157)+SIGN(S157)*SQRT((1/S157-1/R157)*(1/S157-1/R157) + 4*CW157/((CW157+1)*(CW157+1))*(2*1/S157*1/R157-1/R157*1/R157)))</f>
        <v>0</v>
      </c>
      <c r="R157">
        <f>IF(LEFT(CX157,1)&lt;&gt;"0",IF(LEFT(CX157,1)="1",3.0,CY157),$D$5+$E$5*(DP157*DI157/($K$5*1000))+$F$5*(DP157*DI157/($K$5*1000))*MAX(MIN(CV157,$J$5),$I$5)*MAX(MIN(CV157,$J$5),$I$5)+$G$5*MAX(MIN(CV157,$J$5),$I$5)*(DP157*DI157/($K$5*1000))+$H$5*(DP157*DI157/($K$5*1000))*(DP157*DI157/($K$5*1000)))</f>
        <v>0</v>
      </c>
      <c r="S157">
        <f>J157*(1000-(1000*0.61365*exp(17.502*W157/(240.97+W157))/(DI157+DJ157)+DD157)/2)/(1000*0.61365*exp(17.502*W157/(240.97+W157))/(DI157+DJ157)-DD157)</f>
        <v>0</v>
      </c>
      <c r="T157">
        <f>1/((CW157+1)/(Q157/1.6)+1/(R157/1.37)) + CW157/((CW157+1)/(Q157/1.6) + CW157/(R157/1.37))</f>
        <v>0</v>
      </c>
      <c r="U157">
        <f>(CR157*CU157)</f>
        <v>0</v>
      </c>
      <c r="V157">
        <f>(DK157+(U157+2*0.95*5.67E-8*(((DK157+$B$7)+273)^4-(DK157+273)^4)-44100*J157)/(1.84*29.3*R157+8*0.95*5.67E-8*(DK157+273)^3))</f>
        <v>0</v>
      </c>
      <c r="W157">
        <f>($C$7*DL157+$D$7*DM157+$E$7*V157)</f>
        <v>0</v>
      </c>
      <c r="X157">
        <f>0.61365*exp(17.502*W157/(240.97+W157))</f>
        <v>0</v>
      </c>
      <c r="Y157">
        <f>(Z157/AA157*100)</f>
        <v>0</v>
      </c>
      <c r="Z157">
        <f>DD157*(DI157+DJ157)/1000</f>
        <v>0</v>
      </c>
      <c r="AA157">
        <f>0.61365*exp(17.502*DK157/(240.97+DK157))</f>
        <v>0</v>
      </c>
      <c r="AB157">
        <f>(X157-DD157*(DI157+DJ157)/1000)</f>
        <v>0</v>
      </c>
      <c r="AC157">
        <f>(-J157*44100)</f>
        <v>0</v>
      </c>
      <c r="AD157">
        <f>2*29.3*R157*0.92*(DK157-W157)</f>
        <v>0</v>
      </c>
      <c r="AE157">
        <f>2*0.95*5.67E-8*(((DK157+$B$7)+273)^4-(W157+273)^4)</f>
        <v>0</v>
      </c>
      <c r="AF157">
        <f>U157+AE157+AC157+AD157</f>
        <v>0</v>
      </c>
      <c r="AG157">
        <f>DH157*AU157*(DC157-DB157*(1000-AU157*DE157)/(1000-AU157*DD157))/(100*CV157)</f>
        <v>0</v>
      </c>
      <c r="AH157">
        <f>1000*DH157*AU157*(DD157-DE157)/(100*CV157*(1000-AU157*DD157))</f>
        <v>0</v>
      </c>
      <c r="AI157">
        <f>(AJ157 - AK157 - DI157*1E3/(8.314*(DK157+273.15)) * AM157/DH157 * AL157) * DH157/(100*CV157) * (1000 - DE157)/1000</f>
        <v>0</v>
      </c>
      <c r="AJ157">
        <v>745.590178015157</v>
      </c>
      <c r="AK157">
        <v>728.177327272727</v>
      </c>
      <c r="AL157">
        <v>3.32736423549406</v>
      </c>
      <c r="AM157">
        <v>64.351544685461</v>
      </c>
      <c r="AN157">
        <f>(AP157 - AO157 + DI157*1E3/(8.314*(DK157+273.15)) * AR157/DH157 * AQ157) * DH157/(100*CV157) * 1000/(1000 - AP157)</f>
        <v>0</v>
      </c>
      <c r="AO157">
        <v>24.5638819988898</v>
      </c>
      <c r="AP157">
        <v>24.9845965034965</v>
      </c>
      <c r="AQ157">
        <v>2.35499005010037e-06</v>
      </c>
      <c r="AR157">
        <v>100.18039122701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MAX(0,($B$13+$C$13*DP157)/(1+$D$13*DP157)*DI157/(DK157+273)*$E$13)</f>
        <v>0</v>
      </c>
      <c r="AX157" t="s">
        <v>407</v>
      </c>
      <c r="AY157" t="s">
        <v>407</v>
      </c>
      <c r="AZ157">
        <v>0</v>
      </c>
      <c r="BA157">
        <v>0</v>
      </c>
      <c r="BB157">
        <f>1-AZ157/BA157</f>
        <v>0</v>
      </c>
      <c r="BC157">
        <v>0</v>
      </c>
      <c r="BD157" t="s">
        <v>407</v>
      </c>
      <c r="BE157" t="s">
        <v>407</v>
      </c>
      <c r="BF157">
        <v>0</v>
      </c>
      <c r="BG157">
        <v>0</v>
      </c>
      <c r="BH157">
        <f>1-BF157/BG157</f>
        <v>0</v>
      </c>
      <c r="BI157">
        <v>0.5</v>
      </c>
      <c r="BJ157">
        <f>CS157</f>
        <v>0</v>
      </c>
      <c r="BK157">
        <f>L157</f>
        <v>0</v>
      </c>
      <c r="BL157">
        <f>BH157*BI157*BJ157</f>
        <v>0</v>
      </c>
      <c r="BM157">
        <f>(BK157-BC157)/BJ157</f>
        <v>0</v>
      </c>
      <c r="BN157">
        <f>(BA157-BG157)/BG157</f>
        <v>0</v>
      </c>
      <c r="BO157">
        <f>AZ157/(BB157+AZ157/BG157)</f>
        <v>0</v>
      </c>
      <c r="BP157" t="s">
        <v>407</v>
      </c>
      <c r="BQ157">
        <v>0</v>
      </c>
      <c r="BR157">
        <f>IF(BQ157&lt;&gt;0, BQ157, BO157)</f>
        <v>0</v>
      </c>
      <c r="BS157">
        <f>1-BR157/BG157</f>
        <v>0</v>
      </c>
      <c r="BT157">
        <f>(BG157-BF157)/(BG157-BR157)</f>
        <v>0</v>
      </c>
      <c r="BU157">
        <f>(BA157-BG157)/(BA157-BR157)</f>
        <v>0</v>
      </c>
      <c r="BV157">
        <f>(BG157-BF157)/(BG157-AZ157)</f>
        <v>0</v>
      </c>
      <c r="BW157">
        <f>(BA157-BG157)/(BA157-AZ157)</f>
        <v>0</v>
      </c>
      <c r="BX157">
        <f>(BT157*BR157/BF157)</f>
        <v>0</v>
      </c>
      <c r="BY157">
        <f>(1-BX157)</f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f>$B$11*DQ157+$C$11*DR157+$F$11*EC157*(1-EF157)</f>
        <v>0</v>
      </c>
      <c r="CS157">
        <f>CR157*CT157</f>
        <v>0</v>
      </c>
      <c r="CT157">
        <f>($B$11*$D$9+$C$11*$D$9+$F$11*((EP157+EH157)/MAX(EP157+EH157+EQ157, 0.1)*$I$9+EQ157/MAX(EP157+EH157+EQ157, 0.1)*$J$9))/($B$11+$C$11+$F$11)</f>
        <v>0</v>
      </c>
      <c r="CU157">
        <f>($B$11*$K$9+$C$11*$K$9+$F$11*((EP157+EH157)/MAX(EP157+EH157+EQ157, 0.1)*$P$9+EQ157/MAX(EP157+EH157+EQ157, 0.1)*$Q$9))/($B$11+$C$11+$F$11)</f>
        <v>0</v>
      </c>
      <c r="CV157">
        <v>1.65</v>
      </c>
      <c r="CW157">
        <v>0.5</v>
      </c>
      <c r="CX157" t="s">
        <v>408</v>
      </c>
      <c r="CY157">
        <v>2</v>
      </c>
      <c r="CZ157" t="b">
        <v>1</v>
      </c>
      <c r="DA157">
        <v>1510791640.73214</v>
      </c>
      <c r="DB157">
        <v>686.194</v>
      </c>
      <c r="DC157">
        <v>710.658</v>
      </c>
      <c r="DD157">
        <v>24.981725</v>
      </c>
      <c r="DE157">
        <v>24.5642214285714</v>
      </c>
      <c r="DF157">
        <v>677.671964285714</v>
      </c>
      <c r="DG157">
        <v>24.4163107142857</v>
      </c>
      <c r="DH157">
        <v>500.084714285714</v>
      </c>
      <c r="DI157">
        <v>89.9142035714286</v>
      </c>
      <c r="DJ157">
        <v>0.100003867857143</v>
      </c>
      <c r="DK157">
        <v>26.638475</v>
      </c>
      <c r="DL157">
        <v>27.4981857142857</v>
      </c>
      <c r="DM157">
        <v>999.9</v>
      </c>
      <c r="DN157">
        <v>0</v>
      </c>
      <c r="DO157">
        <v>0</v>
      </c>
      <c r="DP157">
        <v>10002.6317857143</v>
      </c>
      <c r="DQ157">
        <v>0</v>
      </c>
      <c r="DR157">
        <v>9.98469</v>
      </c>
      <c r="DS157">
        <v>-24.4641285714286</v>
      </c>
      <c r="DT157">
        <v>703.7755</v>
      </c>
      <c r="DU157">
        <v>728.554464285714</v>
      </c>
      <c r="DV157">
        <v>0.417501428571429</v>
      </c>
      <c r="DW157">
        <v>710.658</v>
      </c>
      <c r="DX157">
        <v>24.5642214285714</v>
      </c>
      <c r="DY157">
        <v>2.24621214285714</v>
      </c>
      <c r="DZ157">
        <v>2.2086725</v>
      </c>
      <c r="EA157">
        <v>19.2957607142857</v>
      </c>
      <c r="EB157">
        <v>19.0253535714286</v>
      </c>
      <c r="EC157">
        <v>1999.99607142857</v>
      </c>
      <c r="ED157">
        <v>0.97999975</v>
      </c>
      <c r="EE157">
        <v>0.0200004357142857</v>
      </c>
      <c r="EF157">
        <v>0</v>
      </c>
      <c r="EG157">
        <v>2.34893571428571</v>
      </c>
      <c r="EH157">
        <v>0</v>
      </c>
      <c r="EI157">
        <v>2305.43214285714</v>
      </c>
      <c r="EJ157">
        <v>17300.1178571429</v>
      </c>
      <c r="EK157">
        <v>39</v>
      </c>
      <c r="EL157">
        <v>39.5066428571429</v>
      </c>
      <c r="EM157">
        <v>38.75</v>
      </c>
      <c r="EN157">
        <v>38.22525</v>
      </c>
      <c r="EO157">
        <v>38.357</v>
      </c>
      <c r="EP157">
        <v>1959.99821428571</v>
      </c>
      <c r="EQ157">
        <v>39.9978571428571</v>
      </c>
      <c r="ER157">
        <v>0</v>
      </c>
      <c r="ES157">
        <v>1679592401.3</v>
      </c>
      <c r="ET157">
        <v>0</v>
      </c>
      <c r="EU157">
        <v>2.32941923076923</v>
      </c>
      <c r="EV157">
        <v>-0.358875214094177</v>
      </c>
      <c r="EW157">
        <v>16.3767521284713</v>
      </c>
      <c r="EX157">
        <v>2305.50384615385</v>
      </c>
      <c r="EY157">
        <v>15</v>
      </c>
      <c r="EZ157">
        <v>0</v>
      </c>
      <c r="FA157" t="s">
        <v>409</v>
      </c>
      <c r="FB157">
        <v>1510787920.6</v>
      </c>
      <c r="FC157">
        <v>1510787921.6</v>
      </c>
      <c r="FD157">
        <v>0</v>
      </c>
      <c r="FE157">
        <v>-0.101</v>
      </c>
      <c r="FF157">
        <v>-0.012</v>
      </c>
      <c r="FG157">
        <v>6.901</v>
      </c>
      <c r="FH157">
        <v>0.516</v>
      </c>
      <c r="FI157">
        <v>420</v>
      </c>
      <c r="FJ157">
        <v>24</v>
      </c>
      <c r="FK157">
        <v>0.32</v>
      </c>
      <c r="FL157">
        <v>0.12</v>
      </c>
      <c r="FM157">
        <v>0.417950512195122</v>
      </c>
      <c r="FN157">
        <v>0.00328289895470478</v>
      </c>
      <c r="FO157">
        <v>0.00232067179215943</v>
      </c>
      <c r="FP157">
        <v>1</v>
      </c>
      <c r="FQ157">
        <v>1</v>
      </c>
      <c r="FR157">
        <v>1</v>
      </c>
      <c r="FS157" t="s">
        <v>410</v>
      </c>
      <c r="FT157">
        <v>2.9717</v>
      </c>
      <c r="FU157">
        <v>2.75389</v>
      </c>
      <c r="FV157">
        <v>0.131472</v>
      </c>
      <c r="FW157">
        <v>0.13574</v>
      </c>
      <c r="FX157">
        <v>0.104924</v>
      </c>
      <c r="FY157">
        <v>0.104973</v>
      </c>
      <c r="FZ157">
        <v>33694.8</v>
      </c>
      <c r="GA157">
        <v>36541.6</v>
      </c>
      <c r="GB157">
        <v>35164.9</v>
      </c>
      <c r="GC157">
        <v>38354</v>
      </c>
      <c r="GD157">
        <v>44604.2</v>
      </c>
      <c r="GE157">
        <v>49572.9</v>
      </c>
      <c r="GF157">
        <v>54938.4</v>
      </c>
      <c r="GG157">
        <v>61511.4</v>
      </c>
      <c r="GH157">
        <v>1.96728</v>
      </c>
      <c r="GI157">
        <v>1.8058</v>
      </c>
      <c r="GJ157">
        <v>0.0932291</v>
      </c>
      <c r="GK157">
        <v>0</v>
      </c>
      <c r="GL157">
        <v>25.967</v>
      </c>
      <c r="GM157">
        <v>999.9</v>
      </c>
      <c r="GN157">
        <v>64.479</v>
      </c>
      <c r="GO157">
        <v>29.688</v>
      </c>
      <c r="GP157">
        <v>30.0103</v>
      </c>
      <c r="GQ157">
        <v>54.6391</v>
      </c>
      <c r="GR157">
        <v>49.3429</v>
      </c>
      <c r="GS157">
        <v>1</v>
      </c>
      <c r="GT157">
        <v>0.0798984</v>
      </c>
      <c r="GU157">
        <v>1.26127</v>
      </c>
      <c r="GV157">
        <v>20.1131</v>
      </c>
      <c r="GW157">
        <v>5.19677</v>
      </c>
      <c r="GX157">
        <v>12.004</v>
      </c>
      <c r="GY157">
        <v>4.9752</v>
      </c>
      <c r="GZ157">
        <v>3.29315</v>
      </c>
      <c r="HA157">
        <v>9999</v>
      </c>
      <c r="HB157">
        <v>9999</v>
      </c>
      <c r="HC157">
        <v>999.9</v>
      </c>
      <c r="HD157">
        <v>9999</v>
      </c>
      <c r="HE157">
        <v>1.86311</v>
      </c>
      <c r="HF157">
        <v>1.86813</v>
      </c>
      <c r="HG157">
        <v>1.86789</v>
      </c>
      <c r="HH157">
        <v>1.86903</v>
      </c>
      <c r="HI157">
        <v>1.86987</v>
      </c>
      <c r="HJ157">
        <v>1.86585</v>
      </c>
      <c r="HK157">
        <v>1.86704</v>
      </c>
      <c r="HL157">
        <v>1.86834</v>
      </c>
      <c r="HM157">
        <v>5</v>
      </c>
      <c r="HN157">
        <v>0</v>
      </c>
      <c r="HO157">
        <v>0</v>
      </c>
      <c r="HP157">
        <v>0</v>
      </c>
      <c r="HQ157" t="s">
        <v>411</v>
      </c>
      <c r="HR157" t="s">
        <v>412</v>
      </c>
      <c r="HS157" t="s">
        <v>413</v>
      </c>
      <c r="HT157" t="s">
        <v>413</v>
      </c>
      <c r="HU157" t="s">
        <v>413</v>
      </c>
      <c r="HV157" t="s">
        <v>413</v>
      </c>
      <c r="HW157">
        <v>0</v>
      </c>
      <c r="HX157">
        <v>100</v>
      </c>
      <c r="HY157">
        <v>100</v>
      </c>
      <c r="HZ157">
        <v>8.674</v>
      </c>
      <c r="IA157">
        <v>0.5656</v>
      </c>
      <c r="IB157">
        <v>4.09459096810632</v>
      </c>
      <c r="IC157">
        <v>0.00701673648668627</v>
      </c>
      <c r="ID157">
        <v>-7.00304995360485e-07</v>
      </c>
      <c r="IE157">
        <v>-1.86506737496121e-11</v>
      </c>
      <c r="IF157">
        <v>0.00125787624930914</v>
      </c>
      <c r="IG157">
        <v>-0.0224036906934607</v>
      </c>
      <c r="IH157">
        <v>0.00249664406764014</v>
      </c>
      <c r="II157">
        <v>-2.59163740235367e-05</v>
      </c>
      <c r="IJ157">
        <v>-2</v>
      </c>
      <c r="IK157">
        <v>2020</v>
      </c>
      <c r="IL157">
        <v>1</v>
      </c>
      <c r="IM157">
        <v>25</v>
      </c>
      <c r="IN157">
        <v>62.1</v>
      </c>
      <c r="IO157">
        <v>62.1</v>
      </c>
      <c r="IP157">
        <v>1.63452</v>
      </c>
      <c r="IQ157">
        <v>2.62451</v>
      </c>
      <c r="IR157">
        <v>1.54785</v>
      </c>
      <c r="IS157">
        <v>2.30469</v>
      </c>
      <c r="IT157">
        <v>1.34644</v>
      </c>
      <c r="IU157">
        <v>2.28638</v>
      </c>
      <c r="IV157">
        <v>34.1225</v>
      </c>
      <c r="IW157">
        <v>24.2101</v>
      </c>
      <c r="IX157">
        <v>18</v>
      </c>
      <c r="IY157">
        <v>503.156</v>
      </c>
      <c r="IZ157">
        <v>399.886</v>
      </c>
      <c r="JA157">
        <v>23.608</v>
      </c>
      <c r="JB157">
        <v>28.2567</v>
      </c>
      <c r="JC157">
        <v>29.9999</v>
      </c>
      <c r="JD157">
        <v>28.2521</v>
      </c>
      <c r="JE157">
        <v>28.1959</v>
      </c>
      <c r="JF157">
        <v>32.7854</v>
      </c>
      <c r="JG157">
        <v>28.4109</v>
      </c>
      <c r="JH157">
        <v>74.0268</v>
      </c>
      <c r="JI157">
        <v>23.6072</v>
      </c>
      <c r="JJ157">
        <v>756.005</v>
      </c>
      <c r="JK157">
        <v>24.5381</v>
      </c>
      <c r="JL157">
        <v>101.934</v>
      </c>
      <c r="JM157">
        <v>102.391</v>
      </c>
    </row>
    <row r="158" spans="1:273">
      <c r="A158">
        <v>142</v>
      </c>
      <c r="B158">
        <v>1510791653.5</v>
      </c>
      <c r="C158">
        <v>2321.40000009537</v>
      </c>
      <c r="D158" t="s">
        <v>694</v>
      </c>
      <c r="E158" t="s">
        <v>695</v>
      </c>
      <c r="F158">
        <v>5</v>
      </c>
      <c r="G158" t="s">
        <v>405</v>
      </c>
      <c r="H158" t="s">
        <v>406</v>
      </c>
      <c r="I158">
        <v>1510791646.01852</v>
      </c>
      <c r="J158">
        <f>(K158)/1000</f>
        <v>0</v>
      </c>
      <c r="K158">
        <f>IF(CZ158, AN158, AH158)</f>
        <v>0</v>
      </c>
      <c r="L158">
        <f>IF(CZ158, AI158, AG158)</f>
        <v>0</v>
      </c>
      <c r="M158">
        <f>DB158 - IF(AU158&gt;1, L158*CV158*100.0/(AW158*DP158), 0)</f>
        <v>0</v>
      </c>
      <c r="N158">
        <f>((T158-J158/2)*M158-L158)/(T158+J158/2)</f>
        <v>0</v>
      </c>
      <c r="O158">
        <f>N158*(DI158+DJ158)/1000.0</f>
        <v>0</v>
      </c>
      <c r="P158">
        <f>(DB158 - IF(AU158&gt;1, L158*CV158*100.0/(AW158*DP158), 0))*(DI158+DJ158)/1000.0</f>
        <v>0</v>
      </c>
      <c r="Q158">
        <f>2.0/((1/S158-1/R158)+SIGN(S158)*SQRT((1/S158-1/R158)*(1/S158-1/R158) + 4*CW158/((CW158+1)*(CW158+1))*(2*1/S158*1/R158-1/R158*1/R158)))</f>
        <v>0</v>
      </c>
      <c r="R158">
        <f>IF(LEFT(CX158,1)&lt;&gt;"0",IF(LEFT(CX158,1)="1",3.0,CY158),$D$5+$E$5*(DP158*DI158/($K$5*1000))+$F$5*(DP158*DI158/($K$5*1000))*MAX(MIN(CV158,$J$5),$I$5)*MAX(MIN(CV158,$J$5),$I$5)+$G$5*MAX(MIN(CV158,$J$5),$I$5)*(DP158*DI158/($K$5*1000))+$H$5*(DP158*DI158/($K$5*1000))*(DP158*DI158/($K$5*1000)))</f>
        <v>0</v>
      </c>
      <c r="S158">
        <f>J158*(1000-(1000*0.61365*exp(17.502*W158/(240.97+W158))/(DI158+DJ158)+DD158)/2)/(1000*0.61365*exp(17.502*W158/(240.97+W158))/(DI158+DJ158)-DD158)</f>
        <v>0</v>
      </c>
      <c r="T158">
        <f>1/((CW158+1)/(Q158/1.6)+1/(R158/1.37)) + CW158/((CW158+1)/(Q158/1.6) + CW158/(R158/1.37))</f>
        <v>0</v>
      </c>
      <c r="U158">
        <f>(CR158*CU158)</f>
        <v>0</v>
      </c>
      <c r="V158">
        <f>(DK158+(U158+2*0.95*5.67E-8*(((DK158+$B$7)+273)^4-(DK158+273)^4)-44100*J158)/(1.84*29.3*R158+8*0.95*5.67E-8*(DK158+273)^3))</f>
        <v>0</v>
      </c>
      <c r="W158">
        <f>($C$7*DL158+$D$7*DM158+$E$7*V158)</f>
        <v>0</v>
      </c>
      <c r="X158">
        <f>0.61365*exp(17.502*W158/(240.97+W158))</f>
        <v>0</v>
      </c>
      <c r="Y158">
        <f>(Z158/AA158*100)</f>
        <v>0</v>
      </c>
      <c r="Z158">
        <f>DD158*(DI158+DJ158)/1000</f>
        <v>0</v>
      </c>
      <c r="AA158">
        <f>0.61365*exp(17.502*DK158/(240.97+DK158))</f>
        <v>0</v>
      </c>
      <c r="AB158">
        <f>(X158-DD158*(DI158+DJ158)/1000)</f>
        <v>0</v>
      </c>
      <c r="AC158">
        <f>(-J158*44100)</f>
        <v>0</v>
      </c>
      <c r="AD158">
        <f>2*29.3*R158*0.92*(DK158-W158)</f>
        <v>0</v>
      </c>
      <c r="AE158">
        <f>2*0.95*5.67E-8*(((DK158+$B$7)+273)^4-(W158+273)^4)</f>
        <v>0</v>
      </c>
      <c r="AF158">
        <f>U158+AE158+AC158+AD158</f>
        <v>0</v>
      </c>
      <c r="AG158">
        <f>DH158*AU158*(DC158-DB158*(1000-AU158*DE158)/(1000-AU158*DD158))/(100*CV158)</f>
        <v>0</v>
      </c>
      <c r="AH158">
        <f>1000*DH158*AU158*(DD158-DE158)/(100*CV158*(1000-AU158*DD158))</f>
        <v>0</v>
      </c>
      <c r="AI158">
        <f>(AJ158 - AK158 - DI158*1E3/(8.314*(DK158+273.15)) * AM158/DH158 * AL158) * DH158/(100*CV158) * (1000 - DE158)/1000</f>
        <v>0</v>
      </c>
      <c r="AJ158">
        <v>763.334600476541</v>
      </c>
      <c r="AK158">
        <v>745.279351515151</v>
      </c>
      <c r="AL158">
        <v>3.42829567612101</v>
      </c>
      <c r="AM158">
        <v>64.351544685461</v>
      </c>
      <c r="AN158">
        <f>(AP158 - AO158 + DI158*1E3/(8.314*(DK158+273.15)) * AR158/DH158 * AQ158) * DH158/(100*CV158) * 1000/(1000 - AP158)</f>
        <v>0</v>
      </c>
      <c r="AO158">
        <v>24.5632458402931</v>
      </c>
      <c r="AP158">
        <v>24.9869412587413</v>
      </c>
      <c r="AQ158">
        <v>4.40168331982803e-06</v>
      </c>
      <c r="AR158">
        <v>100.18039122701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MAX(0,($B$13+$C$13*DP158)/(1+$D$13*DP158)*DI158/(DK158+273)*$E$13)</f>
        <v>0</v>
      </c>
      <c r="AX158" t="s">
        <v>407</v>
      </c>
      <c r="AY158" t="s">
        <v>407</v>
      </c>
      <c r="AZ158">
        <v>0</v>
      </c>
      <c r="BA158">
        <v>0</v>
      </c>
      <c r="BB158">
        <f>1-AZ158/BA158</f>
        <v>0</v>
      </c>
      <c r="BC158">
        <v>0</v>
      </c>
      <c r="BD158" t="s">
        <v>407</v>
      </c>
      <c r="BE158" t="s">
        <v>407</v>
      </c>
      <c r="BF158">
        <v>0</v>
      </c>
      <c r="BG158">
        <v>0</v>
      </c>
      <c r="BH158">
        <f>1-BF158/BG158</f>
        <v>0</v>
      </c>
      <c r="BI158">
        <v>0.5</v>
      </c>
      <c r="BJ158">
        <f>CS158</f>
        <v>0</v>
      </c>
      <c r="BK158">
        <f>L158</f>
        <v>0</v>
      </c>
      <c r="BL158">
        <f>BH158*BI158*BJ158</f>
        <v>0</v>
      </c>
      <c r="BM158">
        <f>(BK158-BC158)/BJ158</f>
        <v>0</v>
      </c>
      <c r="BN158">
        <f>(BA158-BG158)/BG158</f>
        <v>0</v>
      </c>
      <c r="BO158">
        <f>AZ158/(BB158+AZ158/BG158)</f>
        <v>0</v>
      </c>
      <c r="BP158" t="s">
        <v>407</v>
      </c>
      <c r="BQ158">
        <v>0</v>
      </c>
      <c r="BR158">
        <f>IF(BQ158&lt;&gt;0, BQ158, BO158)</f>
        <v>0</v>
      </c>
      <c r="BS158">
        <f>1-BR158/BG158</f>
        <v>0</v>
      </c>
      <c r="BT158">
        <f>(BG158-BF158)/(BG158-BR158)</f>
        <v>0</v>
      </c>
      <c r="BU158">
        <f>(BA158-BG158)/(BA158-BR158)</f>
        <v>0</v>
      </c>
      <c r="BV158">
        <f>(BG158-BF158)/(BG158-AZ158)</f>
        <v>0</v>
      </c>
      <c r="BW158">
        <f>(BA158-BG158)/(BA158-AZ158)</f>
        <v>0</v>
      </c>
      <c r="BX158">
        <f>(BT158*BR158/BF158)</f>
        <v>0</v>
      </c>
      <c r="BY158">
        <f>(1-BX158)</f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f>$B$11*DQ158+$C$11*DR158+$F$11*EC158*(1-EF158)</f>
        <v>0</v>
      </c>
      <c r="CS158">
        <f>CR158*CT158</f>
        <v>0</v>
      </c>
      <c r="CT158">
        <f>($B$11*$D$9+$C$11*$D$9+$F$11*((EP158+EH158)/MAX(EP158+EH158+EQ158, 0.1)*$I$9+EQ158/MAX(EP158+EH158+EQ158, 0.1)*$J$9))/($B$11+$C$11+$F$11)</f>
        <v>0</v>
      </c>
      <c r="CU158">
        <f>($B$11*$K$9+$C$11*$K$9+$F$11*((EP158+EH158)/MAX(EP158+EH158+EQ158, 0.1)*$P$9+EQ158/MAX(EP158+EH158+EQ158, 0.1)*$Q$9))/($B$11+$C$11+$F$11)</f>
        <v>0</v>
      </c>
      <c r="CV158">
        <v>1.65</v>
      </c>
      <c r="CW158">
        <v>0.5</v>
      </c>
      <c r="CX158" t="s">
        <v>408</v>
      </c>
      <c r="CY158">
        <v>2</v>
      </c>
      <c r="CZ158" t="b">
        <v>1</v>
      </c>
      <c r="DA158">
        <v>1510791646.01852</v>
      </c>
      <c r="DB158">
        <v>703.621481481482</v>
      </c>
      <c r="DC158">
        <v>728.203037037037</v>
      </c>
      <c r="DD158">
        <v>24.9839222222222</v>
      </c>
      <c r="DE158">
        <v>24.5636851851852</v>
      </c>
      <c r="DF158">
        <v>694.994962962963</v>
      </c>
      <c r="DG158">
        <v>24.4183962962963</v>
      </c>
      <c r="DH158">
        <v>500.084851851852</v>
      </c>
      <c r="DI158">
        <v>89.9137777777778</v>
      </c>
      <c r="DJ158">
        <v>0.1000275</v>
      </c>
      <c r="DK158">
        <v>26.638</v>
      </c>
      <c r="DL158">
        <v>27.4969740740741</v>
      </c>
      <c r="DM158">
        <v>999.9</v>
      </c>
      <c r="DN158">
        <v>0</v>
      </c>
      <c r="DO158">
        <v>0</v>
      </c>
      <c r="DP158">
        <v>10000.2507407407</v>
      </c>
      <c r="DQ158">
        <v>0</v>
      </c>
      <c r="DR158">
        <v>9.98469</v>
      </c>
      <c r="DS158">
        <v>-24.5816222222222</v>
      </c>
      <c r="DT158">
        <v>721.651222222222</v>
      </c>
      <c r="DU158">
        <v>746.540814814815</v>
      </c>
      <c r="DV158">
        <v>0.420231666666667</v>
      </c>
      <c r="DW158">
        <v>728.203037037037</v>
      </c>
      <c r="DX158">
        <v>24.5636851851852</v>
      </c>
      <c r="DY158">
        <v>2.24639814814815</v>
      </c>
      <c r="DZ158">
        <v>2.20861407407407</v>
      </c>
      <c r="EA158">
        <v>19.2971074074074</v>
      </c>
      <c r="EB158">
        <v>19.0249259259259</v>
      </c>
      <c r="EC158">
        <v>1999.98407407407</v>
      </c>
      <c r="ED158">
        <v>0.979999888888889</v>
      </c>
      <c r="EE158">
        <v>0.020000337037037</v>
      </c>
      <c r="EF158">
        <v>0</v>
      </c>
      <c r="EG158">
        <v>2.34821111111111</v>
      </c>
      <c r="EH158">
        <v>0</v>
      </c>
      <c r="EI158">
        <v>2306.82111111111</v>
      </c>
      <c r="EJ158">
        <v>17300.0074074074</v>
      </c>
      <c r="EK158">
        <v>39</v>
      </c>
      <c r="EL158">
        <v>39.5</v>
      </c>
      <c r="EM158">
        <v>38.75</v>
      </c>
      <c r="EN158">
        <v>38.2033333333333</v>
      </c>
      <c r="EO158">
        <v>38.361</v>
      </c>
      <c r="EP158">
        <v>1959.98666666667</v>
      </c>
      <c r="EQ158">
        <v>39.9974074074074</v>
      </c>
      <c r="ER158">
        <v>0</v>
      </c>
      <c r="ES158">
        <v>1679592406.1</v>
      </c>
      <c r="ET158">
        <v>0</v>
      </c>
      <c r="EU158">
        <v>2.31394230769231</v>
      </c>
      <c r="EV158">
        <v>0.18234871385245</v>
      </c>
      <c r="EW158">
        <v>14.1996581012529</v>
      </c>
      <c r="EX158">
        <v>2306.77692307692</v>
      </c>
      <c r="EY158">
        <v>15</v>
      </c>
      <c r="EZ158">
        <v>0</v>
      </c>
      <c r="FA158" t="s">
        <v>409</v>
      </c>
      <c r="FB158">
        <v>1510787920.6</v>
      </c>
      <c r="FC158">
        <v>1510787921.6</v>
      </c>
      <c r="FD158">
        <v>0</v>
      </c>
      <c r="FE158">
        <v>-0.101</v>
      </c>
      <c r="FF158">
        <v>-0.012</v>
      </c>
      <c r="FG158">
        <v>6.901</v>
      </c>
      <c r="FH158">
        <v>0.516</v>
      </c>
      <c r="FI158">
        <v>420</v>
      </c>
      <c r="FJ158">
        <v>24</v>
      </c>
      <c r="FK158">
        <v>0.32</v>
      </c>
      <c r="FL158">
        <v>0.12</v>
      </c>
      <c r="FM158">
        <v>0.418535682926829</v>
      </c>
      <c r="FN158">
        <v>0.0281832543554016</v>
      </c>
      <c r="FO158">
        <v>0.00306413101069196</v>
      </c>
      <c r="FP158">
        <v>1</v>
      </c>
      <c r="FQ158">
        <v>1</v>
      </c>
      <c r="FR158">
        <v>1</v>
      </c>
      <c r="FS158" t="s">
        <v>410</v>
      </c>
      <c r="FT158">
        <v>2.97169</v>
      </c>
      <c r="FU158">
        <v>2.7536</v>
      </c>
      <c r="FV158">
        <v>0.133577</v>
      </c>
      <c r="FW158">
        <v>0.137774</v>
      </c>
      <c r="FX158">
        <v>0.104931</v>
      </c>
      <c r="FY158">
        <v>0.104975</v>
      </c>
      <c r="FZ158">
        <v>33613.3</v>
      </c>
      <c r="GA158">
        <v>36455.8</v>
      </c>
      <c r="GB158">
        <v>35165</v>
      </c>
      <c r="GC158">
        <v>38354.1</v>
      </c>
      <c r="GD158">
        <v>44604.1</v>
      </c>
      <c r="GE158">
        <v>49572.9</v>
      </c>
      <c r="GF158">
        <v>54938.6</v>
      </c>
      <c r="GG158">
        <v>61511.6</v>
      </c>
      <c r="GH158">
        <v>1.96715</v>
      </c>
      <c r="GI158">
        <v>1.8057</v>
      </c>
      <c r="GJ158">
        <v>0.0938661</v>
      </c>
      <c r="GK158">
        <v>0</v>
      </c>
      <c r="GL158">
        <v>25.9676</v>
      </c>
      <c r="GM158">
        <v>999.9</v>
      </c>
      <c r="GN158">
        <v>64.479</v>
      </c>
      <c r="GO158">
        <v>29.688</v>
      </c>
      <c r="GP158">
        <v>30.0093</v>
      </c>
      <c r="GQ158">
        <v>54.9191</v>
      </c>
      <c r="GR158">
        <v>49.2628</v>
      </c>
      <c r="GS158">
        <v>1</v>
      </c>
      <c r="GT158">
        <v>0.0798272</v>
      </c>
      <c r="GU158">
        <v>1.2553</v>
      </c>
      <c r="GV158">
        <v>20.1129</v>
      </c>
      <c r="GW158">
        <v>5.19632</v>
      </c>
      <c r="GX158">
        <v>12.004</v>
      </c>
      <c r="GY158">
        <v>4.9749</v>
      </c>
      <c r="GZ158">
        <v>3.2931</v>
      </c>
      <c r="HA158">
        <v>9999</v>
      </c>
      <c r="HB158">
        <v>9999</v>
      </c>
      <c r="HC158">
        <v>999.9</v>
      </c>
      <c r="HD158">
        <v>9999</v>
      </c>
      <c r="HE158">
        <v>1.8631</v>
      </c>
      <c r="HF158">
        <v>1.86813</v>
      </c>
      <c r="HG158">
        <v>1.86787</v>
      </c>
      <c r="HH158">
        <v>1.86904</v>
      </c>
      <c r="HI158">
        <v>1.86987</v>
      </c>
      <c r="HJ158">
        <v>1.86587</v>
      </c>
      <c r="HK158">
        <v>1.86705</v>
      </c>
      <c r="HL158">
        <v>1.86831</v>
      </c>
      <c r="HM158">
        <v>5</v>
      </c>
      <c r="HN158">
        <v>0</v>
      </c>
      <c r="HO158">
        <v>0</v>
      </c>
      <c r="HP158">
        <v>0</v>
      </c>
      <c r="HQ158" t="s">
        <v>411</v>
      </c>
      <c r="HR158" t="s">
        <v>412</v>
      </c>
      <c r="HS158" t="s">
        <v>413</v>
      </c>
      <c r="HT158" t="s">
        <v>413</v>
      </c>
      <c r="HU158" t="s">
        <v>413</v>
      </c>
      <c r="HV158" t="s">
        <v>413</v>
      </c>
      <c r="HW158">
        <v>0</v>
      </c>
      <c r="HX158">
        <v>100</v>
      </c>
      <c r="HY158">
        <v>100</v>
      </c>
      <c r="HZ158">
        <v>8.773</v>
      </c>
      <c r="IA158">
        <v>0.5656</v>
      </c>
      <c r="IB158">
        <v>4.09459096810632</v>
      </c>
      <c r="IC158">
        <v>0.00701673648668627</v>
      </c>
      <c r="ID158">
        <v>-7.00304995360485e-07</v>
      </c>
      <c r="IE158">
        <v>-1.86506737496121e-11</v>
      </c>
      <c r="IF158">
        <v>0.00125787624930914</v>
      </c>
      <c r="IG158">
        <v>-0.0224036906934607</v>
      </c>
      <c r="IH158">
        <v>0.00249664406764014</v>
      </c>
      <c r="II158">
        <v>-2.59163740235367e-05</v>
      </c>
      <c r="IJ158">
        <v>-2</v>
      </c>
      <c r="IK158">
        <v>2020</v>
      </c>
      <c r="IL158">
        <v>1</v>
      </c>
      <c r="IM158">
        <v>25</v>
      </c>
      <c r="IN158">
        <v>62.2</v>
      </c>
      <c r="IO158">
        <v>62.2</v>
      </c>
      <c r="IP158">
        <v>1.6626</v>
      </c>
      <c r="IQ158">
        <v>2.62817</v>
      </c>
      <c r="IR158">
        <v>1.54785</v>
      </c>
      <c r="IS158">
        <v>2.30469</v>
      </c>
      <c r="IT158">
        <v>1.34644</v>
      </c>
      <c r="IU158">
        <v>2.28271</v>
      </c>
      <c r="IV158">
        <v>34.1225</v>
      </c>
      <c r="IW158">
        <v>24.2101</v>
      </c>
      <c r="IX158">
        <v>18</v>
      </c>
      <c r="IY158">
        <v>503.055</v>
      </c>
      <c r="IZ158">
        <v>399.817</v>
      </c>
      <c r="JA158">
        <v>23.607</v>
      </c>
      <c r="JB158">
        <v>28.2537</v>
      </c>
      <c r="JC158">
        <v>29.9999</v>
      </c>
      <c r="JD158">
        <v>28.2501</v>
      </c>
      <c r="JE158">
        <v>28.194</v>
      </c>
      <c r="JF158">
        <v>33.4002</v>
      </c>
      <c r="JG158">
        <v>28.4109</v>
      </c>
      <c r="JH158">
        <v>74.0268</v>
      </c>
      <c r="JI158">
        <v>23.6075</v>
      </c>
      <c r="JJ158">
        <v>776.171</v>
      </c>
      <c r="JK158">
        <v>24.5381</v>
      </c>
      <c r="JL158">
        <v>101.935</v>
      </c>
      <c r="JM158">
        <v>102.391</v>
      </c>
    </row>
    <row r="159" spans="1:273">
      <c r="A159">
        <v>143</v>
      </c>
      <c r="B159">
        <v>1510791658.5</v>
      </c>
      <c r="C159">
        <v>2326.40000009537</v>
      </c>
      <c r="D159" t="s">
        <v>696</v>
      </c>
      <c r="E159" t="s">
        <v>697</v>
      </c>
      <c r="F159">
        <v>5</v>
      </c>
      <c r="G159" t="s">
        <v>405</v>
      </c>
      <c r="H159" t="s">
        <v>406</v>
      </c>
      <c r="I159">
        <v>1510791650.73214</v>
      </c>
      <c r="J159">
        <f>(K159)/1000</f>
        <v>0</v>
      </c>
      <c r="K159">
        <f>IF(CZ159, AN159, AH159)</f>
        <v>0</v>
      </c>
      <c r="L159">
        <f>IF(CZ159, AI159, AG159)</f>
        <v>0</v>
      </c>
      <c r="M159">
        <f>DB159 - IF(AU159&gt;1, L159*CV159*100.0/(AW159*DP159), 0)</f>
        <v>0</v>
      </c>
      <c r="N159">
        <f>((T159-J159/2)*M159-L159)/(T159+J159/2)</f>
        <v>0</v>
      </c>
      <c r="O159">
        <f>N159*(DI159+DJ159)/1000.0</f>
        <v>0</v>
      </c>
      <c r="P159">
        <f>(DB159 - IF(AU159&gt;1, L159*CV159*100.0/(AW159*DP159), 0))*(DI159+DJ159)/1000.0</f>
        <v>0</v>
      </c>
      <c r="Q159">
        <f>2.0/((1/S159-1/R159)+SIGN(S159)*SQRT((1/S159-1/R159)*(1/S159-1/R159) + 4*CW159/((CW159+1)*(CW159+1))*(2*1/S159*1/R159-1/R159*1/R159)))</f>
        <v>0</v>
      </c>
      <c r="R159">
        <f>IF(LEFT(CX159,1)&lt;&gt;"0",IF(LEFT(CX159,1)="1",3.0,CY159),$D$5+$E$5*(DP159*DI159/($K$5*1000))+$F$5*(DP159*DI159/($K$5*1000))*MAX(MIN(CV159,$J$5),$I$5)*MAX(MIN(CV159,$J$5),$I$5)+$G$5*MAX(MIN(CV159,$J$5),$I$5)*(DP159*DI159/($K$5*1000))+$H$5*(DP159*DI159/($K$5*1000))*(DP159*DI159/($K$5*1000)))</f>
        <v>0</v>
      </c>
      <c r="S159">
        <f>J159*(1000-(1000*0.61365*exp(17.502*W159/(240.97+W159))/(DI159+DJ159)+DD159)/2)/(1000*0.61365*exp(17.502*W159/(240.97+W159))/(DI159+DJ159)-DD159)</f>
        <v>0</v>
      </c>
      <c r="T159">
        <f>1/((CW159+1)/(Q159/1.6)+1/(R159/1.37)) + CW159/((CW159+1)/(Q159/1.6) + CW159/(R159/1.37))</f>
        <v>0</v>
      </c>
      <c r="U159">
        <f>(CR159*CU159)</f>
        <v>0</v>
      </c>
      <c r="V159">
        <f>(DK159+(U159+2*0.95*5.67E-8*(((DK159+$B$7)+273)^4-(DK159+273)^4)-44100*J159)/(1.84*29.3*R159+8*0.95*5.67E-8*(DK159+273)^3))</f>
        <v>0</v>
      </c>
      <c r="W159">
        <f>($C$7*DL159+$D$7*DM159+$E$7*V159)</f>
        <v>0</v>
      </c>
      <c r="X159">
        <f>0.61365*exp(17.502*W159/(240.97+W159))</f>
        <v>0</v>
      </c>
      <c r="Y159">
        <f>(Z159/AA159*100)</f>
        <v>0</v>
      </c>
      <c r="Z159">
        <f>DD159*(DI159+DJ159)/1000</f>
        <v>0</v>
      </c>
      <c r="AA159">
        <f>0.61365*exp(17.502*DK159/(240.97+DK159))</f>
        <v>0</v>
      </c>
      <c r="AB159">
        <f>(X159-DD159*(DI159+DJ159)/1000)</f>
        <v>0</v>
      </c>
      <c r="AC159">
        <f>(-J159*44100)</f>
        <v>0</v>
      </c>
      <c r="AD159">
        <f>2*29.3*R159*0.92*(DK159-W159)</f>
        <v>0</v>
      </c>
      <c r="AE159">
        <f>2*0.95*5.67E-8*(((DK159+$B$7)+273)^4-(W159+273)^4)</f>
        <v>0</v>
      </c>
      <c r="AF159">
        <f>U159+AE159+AC159+AD159</f>
        <v>0</v>
      </c>
      <c r="AG159">
        <f>DH159*AU159*(DC159-DB159*(1000-AU159*DE159)/(1000-AU159*DD159))/(100*CV159)</f>
        <v>0</v>
      </c>
      <c r="AH159">
        <f>1000*DH159*AU159*(DD159-DE159)/(100*CV159*(1000-AU159*DD159))</f>
        <v>0</v>
      </c>
      <c r="AI159">
        <f>(AJ159 - AK159 - DI159*1E3/(8.314*(DK159+273.15)) * AM159/DH159 * AL159) * DH159/(100*CV159) * (1000 - DE159)/1000</f>
        <v>0</v>
      </c>
      <c r="AJ159">
        <v>779.993010556114</v>
      </c>
      <c r="AK159">
        <v>762.180381818182</v>
      </c>
      <c r="AL159">
        <v>3.38779675818114</v>
      </c>
      <c r="AM159">
        <v>64.351544685461</v>
      </c>
      <c r="AN159">
        <f>(AP159 - AO159 + DI159*1E3/(8.314*(DK159+273.15)) * AR159/DH159 * AQ159) * DH159/(100*CV159) * 1000/(1000 - AP159)</f>
        <v>0</v>
      </c>
      <c r="AO159">
        <v>24.5631588464851</v>
      </c>
      <c r="AP159">
        <v>24.9846440559441</v>
      </c>
      <c r="AQ159">
        <v>-2.67414946665154e-06</v>
      </c>
      <c r="AR159">
        <v>100.18039122701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MAX(0,($B$13+$C$13*DP159)/(1+$D$13*DP159)*DI159/(DK159+273)*$E$13)</f>
        <v>0</v>
      </c>
      <c r="AX159" t="s">
        <v>407</v>
      </c>
      <c r="AY159" t="s">
        <v>407</v>
      </c>
      <c r="AZ159">
        <v>0</v>
      </c>
      <c r="BA159">
        <v>0</v>
      </c>
      <c r="BB159">
        <f>1-AZ159/BA159</f>
        <v>0</v>
      </c>
      <c r="BC159">
        <v>0</v>
      </c>
      <c r="BD159" t="s">
        <v>407</v>
      </c>
      <c r="BE159" t="s">
        <v>407</v>
      </c>
      <c r="BF159">
        <v>0</v>
      </c>
      <c r="BG159">
        <v>0</v>
      </c>
      <c r="BH159">
        <f>1-BF159/BG159</f>
        <v>0</v>
      </c>
      <c r="BI159">
        <v>0.5</v>
      </c>
      <c r="BJ159">
        <f>CS159</f>
        <v>0</v>
      </c>
      <c r="BK159">
        <f>L159</f>
        <v>0</v>
      </c>
      <c r="BL159">
        <f>BH159*BI159*BJ159</f>
        <v>0</v>
      </c>
      <c r="BM159">
        <f>(BK159-BC159)/BJ159</f>
        <v>0</v>
      </c>
      <c r="BN159">
        <f>(BA159-BG159)/BG159</f>
        <v>0</v>
      </c>
      <c r="BO159">
        <f>AZ159/(BB159+AZ159/BG159)</f>
        <v>0</v>
      </c>
      <c r="BP159" t="s">
        <v>407</v>
      </c>
      <c r="BQ159">
        <v>0</v>
      </c>
      <c r="BR159">
        <f>IF(BQ159&lt;&gt;0, BQ159, BO159)</f>
        <v>0</v>
      </c>
      <c r="BS159">
        <f>1-BR159/BG159</f>
        <v>0</v>
      </c>
      <c r="BT159">
        <f>(BG159-BF159)/(BG159-BR159)</f>
        <v>0</v>
      </c>
      <c r="BU159">
        <f>(BA159-BG159)/(BA159-BR159)</f>
        <v>0</v>
      </c>
      <c r="BV159">
        <f>(BG159-BF159)/(BG159-AZ159)</f>
        <v>0</v>
      </c>
      <c r="BW159">
        <f>(BA159-BG159)/(BA159-AZ159)</f>
        <v>0</v>
      </c>
      <c r="BX159">
        <f>(BT159*BR159/BF159)</f>
        <v>0</v>
      </c>
      <c r="BY159">
        <f>(1-BX159)</f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f>$B$11*DQ159+$C$11*DR159+$F$11*EC159*(1-EF159)</f>
        <v>0</v>
      </c>
      <c r="CS159">
        <f>CR159*CT159</f>
        <v>0</v>
      </c>
      <c r="CT159">
        <f>($B$11*$D$9+$C$11*$D$9+$F$11*((EP159+EH159)/MAX(EP159+EH159+EQ159, 0.1)*$I$9+EQ159/MAX(EP159+EH159+EQ159, 0.1)*$J$9))/($B$11+$C$11+$F$11)</f>
        <v>0</v>
      </c>
      <c r="CU159">
        <f>($B$11*$K$9+$C$11*$K$9+$F$11*((EP159+EH159)/MAX(EP159+EH159+EQ159, 0.1)*$P$9+EQ159/MAX(EP159+EH159+EQ159, 0.1)*$Q$9))/($B$11+$C$11+$F$11)</f>
        <v>0</v>
      </c>
      <c r="CV159">
        <v>1.65</v>
      </c>
      <c r="CW159">
        <v>0.5</v>
      </c>
      <c r="CX159" t="s">
        <v>408</v>
      </c>
      <c r="CY159">
        <v>2</v>
      </c>
      <c r="CZ159" t="b">
        <v>1</v>
      </c>
      <c r="DA159">
        <v>1510791650.73214</v>
      </c>
      <c r="DB159">
        <v>719.117214285714</v>
      </c>
      <c r="DC159">
        <v>743.7315</v>
      </c>
      <c r="DD159">
        <v>24.9852714285714</v>
      </c>
      <c r="DE159">
        <v>24.5634107142857</v>
      </c>
      <c r="DF159">
        <v>710.398178571429</v>
      </c>
      <c r="DG159">
        <v>24.4196821428571</v>
      </c>
      <c r="DH159">
        <v>500.086571428571</v>
      </c>
      <c r="DI159">
        <v>89.9154678571429</v>
      </c>
      <c r="DJ159">
        <v>0.0999748821428571</v>
      </c>
      <c r="DK159">
        <v>26.6390107142857</v>
      </c>
      <c r="DL159">
        <v>27.5000642857143</v>
      </c>
      <c r="DM159">
        <v>999.9</v>
      </c>
      <c r="DN159">
        <v>0</v>
      </c>
      <c r="DO159">
        <v>0</v>
      </c>
      <c r="DP159">
        <v>9987.52214285714</v>
      </c>
      <c r="DQ159">
        <v>0</v>
      </c>
      <c r="DR159">
        <v>9.98469</v>
      </c>
      <c r="DS159">
        <v>-24.6143071428571</v>
      </c>
      <c r="DT159">
        <v>737.545071428571</v>
      </c>
      <c r="DU159">
        <v>762.460107142857</v>
      </c>
      <c r="DV159">
        <v>0.421849785714286</v>
      </c>
      <c r="DW159">
        <v>743.7315</v>
      </c>
      <c r="DX159">
        <v>24.5634107142857</v>
      </c>
      <c r="DY159">
        <v>2.24656071428571</v>
      </c>
      <c r="DZ159">
        <v>2.20863071428571</v>
      </c>
      <c r="EA159">
        <v>19.2982714285714</v>
      </c>
      <c r="EB159">
        <v>19.0250428571429</v>
      </c>
      <c r="EC159">
        <v>1999.99928571429</v>
      </c>
      <c r="ED159">
        <v>0.980000321428571</v>
      </c>
      <c r="EE159">
        <v>0.0199999</v>
      </c>
      <c r="EF159">
        <v>0</v>
      </c>
      <c r="EG159">
        <v>2.31537142857143</v>
      </c>
      <c r="EH159">
        <v>0</v>
      </c>
      <c r="EI159">
        <v>2308.11321428571</v>
      </c>
      <c r="EJ159">
        <v>17300.1428571429</v>
      </c>
      <c r="EK159">
        <v>39</v>
      </c>
      <c r="EL159">
        <v>39.5</v>
      </c>
      <c r="EM159">
        <v>38.75</v>
      </c>
      <c r="EN159">
        <v>38.19825</v>
      </c>
      <c r="EO159">
        <v>38.35925</v>
      </c>
      <c r="EP159">
        <v>1960.0025</v>
      </c>
      <c r="EQ159">
        <v>39.9967857142857</v>
      </c>
      <c r="ER159">
        <v>0</v>
      </c>
      <c r="ES159">
        <v>1679592411.5</v>
      </c>
      <c r="ET159">
        <v>0</v>
      </c>
      <c r="EU159">
        <v>2.321288</v>
      </c>
      <c r="EV159">
        <v>-0.815415379924628</v>
      </c>
      <c r="EW159">
        <v>16.0084614942278</v>
      </c>
      <c r="EX159">
        <v>2308.2924</v>
      </c>
      <c r="EY159">
        <v>15</v>
      </c>
      <c r="EZ159">
        <v>0</v>
      </c>
      <c r="FA159" t="s">
        <v>409</v>
      </c>
      <c r="FB159">
        <v>1510787920.6</v>
      </c>
      <c r="FC159">
        <v>1510787921.6</v>
      </c>
      <c r="FD159">
        <v>0</v>
      </c>
      <c r="FE159">
        <v>-0.101</v>
      </c>
      <c r="FF159">
        <v>-0.012</v>
      </c>
      <c r="FG159">
        <v>6.901</v>
      </c>
      <c r="FH159">
        <v>0.516</v>
      </c>
      <c r="FI159">
        <v>420</v>
      </c>
      <c r="FJ159">
        <v>24</v>
      </c>
      <c r="FK159">
        <v>0.32</v>
      </c>
      <c r="FL159">
        <v>0.12</v>
      </c>
      <c r="FM159">
        <v>0.420228</v>
      </c>
      <c r="FN159">
        <v>0.0264090104529612</v>
      </c>
      <c r="FO159">
        <v>0.00297765508494151</v>
      </c>
      <c r="FP159">
        <v>1</v>
      </c>
      <c r="FQ159">
        <v>1</v>
      </c>
      <c r="FR159">
        <v>1</v>
      </c>
      <c r="FS159" t="s">
        <v>410</v>
      </c>
      <c r="FT159">
        <v>2.97172</v>
      </c>
      <c r="FU159">
        <v>2.75355</v>
      </c>
      <c r="FV159">
        <v>0.135643</v>
      </c>
      <c r="FW159">
        <v>0.139868</v>
      </c>
      <c r="FX159">
        <v>0.10493</v>
      </c>
      <c r="FY159">
        <v>0.104984</v>
      </c>
      <c r="FZ159">
        <v>33533.3</v>
      </c>
      <c r="GA159">
        <v>36367.3</v>
      </c>
      <c r="GB159">
        <v>35165.1</v>
      </c>
      <c r="GC159">
        <v>38354.2</v>
      </c>
      <c r="GD159">
        <v>44604.1</v>
      </c>
      <c r="GE159">
        <v>49572.7</v>
      </c>
      <c r="GF159">
        <v>54938.5</v>
      </c>
      <c r="GG159">
        <v>61511.7</v>
      </c>
      <c r="GH159">
        <v>1.96742</v>
      </c>
      <c r="GI159">
        <v>1.80613</v>
      </c>
      <c r="GJ159">
        <v>0.0940263</v>
      </c>
      <c r="GK159">
        <v>0</v>
      </c>
      <c r="GL159">
        <v>25.967</v>
      </c>
      <c r="GM159">
        <v>999.9</v>
      </c>
      <c r="GN159">
        <v>64.479</v>
      </c>
      <c r="GO159">
        <v>29.698</v>
      </c>
      <c r="GP159">
        <v>30.0235</v>
      </c>
      <c r="GQ159">
        <v>54.7791</v>
      </c>
      <c r="GR159">
        <v>49.4071</v>
      </c>
      <c r="GS159">
        <v>1</v>
      </c>
      <c r="GT159">
        <v>0.0795274</v>
      </c>
      <c r="GU159">
        <v>1.24054</v>
      </c>
      <c r="GV159">
        <v>20.113</v>
      </c>
      <c r="GW159">
        <v>5.19692</v>
      </c>
      <c r="GX159">
        <v>12.004</v>
      </c>
      <c r="GY159">
        <v>4.9752</v>
      </c>
      <c r="GZ159">
        <v>3.29313</v>
      </c>
      <c r="HA159">
        <v>9999</v>
      </c>
      <c r="HB159">
        <v>9999</v>
      </c>
      <c r="HC159">
        <v>999.9</v>
      </c>
      <c r="HD159">
        <v>9999</v>
      </c>
      <c r="HE159">
        <v>1.86312</v>
      </c>
      <c r="HF159">
        <v>1.86813</v>
      </c>
      <c r="HG159">
        <v>1.86787</v>
      </c>
      <c r="HH159">
        <v>1.86902</v>
      </c>
      <c r="HI159">
        <v>1.86988</v>
      </c>
      <c r="HJ159">
        <v>1.86586</v>
      </c>
      <c r="HK159">
        <v>1.86705</v>
      </c>
      <c r="HL159">
        <v>1.8683</v>
      </c>
      <c r="HM159">
        <v>5</v>
      </c>
      <c r="HN159">
        <v>0</v>
      </c>
      <c r="HO159">
        <v>0</v>
      </c>
      <c r="HP159">
        <v>0</v>
      </c>
      <c r="HQ159" t="s">
        <v>411</v>
      </c>
      <c r="HR159" t="s">
        <v>412</v>
      </c>
      <c r="HS159" t="s">
        <v>413</v>
      </c>
      <c r="HT159" t="s">
        <v>413</v>
      </c>
      <c r="HU159" t="s">
        <v>413</v>
      </c>
      <c r="HV159" t="s">
        <v>413</v>
      </c>
      <c r="HW159">
        <v>0</v>
      </c>
      <c r="HX159">
        <v>100</v>
      </c>
      <c r="HY159">
        <v>100</v>
      </c>
      <c r="HZ159">
        <v>8.872</v>
      </c>
      <c r="IA159">
        <v>0.5655</v>
      </c>
      <c r="IB159">
        <v>4.09459096810632</v>
      </c>
      <c r="IC159">
        <v>0.00701673648668627</v>
      </c>
      <c r="ID159">
        <v>-7.00304995360485e-07</v>
      </c>
      <c r="IE159">
        <v>-1.86506737496121e-11</v>
      </c>
      <c r="IF159">
        <v>0.00125787624930914</v>
      </c>
      <c r="IG159">
        <v>-0.0224036906934607</v>
      </c>
      <c r="IH159">
        <v>0.00249664406764014</v>
      </c>
      <c r="II159">
        <v>-2.59163740235367e-05</v>
      </c>
      <c r="IJ159">
        <v>-2</v>
      </c>
      <c r="IK159">
        <v>2020</v>
      </c>
      <c r="IL159">
        <v>1</v>
      </c>
      <c r="IM159">
        <v>25</v>
      </c>
      <c r="IN159">
        <v>62.3</v>
      </c>
      <c r="IO159">
        <v>62.3</v>
      </c>
      <c r="IP159">
        <v>1.69434</v>
      </c>
      <c r="IQ159">
        <v>2.63062</v>
      </c>
      <c r="IR159">
        <v>1.54785</v>
      </c>
      <c r="IS159">
        <v>2.30469</v>
      </c>
      <c r="IT159">
        <v>1.34644</v>
      </c>
      <c r="IU159">
        <v>2.29736</v>
      </c>
      <c r="IV159">
        <v>34.1225</v>
      </c>
      <c r="IW159">
        <v>24.2101</v>
      </c>
      <c r="IX159">
        <v>18</v>
      </c>
      <c r="IY159">
        <v>503.227</v>
      </c>
      <c r="IZ159">
        <v>400.041</v>
      </c>
      <c r="JA159">
        <v>23.6091</v>
      </c>
      <c r="JB159">
        <v>28.2519</v>
      </c>
      <c r="JC159">
        <v>29.9998</v>
      </c>
      <c r="JD159">
        <v>28.2488</v>
      </c>
      <c r="JE159">
        <v>28.1922</v>
      </c>
      <c r="JF159">
        <v>33.9685</v>
      </c>
      <c r="JG159">
        <v>28.4109</v>
      </c>
      <c r="JH159">
        <v>74.0268</v>
      </c>
      <c r="JI159">
        <v>23.611</v>
      </c>
      <c r="JJ159">
        <v>789.773</v>
      </c>
      <c r="JK159">
        <v>24.5381</v>
      </c>
      <c r="JL159">
        <v>101.935</v>
      </c>
      <c r="JM159">
        <v>102.392</v>
      </c>
    </row>
    <row r="160" spans="1:273">
      <c r="A160">
        <v>144</v>
      </c>
      <c r="B160">
        <v>1510791663.5</v>
      </c>
      <c r="C160">
        <v>2331.40000009537</v>
      </c>
      <c r="D160" t="s">
        <v>698</v>
      </c>
      <c r="E160" t="s">
        <v>699</v>
      </c>
      <c r="F160">
        <v>5</v>
      </c>
      <c r="G160" t="s">
        <v>405</v>
      </c>
      <c r="H160" t="s">
        <v>406</v>
      </c>
      <c r="I160">
        <v>1510791656</v>
      </c>
      <c r="J160">
        <f>(K160)/1000</f>
        <v>0</v>
      </c>
      <c r="K160">
        <f>IF(CZ160, AN160, AH160)</f>
        <v>0</v>
      </c>
      <c r="L160">
        <f>IF(CZ160, AI160, AG160)</f>
        <v>0</v>
      </c>
      <c r="M160">
        <f>DB160 - IF(AU160&gt;1, L160*CV160*100.0/(AW160*DP160), 0)</f>
        <v>0</v>
      </c>
      <c r="N160">
        <f>((T160-J160/2)*M160-L160)/(T160+J160/2)</f>
        <v>0</v>
      </c>
      <c r="O160">
        <f>N160*(DI160+DJ160)/1000.0</f>
        <v>0</v>
      </c>
      <c r="P160">
        <f>(DB160 - IF(AU160&gt;1, L160*CV160*100.0/(AW160*DP160), 0))*(DI160+DJ160)/1000.0</f>
        <v>0</v>
      </c>
      <c r="Q160">
        <f>2.0/((1/S160-1/R160)+SIGN(S160)*SQRT((1/S160-1/R160)*(1/S160-1/R160) + 4*CW160/((CW160+1)*(CW160+1))*(2*1/S160*1/R160-1/R160*1/R160)))</f>
        <v>0</v>
      </c>
      <c r="R160">
        <f>IF(LEFT(CX160,1)&lt;&gt;"0",IF(LEFT(CX160,1)="1",3.0,CY160),$D$5+$E$5*(DP160*DI160/($K$5*1000))+$F$5*(DP160*DI160/($K$5*1000))*MAX(MIN(CV160,$J$5),$I$5)*MAX(MIN(CV160,$J$5),$I$5)+$G$5*MAX(MIN(CV160,$J$5),$I$5)*(DP160*DI160/($K$5*1000))+$H$5*(DP160*DI160/($K$5*1000))*(DP160*DI160/($K$5*1000)))</f>
        <v>0</v>
      </c>
      <c r="S160">
        <f>J160*(1000-(1000*0.61365*exp(17.502*W160/(240.97+W160))/(DI160+DJ160)+DD160)/2)/(1000*0.61365*exp(17.502*W160/(240.97+W160))/(DI160+DJ160)-DD160)</f>
        <v>0</v>
      </c>
      <c r="T160">
        <f>1/((CW160+1)/(Q160/1.6)+1/(R160/1.37)) + CW160/((CW160+1)/(Q160/1.6) + CW160/(R160/1.37))</f>
        <v>0</v>
      </c>
      <c r="U160">
        <f>(CR160*CU160)</f>
        <v>0</v>
      </c>
      <c r="V160">
        <f>(DK160+(U160+2*0.95*5.67E-8*(((DK160+$B$7)+273)^4-(DK160+273)^4)-44100*J160)/(1.84*29.3*R160+8*0.95*5.67E-8*(DK160+273)^3))</f>
        <v>0</v>
      </c>
      <c r="W160">
        <f>($C$7*DL160+$D$7*DM160+$E$7*V160)</f>
        <v>0</v>
      </c>
      <c r="X160">
        <f>0.61365*exp(17.502*W160/(240.97+W160))</f>
        <v>0</v>
      </c>
      <c r="Y160">
        <f>(Z160/AA160*100)</f>
        <v>0</v>
      </c>
      <c r="Z160">
        <f>DD160*(DI160+DJ160)/1000</f>
        <v>0</v>
      </c>
      <c r="AA160">
        <f>0.61365*exp(17.502*DK160/(240.97+DK160))</f>
        <v>0</v>
      </c>
      <c r="AB160">
        <f>(X160-DD160*(DI160+DJ160)/1000)</f>
        <v>0</v>
      </c>
      <c r="AC160">
        <f>(-J160*44100)</f>
        <v>0</v>
      </c>
      <c r="AD160">
        <f>2*29.3*R160*0.92*(DK160-W160)</f>
        <v>0</v>
      </c>
      <c r="AE160">
        <f>2*0.95*5.67E-8*(((DK160+$B$7)+273)^4-(W160+273)^4)</f>
        <v>0</v>
      </c>
      <c r="AF160">
        <f>U160+AE160+AC160+AD160</f>
        <v>0</v>
      </c>
      <c r="AG160">
        <f>DH160*AU160*(DC160-DB160*(1000-AU160*DE160)/(1000-AU160*DD160))/(100*CV160)</f>
        <v>0</v>
      </c>
      <c r="AH160">
        <f>1000*DH160*AU160*(DD160-DE160)/(100*CV160*(1000-AU160*DD160))</f>
        <v>0</v>
      </c>
      <c r="AI160">
        <f>(AJ160 - AK160 - DI160*1E3/(8.314*(DK160+273.15)) * AM160/DH160 * AL160) * DH160/(100*CV160) * (1000 - DE160)/1000</f>
        <v>0</v>
      </c>
      <c r="AJ160">
        <v>797.663539908117</v>
      </c>
      <c r="AK160">
        <v>779.477909090909</v>
      </c>
      <c r="AL160">
        <v>3.4749976163321</v>
      </c>
      <c r="AM160">
        <v>64.351544685461</v>
      </c>
      <c r="AN160">
        <f>(AP160 - AO160 + DI160*1E3/(8.314*(DK160+273.15)) * AR160/DH160 * AQ160) * DH160/(100*CV160) * 1000/(1000 - AP160)</f>
        <v>0</v>
      </c>
      <c r="AO160">
        <v>24.5638400963509</v>
      </c>
      <c r="AP160">
        <v>24.9861874125874</v>
      </c>
      <c r="AQ160">
        <v>3.94858429204815e-06</v>
      </c>
      <c r="AR160">
        <v>100.18039122701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MAX(0,($B$13+$C$13*DP160)/(1+$D$13*DP160)*DI160/(DK160+273)*$E$13)</f>
        <v>0</v>
      </c>
      <c r="AX160" t="s">
        <v>407</v>
      </c>
      <c r="AY160" t="s">
        <v>407</v>
      </c>
      <c r="AZ160">
        <v>0</v>
      </c>
      <c r="BA160">
        <v>0</v>
      </c>
      <c r="BB160">
        <f>1-AZ160/BA160</f>
        <v>0</v>
      </c>
      <c r="BC160">
        <v>0</v>
      </c>
      <c r="BD160" t="s">
        <v>407</v>
      </c>
      <c r="BE160" t="s">
        <v>407</v>
      </c>
      <c r="BF160">
        <v>0</v>
      </c>
      <c r="BG160">
        <v>0</v>
      </c>
      <c r="BH160">
        <f>1-BF160/BG160</f>
        <v>0</v>
      </c>
      <c r="BI160">
        <v>0.5</v>
      </c>
      <c r="BJ160">
        <f>CS160</f>
        <v>0</v>
      </c>
      <c r="BK160">
        <f>L160</f>
        <v>0</v>
      </c>
      <c r="BL160">
        <f>BH160*BI160*BJ160</f>
        <v>0</v>
      </c>
      <c r="BM160">
        <f>(BK160-BC160)/BJ160</f>
        <v>0</v>
      </c>
      <c r="BN160">
        <f>(BA160-BG160)/BG160</f>
        <v>0</v>
      </c>
      <c r="BO160">
        <f>AZ160/(BB160+AZ160/BG160)</f>
        <v>0</v>
      </c>
      <c r="BP160" t="s">
        <v>407</v>
      </c>
      <c r="BQ160">
        <v>0</v>
      </c>
      <c r="BR160">
        <f>IF(BQ160&lt;&gt;0, BQ160, BO160)</f>
        <v>0</v>
      </c>
      <c r="BS160">
        <f>1-BR160/BG160</f>
        <v>0</v>
      </c>
      <c r="BT160">
        <f>(BG160-BF160)/(BG160-BR160)</f>
        <v>0</v>
      </c>
      <c r="BU160">
        <f>(BA160-BG160)/(BA160-BR160)</f>
        <v>0</v>
      </c>
      <c r="BV160">
        <f>(BG160-BF160)/(BG160-AZ160)</f>
        <v>0</v>
      </c>
      <c r="BW160">
        <f>(BA160-BG160)/(BA160-AZ160)</f>
        <v>0</v>
      </c>
      <c r="BX160">
        <f>(BT160*BR160/BF160)</f>
        <v>0</v>
      </c>
      <c r="BY160">
        <f>(1-BX160)</f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f>$B$11*DQ160+$C$11*DR160+$F$11*EC160*(1-EF160)</f>
        <v>0</v>
      </c>
      <c r="CS160">
        <f>CR160*CT160</f>
        <v>0</v>
      </c>
      <c r="CT160">
        <f>($B$11*$D$9+$C$11*$D$9+$F$11*((EP160+EH160)/MAX(EP160+EH160+EQ160, 0.1)*$I$9+EQ160/MAX(EP160+EH160+EQ160, 0.1)*$J$9))/($B$11+$C$11+$F$11)</f>
        <v>0</v>
      </c>
      <c r="CU160">
        <f>($B$11*$K$9+$C$11*$K$9+$F$11*((EP160+EH160)/MAX(EP160+EH160+EQ160, 0.1)*$P$9+EQ160/MAX(EP160+EH160+EQ160, 0.1)*$Q$9))/($B$11+$C$11+$F$11)</f>
        <v>0</v>
      </c>
      <c r="CV160">
        <v>1.65</v>
      </c>
      <c r="CW160">
        <v>0.5</v>
      </c>
      <c r="CX160" t="s">
        <v>408</v>
      </c>
      <c r="CY160">
        <v>2</v>
      </c>
      <c r="CZ160" t="b">
        <v>1</v>
      </c>
      <c r="DA160">
        <v>1510791656</v>
      </c>
      <c r="DB160">
        <v>736.571333333333</v>
      </c>
      <c r="DC160">
        <v>761.524555555556</v>
      </c>
      <c r="DD160">
        <v>24.9859481481482</v>
      </c>
      <c r="DE160">
        <v>24.5635074074074</v>
      </c>
      <c r="DF160">
        <v>727.748481481481</v>
      </c>
      <c r="DG160">
        <v>24.4203296296296</v>
      </c>
      <c r="DH160">
        <v>500.085296296296</v>
      </c>
      <c r="DI160">
        <v>89.9170777777778</v>
      </c>
      <c r="DJ160">
        <v>0.0999462777777778</v>
      </c>
      <c r="DK160">
        <v>26.6388074074074</v>
      </c>
      <c r="DL160">
        <v>27.4985407407407</v>
      </c>
      <c r="DM160">
        <v>999.9</v>
      </c>
      <c r="DN160">
        <v>0</v>
      </c>
      <c r="DO160">
        <v>0</v>
      </c>
      <c r="DP160">
        <v>9989.92333333334</v>
      </c>
      <c r="DQ160">
        <v>0</v>
      </c>
      <c r="DR160">
        <v>9.98469</v>
      </c>
      <c r="DS160">
        <v>-24.9532259259259</v>
      </c>
      <c r="DT160">
        <v>755.446925925926</v>
      </c>
      <c r="DU160">
        <v>780.701296296296</v>
      </c>
      <c r="DV160">
        <v>0.422433148148148</v>
      </c>
      <c r="DW160">
        <v>761.524555555556</v>
      </c>
      <c r="DX160">
        <v>24.5635074074074</v>
      </c>
      <c r="DY160">
        <v>2.24666185185185</v>
      </c>
      <c r="DZ160">
        <v>2.20867851851852</v>
      </c>
      <c r="EA160">
        <v>19.2989962962963</v>
      </c>
      <c r="EB160">
        <v>19.0253888888889</v>
      </c>
      <c r="EC160">
        <v>1999.98148148148</v>
      </c>
      <c r="ED160">
        <v>0.980000555555556</v>
      </c>
      <c r="EE160">
        <v>0.0199996851851852</v>
      </c>
      <c r="EF160">
        <v>0</v>
      </c>
      <c r="EG160">
        <v>2.28506296296296</v>
      </c>
      <c r="EH160">
        <v>0</v>
      </c>
      <c r="EI160">
        <v>2309.37888888889</v>
      </c>
      <c r="EJ160">
        <v>17299.9925925926</v>
      </c>
      <c r="EK160">
        <v>39</v>
      </c>
      <c r="EL160">
        <v>39.5</v>
      </c>
      <c r="EM160">
        <v>38.75</v>
      </c>
      <c r="EN160">
        <v>38.187</v>
      </c>
      <c r="EO160">
        <v>38.3516666666667</v>
      </c>
      <c r="EP160">
        <v>1959.98592592593</v>
      </c>
      <c r="EQ160">
        <v>39.9955555555556</v>
      </c>
      <c r="ER160">
        <v>0</v>
      </c>
      <c r="ES160">
        <v>1679592416.3</v>
      </c>
      <c r="ET160">
        <v>0</v>
      </c>
      <c r="EU160">
        <v>2.29196</v>
      </c>
      <c r="EV160">
        <v>-0.451361536522288</v>
      </c>
      <c r="EW160">
        <v>13.6776923093359</v>
      </c>
      <c r="EX160">
        <v>2309.422</v>
      </c>
      <c r="EY160">
        <v>15</v>
      </c>
      <c r="EZ160">
        <v>0</v>
      </c>
      <c r="FA160" t="s">
        <v>409</v>
      </c>
      <c r="FB160">
        <v>1510787920.6</v>
      </c>
      <c r="FC160">
        <v>1510787921.6</v>
      </c>
      <c r="FD160">
        <v>0</v>
      </c>
      <c r="FE160">
        <v>-0.101</v>
      </c>
      <c r="FF160">
        <v>-0.012</v>
      </c>
      <c r="FG160">
        <v>6.901</v>
      </c>
      <c r="FH160">
        <v>0.516</v>
      </c>
      <c r="FI160">
        <v>420</v>
      </c>
      <c r="FJ160">
        <v>24</v>
      </c>
      <c r="FK160">
        <v>0.32</v>
      </c>
      <c r="FL160">
        <v>0.12</v>
      </c>
      <c r="FM160">
        <v>0.421508024390244</v>
      </c>
      <c r="FN160">
        <v>0.00993861324041882</v>
      </c>
      <c r="FO160">
        <v>0.00198813645416524</v>
      </c>
      <c r="FP160">
        <v>1</v>
      </c>
      <c r="FQ160">
        <v>1</v>
      </c>
      <c r="FR160">
        <v>1</v>
      </c>
      <c r="FS160" t="s">
        <v>410</v>
      </c>
      <c r="FT160">
        <v>2.97187</v>
      </c>
      <c r="FU160">
        <v>2.75402</v>
      </c>
      <c r="FV160">
        <v>0.137717</v>
      </c>
      <c r="FW160">
        <v>0.141901</v>
      </c>
      <c r="FX160">
        <v>0.104928</v>
      </c>
      <c r="FY160">
        <v>0.104976</v>
      </c>
      <c r="FZ160">
        <v>33453.2</v>
      </c>
      <c r="GA160">
        <v>36281.8</v>
      </c>
      <c r="GB160">
        <v>35165.5</v>
      </c>
      <c r="GC160">
        <v>38354.7</v>
      </c>
      <c r="GD160">
        <v>44604.7</v>
      </c>
      <c r="GE160">
        <v>49573.8</v>
      </c>
      <c r="GF160">
        <v>54939.1</v>
      </c>
      <c r="GG160">
        <v>61512.5</v>
      </c>
      <c r="GH160">
        <v>1.96725</v>
      </c>
      <c r="GI160">
        <v>1.80652</v>
      </c>
      <c r="GJ160">
        <v>0.0930578</v>
      </c>
      <c r="GK160">
        <v>0</v>
      </c>
      <c r="GL160">
        <v>25.9663</v>
      </c>
      <c r="GM160">
        <v>999.9</v>
      </c>
      <c r="GN160">
        <v>64.479</v>
      </c>
      <c r="GO160">
        <v>29.698</v>
      </c>
      <c r="GP160">
        <v>30.0258</v>
      </c>
      <c r="GQ160">
        <v>54.7291</v>
      </c>
      <c r="GR160">
        <v>49.1827</v>
      </c>
      <c r="GS160">
        <v>1</v>
      </c>
      <c r="GT160">
        <v>0.0793369</v>
      </c>
      <c r="GU160">
        <v>1.2591</v>
      </c>
      <c r="GV160">
        <v>20.113</v>
      </c>
      <c r="GW160">
        <v>5.19692</v>
      </c>
      <c r="GX160">
        <v>12.004</v>
      </c>
      <c r="GY160">
        <v>4.97505</v>
      </c>
      <c r="GZ160">
        <v>3.29318</v>
      </c>
      <c r="HA160">
        <v>9999</v>
      </c>
      <c r="HB160">
        <v>9999</v>
      </c>
      <c r="HC160">
        <v>999.9</v>
      </c>
      <c r="HD160">
        <v>9999</v>
      </c>
      <c r="HE160">
        <v>1.86311</v>
      </c>
      <c r="HF160">
        <v>1.86813</v>
      </c>
      <c r="HG160">
        <v>1.86789</v>
      </c>
      <c r="HH160">
        <v>1.869</v>
      </c>
      <c r="HI160">
        <v>1.86987</v>
      </c>
      <c r="HJ160">
        <v>1.86588</v>
      </c>
      <c r="HK160">
        <v>1.86706</v>
      </c>
      <c r="HL160">
        <v>1.86831</v>
      </c>
      <c r="HM160">
        <v>5</v>
      </c>
      <c r="HN160">
        <v>0</v>
      </c>
      <c r="HO160">
        <v>0</v>
      </c>
      <c r="HP160">
        <v>0</v>
      </c>
      <c r="HQ160" t="s">
        <v>411</v>
      </c>
      <c r="HR160" t="s">
        <v>412</v>
      </c>
      <c r="HS160" t="s">
        <v>413</v>
      </c>
      <c r="HT160" t="s">
        <v>413</v>
      </c>
      <c r="HU160" t="s">
        <v>413</v>
      </c>
      <c r="HV160" t="s">
        <v>413</v>
      </c>
      <c r="HW160">
        <v>0</v>
      </c>
      <c r="HX160">
        <v>100</v>
      </c>
      <c r="HY160">
        <v>100</v>
      </c>
      <c r="HZ160">
        <v>8.972</v>
      </c>
      <c r="IA160">
        <v>0.5656</v>
      </c>
      <c r="IB160">
        <v>4.09459096810632</v>
      </c>
      <c r="IC160">
        <v>0.00701673648668627</v>
      </c>
      <c r="ID160">
        <v>-7.00304995360485e-07</v>
      </c>
      <c r="IE160">
        <v>-1.86506737496121e-11</v>
      </c>
      <c r="IF160">
        <v>0.00125787624930914</v>
      </c>
      <c r="IG160">
        <v>-0.0224036906934607</v>
      </c>
      <c r="IH160">
        <v>0.00249664406764014</v>
      </c>
      <c r="II160">
        <v>-2.59163740235367e-05</v>
      </c>
      <c r="IJ160">
        <v>-2</v>
      </c>
      <c r="IK160">
        <v>2020</v>
      </c>
      <c r="IL160">
        <v>1</v>
      </c>
      <c r="IM160">
        <v>25</v>
      </c>
      <c r="IN160">
        <v>62.4</v>
      </c>
      <c r="IO160">
        <v>62.4</v>
      </c>
      <c r="IP160">
        <v>1.72119</v>
      </c>
      <c r="IQ160">
        <v>2.62329</v>
      </c>
      <c r="IR160">
        <v>1.54785</v>
      </c>
      <c r="IS160">
        <v>2.30469</v>
      </c>
      <c r="IT160">
        <v>1.34644</v>
      </c>
      <c r="IU160">
        <v>2.28882</v>
      </c>
      <c r="IV160">
        <v>34.1225</v>
      </c>
      <c r="IW160">
        <v>24.2101</v>
      </c>
      <c r="IX160">
        <v>18</v>
      </c>
      <c r="IY160">
        <v>503.095</v>
      </c>
      <c r="IZ160">
        <v>400.257</v>
      </c>
      <c r="JA160">
        <v>23.61</v>
      </c>
      <c r="JB160">
        <v>28.2496</v>
      </c>
      <c r="JC160">
        <v>30</v>
      </c>
      <c r="JD160">
        <v>28.2471</v>
      </c>
      <c r="JE160">
        <v>28.1912</v>
      </c>
      <c r="JF160">
        <v>34.5802</v>
      </c>
      <c r="JG160">
        <v>28.4109</v>
      </c>
      <c r="JH160">
        <v>74.0268</v>
      </c>
      <c r="JI160">
        <v>23.6085</v>
      </c>
      <c r="JJ160">
        <v>810.032</v>
      </c>
      <c r="JK160">
        <v>24.5381</v>
      </c>
      <c r="JL160">
        <v>101.936</v>
      </c>
      <c r="JM160">
        <v>102.393</v>
      </c>
    </row>
    <row r="161" spans="1:273">
      <c r="A161">
        <v>145</v>
      </c>
      <c r="B161">
        <v>1510791668.5</v>
      </c>
      <c r="C161">
        <v>2336.40000009537</v>
      </c>
      <c r="D161" t="s">
        <v>700</v>
      </c>
      <c r="E161" t="s">
        <v>701</v>
      </c>
      <c r="F161">
        <v>5</v>
      </c>
      <c r="G161" t="s">
        <v>405</v>
      </c>
      <c r="H161" t="s">
        <v>406</v>
      </c>
      <c r="I161">
        <v>1510791660.71429</v>
      </c>
      <c r="J161">
        <f>(K161)/1000</f>
        <v>0</v>
      </c>
      <c r="K161">
        <f>IF(CZ161, AN161, AH161)</f>
        <v>0</v>
      </c>
      <c r="L161">
        <f>IF(CZ161, AI161, AG161)</f>
        <v>0</v>
      </c>
      <c r="M161">
        <f>DB161 - IF(AU161&gt;1, L161*CV161*100.0/(AW161*DP161), 0)</f>
        <v>0</v>
      </c>
      <c r="N161">
        <f>((T161-J161/2)*M161-L161)/(T161+J161/2)</f>
        <v>0</v>
      </c>
      <c r="O161">
        <f>N161*(DI161+DJ161)/1000.0</f>
        <v>0</v>
      </c>
      <c r="P161">
        <f>(DB161 - IF(AU161&gt;1, L161*CV161*100.0/(AW161*DP161), 0))*(DI161+DJ161)/1000.0</f>
        <v>0</v>
      </c>
      <c r="Q161">
        <f>2.0/((1/S161-1/R161)+SIGN(S161)*SQRT((1/S161-1/R161)*(1/S161-1/R161) + 4*CW161/((CW161+1)*(CW161+1))*(2*1/S161*1/R161-1/R161*1/R161)))</f>
        <v>0</v>
      </c>
      <c r="R161">
        <f>IF(LEFT(CX161,1)&lt;&gt;"0",IF(LEFT(CX161,1)="1",3.0,CY161),$D$5+$E$5*(DP161*DI161/($K$5*1000))+$F$5*(DP161*DI161/($K$5*1000))*MAX(MIN(CV161,$J$5),$I$5)*MAX(MIN(CV161,$J$5),$I$5)+$G$5*MAX(MIN(CV161,$J$5),$I$5)*(DP161*DI161/($K$5*1000))+$H$5*(DP161*DI161/($K$5*1000))*(DP161*DI161/($K$5*1000)))</f>
        <v>0</v>
      </c>
      <c r="S161">
        <f>J161*(1000-(1000*0.61365*exp(17.502*W161/(240.97+W161))/(DI161+DJ161)+DD161)/2)/(1000*0.61365*exp(17.502*W161/(240.97+W161))/(DI161+DJ161)-DD161)</f>
        <v>0</v>
      </c>
      <c r="T161">
        <f>1/((CW161+1)/(Q161/1.6)+1/(R161/1.37)) + CW161/((CW161+1)/(Q161/1.6) + CW161/(R161/1.37))</f>
        <v>0</v>
      </c>
      <c r="U161">
        <f>(CR161*CU161)</f>
        <v>0</v>
      </c>
      <c r="V161">
        <f>(DK161+(U161+2*0.95*5.67E-8*(((DK161+$B$7)+273)^4-(DK161+273)^4)-44100*J161)/(1.84*29.3*R161+8*0.95*5.67E-8*(DK161+273)^3))</f>
        <v>0</v>
      </c>
      <c r="W161">
        <f>($C$7*DL161+$D$7*DM161+$E$7*V161)</f>
        <v>0</v>
      </c>
      <c r="X161">
        <f>0.61365*exp(17.502*W161/(240.97+W161))</f>
        <v>0</v>
      </c>
      <c r="Y161">
        <f>(Z161/AA161*100)</f>
        <v>0</v>
      </c>
      <c r="Z161">
        <f>DD161*(DI161+DJ161)/1000</f>
        <v>0</v>
      </c>
      <c r="AA161">
        <f>0.61365*exp(17.502*DK161/(240.97+DK161))</f>
        <v>0</v>
      </c>
      <c r="AB161">
        <f>(X161-DD161*(DI161+DJ161)/1000)</f>
        <v>0</v>
      </c>
      <c r="AC161">
        <f>(-J161*44100)</f>
        <v>0</v>
      </c>
      <c r="AD161">
        <f>2*29.3*R161*0.92*(DK161-W161)</f>
        <v>0</v>
      </c>
      <c r="AE161">
        <f>2*0.95*5.67E-8*(((DK161+$B$7)+273)^4-(W161+273)^4)</f>
        <v>0</v>
      </c>
      <c r="AF161">
        <f>U161+AE161+AC161+AD161</f>
        <v>0</v>
      </c>
      <c r="AG161">
        <f>DH161*AU161*(DC161-DB161*(1000-AU161*DE161)/(1000-AU161*DD161))/(100*CV161)</f>
        <v>0</v>
      </c>
      <c r="AH161">
        <f>1000*DH161*AU161*(DD161-DE161)/(100*CV161*(1000-AU161*DD161))</f>
        <v>0</v>
      </c>
      <c r="AI161">
        <f>(AJ161 - AK161 - DI161*1E3/(8.314*(DK161+273.15)) * AM161/DH161 * AL161) * DH161/(100*CV161) * (1000 - DE161)/1000</f>
        <v>0</v>
      </c>
      <c r="AJ161">
        <v>814.648052683516</v>
      </c>
      <c r="AK161">
        <v>796.586339393939</v>
      </c>
      <c r="AL161">
        <v>3.41410101581259</v>
      </c>
      <c r="AM161">
        <v>64.351544685461</v>
      </c>
      <c r="AN161">
        <f>(AP161 - AO161 + DI161*1E3/(8.314*(DK161+273.15)) * AR161/DH161 * AQ161) * DH161/(100*CV161) * 1000/(1000 - AP161)</f>
        <v>0</v>
      </c>
      <c r="AO161">
        <v>24.5612742754083</v>
      </c>
      <c r="AP161">
        <v>24.9854601398601</v>
      </c>
      <c r="AQ161">
        <v>-1.82663162112116e-06</v>
      </c>
      <c r="AR161">
        <v>100.18039122701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MAX(0,($B$13+$C$13*DP161)/(1+$D$13*DP161)*DI161/(DK161+273)*$E$13)</f>
        <v>0</v>
      </c>
      <c r="AX161" t="s">
        <v>407</v>
      </c>
      <c r="AY161" t="s">
        <v>407</v>
      </c>
      <c r="AZ161">
        <v>0</v>
      </c>
      <c r="BA161">
        <v>0</v>
      </c>
      <c r="BB161">
        <f>1-AZ161/BA161</f>
        <v>0</v>
      </c>
      <c r="BC161">
        <v>0</v>
      </c>
      <c r="BD161" t="s">
        <v>407</v>
      </c>
      <c r="BE161" t="s">
        <v>407</v>
      </c>
      <c r="BF161">
        <v>0</v>
      </c>
      <c r="BG161">
        <v>0</v>
      </c>
      <c r="BH161">
        <f>1-BF161/BG161</f>
        <v>0</v>
      </c>
      <c r="BI161">
        <v>0.5</v>
      </c>
      <c r="BJ161">
        <f>CS161</f>
        <v>0</v>
      </c>
      <c r="BK161">
        <f>L161</f>
        <v>0</v>
      </c>
      <c r="BL161">
        <f>BH161*BI161*BJ161</f>
        <v>0</v>
      </c>
      <c r="BM161">
        <f>(BK161-BC161)/BJ161</f>
        <v>0</v>
      </c>
      <c r="BN161">
        <f>(BA161-BG161)/BG161</f>
        <v>0</v>
      </c>
      <c r="BO161">
        <f>AZ161/(BB161+AZ161/BG161)</f>
        <v>0</v>
      </c>
      <c r="BP161" t="s">
        <v>407</v>
      </c>
      <c r="BQ161">
        <v>0</v>
      </c>
      <c r="BR161">
        <f>IF(BQ161&lt;&gt;0, BQ161, BO161)</f>
        <v>0</v>
      </c>
      <c r="BS161">
        <f>1-BR161/BG161</f>
        <v>0</v>
      </c>
      <c r="BT161">
        <f>(BG161-BF161)/(BG161-BR161)</f>
        <v>0</v>
      </c>
      <c r="BU161">
        <f>(BA161-BG161)/(BA161-BR161)</f>
        <v>0</v>
      </c>
      <c r="BV161">
        <f>(BG161-BF161)/(BG161-AZ161)</f>
        <v>0</v>
      </c>
      <c r="BW161">
        <f>(BA161-BG161)/(BA161-AZ161)</f>
        <v>0</v>
      </c>
      <c r="BX161">
        <f>(BT161*BR161/BF161)</f>
        <v>0</v>
      </c>
      <c r="BY161">
        <f>(1-BX161)</f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f>$B$11*DQ161+$C$11*DR161+$F$11*EC161*(1-EF161)</f>
        <v>0</v>
      </c>
      <c r="CS161">
        <f>CR161*CT161</f>
        <v>0</v>
      </c>
      <c r="CT161">
        <f>($B$11*$D$9+$C$11*$D$9+$F$11*((EP161+EH161)/MAX(EP161+EH161+EQ161, 0.1)*$I$9+EQ161/MAX(EP161+EH161+EQ161, 0.1)*$J$9))/($B$11+$C$11+$F$11)</f>
        <v>0</v>
      </c>
      <c r="CU161">
        <f>($B$11*$K$9+$C$11*$K$9+$F$11*((EP161+EH161)/MAX(EP161+EH161+EQ161, 0.1)*$P$9+EQ161/MAX(EP161+EH161+EQ161, 0.1)*$Q$9))/($B$11+$C$11+$F$11)</f>
        <v>0</v>
      </c>
      <c r="CV161">
        <v>1.65</v>
      </c>
      <c r="CW161">
        <v>0.5</v>
      </c>
      <c r="CX161" t="s">
        <v>408</v>
      </c>
      <c r="CY161">
        <v>2</v>
      </c>
      <c r="CZ161" t="b">
        <v>1</v>
      </c>
      <c r="DA161">
        <v>1510791660.71429</v>
      </c>
      <c r="DB161">
        <v>752.306892857143</v>
      </c>
      <c r="DC161">
        <v>777.314107142857</v>
      </c>
      <c r="DD161">
        <v>24.985475</v>
      </c>
      <c r="DE161">
        <v>24.5628714285714</v>
      </c>
      <c r="DF161">
        <v>743.390964285714</v>
      </c>
      <c r="DG161">
        <v>24.4198892857143</v>
      </c>
      <c r="DH161">
        <v>500.086071428571</v>
      </c>
      <c r="DI161">
        <v>89.9175071428571</v>
      </c>
      <c r="DJ161">
        <v>0.0999778285714286</v>
      </c>
      <c r="DK161">
        <v>26.6379357142857</v>
      </c>
      <c r="DL161">
        <v>27.4957</v>
      </c>
      <c r="DM161">
        <v>999.9</v>
      </c>
      <c r="DN161">
        <v>0</v>
      </c>
      <c r="DO161">
        <v>0</v>
      </c>
      <c r="DP161">
        <v>9992.53928571429</v>
      </c>
      <c r="DQ161">
        <v>0</v>
      </c>
      <c r="DR161">
        <v>9.98424678571429</v>
      </c>
      <c r="DS161">
        <v>-25.0072142857143</v>
      </c>
      <c r="DT161">
        <v>771.585392857143</v>
      </c>
      <c r="DU161">
        <v>796.887964285714</v>
      </c>
      <c r="DV161">
        <v>0.422607071428571</v>
      </c>
      <c r="DW161">
        <v>777.314107142857</v>
      </c>
      <c r="DX161">
        <v>24.5628714285714</v>
      </c>
      <c r="DY161">
        <v>2.24663107142857</v>
      </c>
      <c r="DZ161">
        <v>2.20863142857143</v>
      </c>
      <c r="EA161">
        <v>19.2987678571429</v>
      </c>
      <c r="EB161">
        <v>19.0250571428571</v>
      </c>
      <c r="EC161">
        <v>2000.00214285714</v>
      </c>
      <c r="ED161">
        <v>0.980000321428571</v>
      </c>
      <c r="EE161">
        <v>0.0199999</v>
      </c>
      <c r="EF161">
        <v>0</v>
      </c>
      <c r="EG161">
        <v>2.29951785714286</v>
      </c>
      <c r="EH161">
        <v>0</v>
      </c>
      <c r="EI161">
        <v>2310.40607142857</v>
      </c>
      <c r="EJ161">
        <v>17300.175</v>
      </c>
      <c r="EK161">
        <v>39</v>
      </c>
      <c r="EL161">
        <v>39.5</v>
      </c>
      <c r="EM161">
        <v>38.75</v>
      </c>
      <c r="EN161">
        <v>38.187</v>
      </c>
      <c r="EO161">
        <v>38.34125</v>
      </c>
      <c r="EP161">
        <v>1960.00571428571</v>
      </c>
      <c r="EQ161">
        <v>39.9964285714286</v>
      </c>
      <c r="ER161">
        <v>0</v>
      </c>
      <c r="ES161">
        <v>1679592421.1</v>
      </c>
      <c r="ET161">
        <v>0</v>
      </c>
      <c r="EU161">
        <v>2.294744</v>
      </c>
      <c r="EV161">
        <v>0.327792311589507</v>
      </c>
      <c r="EW161">
        <v>10.6338461442314</v>
      </c>
      <c r="EX161">
        <v>2310.4848</v>
      </c>
      <c r="EY161">
        <v>15</v>
      </c>
      <c r="EZ161">
        <v>0</v>
      </c>
      <c r="FA161" t="s">
        <v>409</v>
      </c>
      <c r="FB161">
        <v>1510787920.6</v>
      </c>
      <c r="FC161">
        <v>1510787921.6</v>
      </c>
      <c r="FD161">
        <v>0</v>
      </c>
      <c r="FE161">
        <v>-0.101</v>
      </c>
      <c r="FF161">
        <v>-0.012</v>
      </c>
      <c r="FG161">
        <v>6.901</v>
      </c>
      <c r="FH161">
        <v>0.516</v>
      </c>
      <c r="FI161">
        <v>420</v>
      </c>
      <c r="FJ161">
        <v>24</v>
      </c>
      <c r="FK161">
        <v>0.32</v>
      </c>
      <c r="FL161">
        <v>0.12</v>
      </c>
      <c r="FM161">
        <v>0.42259212195122</v>
      </c>
      <c r="FN161">
        <v>0.00122015331010537</v>
      </c>
      <c r="FO161">
        <v>0.00116448722505789</v>
      </c>
      <c r="FP161">
        <v>1</v>
      </c>
      <c r="FQ161">
        <v>1</v>
      </c>
      <c r="FR161">
        <v>1</v>
      </c>
      <c r="FS161" t="s">
        <v>410</v>
      </c>
      <c r="FT161">
        <v>2.97179</v>
      </c>
      <c r="FU161">
        <v>2.75383</v>
      </c>
      <c r="FV161">
        <v>0.139758</v>
      </c>
      <c r="FW161">
        <v>0.143933</v>
      </c>
      <c r="FX161">
        <v>0.104929</v>
      </c>
      <c r="FY161">
        <v>0.104974</v>
      </c>
      <c r="FZ161">
        <v>33374.2</v>
      </c>
      <c r="GA161">
        <v>36195.8</v>
      </c>
      <c r="GB161">
        <v>35165.6</v>
      </c>
      <c r="GC161">
        <v>38354.6</v>
      </c>
      <c r="GD161">
        <v>44604.9</v>
      </c>
      <c r="GE161">
        <v>49574.2</v>
      </c>
      <c r="GF161">
        <v>54939.4</v>
      </c>
      <c r="GG161">
        <v>61512.8</v>
      </c>
      <c r="GH161">
        <v>1.96755</v>
      </c>
      <c r="GI161">
        <v>1.80605</v>
      </c>
      <c r="GJ161">
        <v>0.0936911</v>
      </c>
      <c r="GK161">
        <v>0</v>
      </c>
      <c r="GL161">
        <v>25.964</v>
      </c>
      <c r="GM161">
        <v>999.9</v>
      </c>
      <c r="GN161">
        <v>64.479</v>
      </c>
      <c r="GO161">
        <v>29.698</v>
      </c>
      <c r="GP161">
        <v>30.0262</v>
      </c>
      <c r="GQ161">
        <v>54.8891</v>
      </c>
      <c r="GR161">
        <v>49.4071</v>
      </c>
      <c r="GS161">
        <v>1</v>
      </c>
      <c r="GT161">
        <v>0.0792607</v>
      </c>
      <c r="GU161">
        <v>1.25138</v>
      </c>
      <c r="GV161">
        <v>20.1131</v>
      </c>
      <c r="GW161">
        <v>5.19692</v>
      </c>
      <c r="GX161">
        <v>12.0041</v>
      </c>
      <c r="GY161">
        <v>4.97505</v>
      </c>
      <c r="GZ161">
        <v>3.29305</v>
      </c>
      <c r="HA161">
        <v>9999</v>
      </c>
      <c r="HB161">
        <v>9999</v>
      </c>
      <c r="HC161">
        <v>999.9</v>
      </c>
      <c r="HD161">
        <v>9999</v>
      </c>
      <c r="HE161">
        <v>1.86311</v>
      </c>
      <c r="HF161">
        <v>1.86813</v>
      </c>
      <c r="HG161">
        <v>1.86789</v>
      </c>
      <c r="HH161">
        <v>1.86904</v>
      </c>
      <c r="HI161">
        <v>1.86986</v>
      </c>
      <c r="HJ161">
        <v>1.86587</v>
      </c>
      <c r="HK161">
        <v>1.86705</v>
      </c>
      <c r="HL161">
        <v>1.86833</v>
      </c>
      <c r="HM161">
        <v>5</v>
      </c>
      <c r="HN161">
        <v>0</v>
      </c>
      <c r="HO161">
        <v>0</v>
      </c>
      <c r="HP161">
        <v>0</v>
      </c>
      <c r="HQ161" t="s">
        <v>411</v>
      </c>
      <c r="HR161" t="s">
        <v>412</v>
      </c>
      <c r="HS161" t="s">
        <v>413</v>
      </c>
      <c r="HT161" t="s">
        <v>413</v>
      </c>
      <c r="HU161" t="s">
        <v>413</v>
      </c>
      <c r="HV161" t="s">
        <v>413</v>
      </c>
      <c r="HW161">
        <v>0</v>
      </c>
      <c r="HX161">
        <v>100</v>
      </c>
      <c r="HY161">
        <v>100</v>
      </c>
      <c r="HZ161">
        <v>9.069</v>
      </c>
      <c r="IA161">
        <v>0.5655</v>
      </c>
      <c r="IB161">
        <v>4.09459096810632</v>
      </c>
      <c r="IC161">
        <v>0.00701673648668627</v>
      </c>
      <c r="ID161">
        <v>-7.00304995360485e-07</v>
      </c>
      <c r="IE161">
        <v>-1.86506737496121e-11</v>
      </c>
      <c r="IF161">
        <v>0.00125787624930914</v>
      </c>
      <c r="IG161">
        <v>-0.0224036906934607</v>
      </c>
      <c r="IH161">
        <v>0.00249664406764014</v>
      </c>
      <c r="II161">
        <v>-2.59163740235367e-05</v>
      </c>
      <c r="IJ161">
        <v>-2</v>
      </c>
      <c r="IK161">
        <v>2020</v>
      </c>
      <c r="IL161">
        <v>1</v>
      </c>
      <c r="IM161">
        <v>25</v>
      </c>
      <c r="IN161">
        <v>62.5</v>
      </c>
      <c r="IO161">
        <v>62.4</v>
      </c>
      <c r="IP161">
        <v>1.75293</v>
      </c>
      <c r="IQ161">
        <v>2.62451</v>
      </c>
      <c r="IR161">
        <v>1.54785</v>
      </c>
      <c r="IS161">
        <v>2.30469</v>
      </c>
      <c r="IT161">
        <v>1.34644</v>
      </c>
      <c r="IU161">
        <v>2.28638</v>
      </c>
      <c r="IV161">
        <v>34.1225</v>
      </c>
      <c r="IW161">
        <v>24.2101</v>
      </c>
      <c r="IX161">
        <v>18</v>
      </c>
      <c r="IY161">
        <v>503.276</v>
      </c>
      <c r="IZ161">
        <v>399.976</v>
      </c>
      <c r="JA161">
        <v>23.6087</v>
      </c>
      <c r="JB161">
        <v>28.2471</v>
      </c>
      <c r="JC161">
        <v>29.9999</v>
      </c>
      <c r="JD161">
        <v>28.245</v>
      </c>
      <c r="JE161">
        <v>28.1888</v>
      </c>
      <c r="JF161">
        <v>35.147</v>
      </c>
      <c r="JG161">
        <v>28.4109</v>
      </c>
      <c r="JH161">
        <v>74.0268</v>
      </c>
      <c r="JI161">
        <v>23.6091</v>
      </c>
      <c r="JJ161">
        <v>823.543</v>
      </c>
      <c r="JK161">
        <v>24.5381</v>
      </c>
      <c r="JL161">
        <v>101.936</v>
      </c>
      <c r="JM161">
        <v>102.393</v>
      </c>
    </row>
    <row r="162" spans="1:273">
      <c r="A162">
        <v>146</v>
      </c>
      <c r="B162">
        <v>1510791673.5</v>
      </c>
      <c r="C162">
        <v>2341.40000009537</v>
      </c>
      <c r="D162" t="s">
        <v>702</v>
      </c>
      <c r="E162" t="s">
        <v>703</v>
      </c>
      <c r="F162">
        <v>5</v>
      </c>
      <c r="G162" t="s">
        <v>405</v>
      </c>
      <c r="H162" t="s">
        <v>406</v>
      </c>
      <c r="I162">
        <v>1510791666</v>
      </c>
      <c r="J162">
        <f>(K162)/1000</f>
        <v>0</v>
      </c>
      <c r="K162">
        <f>IF(CZ162, AN162, AH162)</f>
        <v>0</v>
      </c>
      <c r="L162">
        <f>IF(CZ162, AI162, AG162)</f>
        <v>0</v>
      </c>
      <c r="M162">
        <f>DB162 - IF(AU162&gt;1, L162*CV162*100.0/(AW162*DP162), 0)</f>
        <v>0</v>
      </c>
      <c r="N162">
        <f>((T162-J162/2)*M162-L162)/(T162+J162/2)</f>
        <v>0</v>
      </c>
      <c r="O162">
        <f>N162*(DI162+DJ162)/1000.0</f>
        <v>0</v>
      </c>
      <c r="P162">
        <f>(DB162 - IF(AU162&gt;1, L162*CV162*100.0/(AW162*DP162), 0))*(DI162+DJ162)/1000.0</f>
        <v>0</v>
      </c>
      <c r="Q162">
        <f>2.0/((1/S162-1/R162)+SIGN(S162)*SQRT((1/S162-1/R162)*(1/S162-1/R162) + 4*CW162/((CW162+1)*(CW162+1))*(2*1/S162*1/R162-1/R162*1/R162)))</f>
        <v>0</v>
      </c>
      <c r="R162">
        <f>IF(LEFT(CX162,1)&lt;&gt;"0",IF(LEFT(CX162,1)="1",3.0,CY162),$D$5+$E$5*(DP162*DI162/($K$5*1000))+$F$5*(DP162*DI162/($K$5*1000))*MAX(MIN(CV162,$J$5),$I$5)*MAX(MIN(CV162,$J$5),$I$5)+$G$5*MAX(MIN(CV162,$J$5),$I$5)*(DP162*DI162/($K$5*1000))+$H$5*(DP162*DI162/($K$5*1000))*(DP162*DI162/($K$5*1000)))</f>
        <v>0</v>
      </c>
      <c r="S162">
        <f>J162*(1000-(1000*0.61365*exp(17.502*W162/(240.97+W162))/(DI162+DJ162)+DD162)/2)/(1000*0.61365*exp(17.502*W162/(240.97+W162))/(DI162+DJ162)-DD162)</f>
        <v>0</v>
      </c>
      <c r="T162">
        <f>1/((CW162+1)/(Q162/1.6)+1/(R162/1.37)) + CW162/((CW162+1)/(Q162/1.6) + CW162/(R162/1.37))</f>
        <v>0</v>
      </c>
      <c r="U162">
        <f>(CR162*CU162)</f>
        <v>0</v>
      </c>
      <c r="V162">
        <f>(DK162+(U162+2*0.95*5.67E-8*(((DK162+$B$7)+273)^4-(DK162+273)^4)-44100*J162)/(1.84*29.3*R162+8*0.95*5.67E-8*(DK162+273)^3))</f>
        <v>0</v>
      </c>
      <c r="W162">
        <f>($C$7*DL162+$D$7*DM162+$E$7*V162)</f>
        <v>0</v>
      </c>
      <c r="X162">
        <f>0.61365*exp(17.502*W162/(240.97+W162))</f>
        <v>0</v>
      </c>
      <c r="Y162">
        <f>(Z162/AA162*100)</f>
        <v>0</v>
      </c>
      <c r="Z162">
        <f>DD162*(DI162+DJ162)/1000</f>
        <v>0</v>
      </c>
      <c r="AA162">
        <f>0.61365*exp(17.502*DK162/(240.97+DK162))</f>
        <v>0</v>
      </c>
      <c r="AB162">
        <f>(X162-DD162*(DI162+DJ162)/1000)</f>
        <v>0</v>
      </c>
      <c r="AC162">
        <f>(-J162*44100)</f>
        <v>0</v>
      </c>
      <c r="AD162">
        <f>2*29.3*R162*0.92*(DK162-W162)</f>
        <v>0</v>
      </c>
      <c r="AE162">
        <f>2*0.95*5.67E-8*(((DK162+$B$7)+273)^4-(W162+273)^4)</f>
        <v>0</v>
      </c>
      <c r="AF162">
        <f>U162+AE162+AC162+AD162</f>
        <v>0</v>
      </c>
      <c r="AG162">
        <f>DH162*AU162*(DC162-DB162*(1000-AU162*DE162)/(1000-AU162*DD162))/(100*CV162)</f>
        <v>0</v>
      </c>
      <c r="AH162">
        <f>1000*DH162*AU162*(DD162-DE162)/(100*CV162*(1000-AU162*DD162))</f>
        <v>0</v>
      </c>
      <c r="AI162">
        <f>(AJ162 - AK162 - DI162*1E3/(8.314*(DK162+273.15)) * AM162/DH162 * AL162) * DH162/(100*CV162) * (1000 - DE162)/1000</f>
        <v>0</v>
      </c>
      <c r="AJ162">
        <v>832.657531539267</v>
      </c>
      <c r="AK162">
        <v>814.228115151515</v>
      </c>
      <c r="AL162">
        <v>3.54085552508406</v>
      </c>
      <c r="AM162">
        <v>64.351544685461</v>
      </c>
      <c r="AN162">
        <f>(AP162 - AO162 + DI162*1E3/(8.314*(DK162+273.15)) * AR162/DH162 * AQ162) * DH162/(100*CV162) * 1000/(1000 - AP162)</f>
        <v>0</v>
      </c>
      <c r="AO162">
        <v>24.5623036271549</v>
      </c>
      <c r="AP162">
        <v>24.9861391608392</v>
      </c>
      <c r="AQ162">
        <v>1.48752118287051e-06</v>
      </c>
      <c r="AR162">
        <v>100.18039122701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MAX(0,($B$13+$C$13*DP162)/(1+$D$13*DP162)*DI162/(DK162+273)*$E$13)</f>
        <v>0</v>
      </c>
      <c r="AX162" t="s">
        <v>407</v>
      </c>
      <c r="AY162" t="s">
        <v>407</v>
      </c>
      <c r="AZ162">
        <v>0</v>
      </c>
      <c r="BA162">
        <v>0</v>
      </c>
      <c r="BB162">
        <f>1-AZ162/BA162</f>
        <v>0</v>
      </c>
      <c r="BC162">
        <v>0</v>
      </c>
      <c r="BD162" t="s">
        <v>407</v>
      </c>
      <c r="BE162" t="s">
        <v>407</v>
      </c>
      <c r="BF162">
        <v>0</v>
      </c>
      <c r="BG162">
        <v>0</v>
      </c>
      <c r="BH162">
        <f>1-BF162/BG162</f>
        <v>0</v>
      </c>
      <c r="BI162">
        <v>0.5</v>
      </c>
      <c r="BJ162">
        <f>CS162</f>
        <v>0</v>
      </c>
      <c r="BK162">
        <f>L162</f>
        <v>0</v>
      </c>
      <c r="BL162">
        <f>BH162*BI162*BJ162</f>
        <v>0</v>
      </c>
      <c r="BM162">
        <f>(BK162-BC162)/BJ162</f>
        <v>0</v>
      </c>
      <c r="BN162">
        <f>(BA162-BG162)/BG162</f>
        <v>0</v>
      </c>
      <c r="BO162">
        <f>AZ162/(BB162+AZ162/BG162)</f>
        <v>0</v>
      </c>
      <c r="BP162" t="s">
        <v>407</v>
      </c>
      <c r="BQ162">
        <v>0</v>
      </c>
      <c r="BR162">
        <f>IF(BQ162&lt;&gt;0, BQ162, BO162)</f>
        <v>0</v>
      </c>
      <c r="BS162">
        <f>1-BR162/BG162</f>
        <v>0</v>
      </c>
      <c r="BT162">
        <f>(BG162-BF162)/(BG162-BR162)</f>
        <v>0</v>
      </c>
      <c r="BU162">
        <f>(BA162-BG162)/(BA162-BR162)</f>
        <v>0</v>
      </c>
      <c r="BV162">
        <f>(BG162-BF162)/(BG162-AZ162)</f>
        <v>0</v>
      </c>
      <c r="BW162">
        <f>(BA162-BG162)/(BA162-AZ162)</f>
        <v>0</v>
      </c>
      <c r="BX162">
        <f>(BT162*BR162/BF162)</f>
        <v>0</v>
      </c>
      <c r="BY162">
        <f>(1-BX162)</f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f>$B$11*DQ162+$C$11*DR162+$F$11*EC162*(1-EF162)</f>
        <v>0</v>
      </c>
      <c r="CS162">
        <f>CR162*CT162</f>
        <v>0</v>
      </c>
      <c r="CT162">
        <f>($B$11*$D$9+$C$11*$D$9+$F$11*((EP162+EH162)/MAX(EP162+EH162+EQ162, 0.1)*$I$9+EQ162/MAX(EP162+EH162+EQ162, 0.1)*$J$9))/($B$11+$C$11+$F$11)</f>
        <v>0</v>
      </c>
      <c r="CU162">
        <f>($B$11*$K$9+$C$11*$K$9+$F$11*((EP162+EH162)/MAX(EP162+EH162+EQ162, 0.1)*$P$9+EQ162/MAX(EP162+EH162+EQ162, 0.1)*$Q$9))/($B$11+$C$11+$F$11)</f>
        <v>0</v>
      </c>
      <c r="CV162">
        <v>1.65</v>
      </c>
      <c r="CW162">
        <v>0.5</v>
      </c>
      <c r="CX162" t="s">
        <v>408</v>
      </c>
      <c r="CY162">
        <v>2</v>
      </c>
      <c r="CZ162" t="b">
        <v>1</v>
      </c>
      <c r="DA162">
        <v>1510791666</v>
      </c>
      <c r="DB162">
        <v>770.074592592593</v>
      </c>
      <c r="DC162">
        <v>795.342851851852</v>
      </c>
      <c r="DD162">
        <v>24.9855777777778</v>
      </c>
      <c r="DE162">
        <v>24.5626851851852</v>
      </c>
      <c r="DF162">
        <v>761.053851851852</v>
      </c>
      <c r="DG162">
        <v>24.4199925925926</v>
      </c>
      <c r="DH162">
        <v>500.088666666667</v>
      </c>
      <c r="DI162">
        <v>89.9169703703704</v>
      </c>
      <c r="DJ162">
        <v>0.0999366925925926</v>
      </c>
      <c r="DK162">
        <v>26.6370037037037</v>
      </c>
      <c r="DL162">
        <v>27.4918333333333</v>
      </c>
      <c r="DM162">
        <v>999.9</v>
      </c>
      <c r="DN162">
        <v>0</v>
      </c>
      <c r="DO162">
        <v>0</v>
      </c>
      <c r="DP162">
        <v>10004.0444444444</v>
      </c>
      <c r="DQ162">
        <v>0</v>
      </c>
      <c r="DR162">
        <v>9.97851</v>
      </c>
      <c r="DS162">
        <v>-25.2682666666667</v>
      </c>
      <c r="DT162">
        <v>789.808444444444</v>
      </c>
      <c r="DU162">
        <v>815.370518518519</v>
      </c>
      <c r="DV162">
        <v>0.422903851851852</v>
      </c>
      <c r="DW162">
        <v>795.342851851852</v>
      </c>
      <c r="DX162">
        <v>24.5626851851852</v>
      </c>
      <c r="DY162">
        <v>2.24662703703704</v>
      </c>
      <c r="DZ162">
        <v>2.20860148148148</v>
      </c>
      <c r="EA162">
        <v>19.298737037037</v>
      </c>
      <c r="EB162">
        <v>19.024837037037</v>
      </c>
      <c r="EC162">
        <v>1999.99444444444</v>
      </c>
      <c r="ED162">
        <v>0.980000444444444</v>
      </c>
      <c r="EE162">
        <v>0.0199997888888889</v>
      </c>
      <c r="EF162">
        <v>0</v>
      </c>
      <c r="EG162">
        <v>2.31434074074074</v>
      </c>
      <c r="EH162">
        <v>0</v>
      </c>
      <c r="EI162">
        <v>2311.44666666667</v>
      </c>
      <c r="EJ162">
        <v>17300.1074074074</v>
      </c>
      <c r="EK162">
        <v>39</v>
      </c>
      <c r="EL162">
        <v>39.5</v>
      </c>
      <c r="EM162">
        <v>38.743</v>
      </c>
      <c r="EN162">
        <v>38.187</v>
      </c>
      <c r="EO162">
        <v>38.3213333333333</v>
      </c>
      <c r="EP162">
        <v>1959.99851851852</v>
      </c>
      <c r="EQ162">
        <v>39.9959259259259</v>
      </c>
      <c r="ER162">
        <v>0</v>
      </c>
      <c r="ES162">
        <v>1679592426.5</v>
      </c>
      <c r="ET162">
        <v>0</v>
      </c>
      <c r="EU162">
        <v>2.31793461538461</v>
      </c>
      <c r="EV162">
        <v>0.123046157081464</v>
      </c>
      <c r="EW162">
        <v>11.9199999615933</v>
      </c>
      <c r="EX162">
        <v>2311.46769230769</v>
      </c>
      <c r="EY162">
        <v>15</v>
      </c>
      <c r="EZ162">
        <v>0</v>
      </c>
      <c r="FA162" t="s">
        <v>409</v>
      </c>
      <c r="FB162">
        <v>1510787920.6</v>
      </c>
      <c r="FC162">
        <v>1510787921.6</v>
      </c>
      <c r="FD162">
        <v>0</v>
      </c>
      <c r="FE162">
        <v>-0.101</v>
      </c>
      <c r="FF162">
        <v>-0.012</v>
      </c>
      <c r="FG162">
        <v>6.901</v>
      </c>
      <c r="FH162">
        <v>0.516</v>
      </c>
      <c r="FI162">
        <v>420</v>
      </c>
      <c r="FJ162">
        <v>24</v>
      </c>
      <c r="FK162">
        <v>0.32</v>
      </c>
      <c r="FL162">
        <v>0.12</v>
      </c>
      <c r="FM162">
        <v>0.422651829268293</v>
      </c>
      <c r="FN162">
        <v>0.00410383275261275</v>
      </c>
      <c r="FO162">
        <v>0.00111893609971299</v>
      </c>
      <c r="FP162">
        <v>1</v>
      </c>
      <c r="FQ162">
        <v>1</v>
      </c>
      <c r="FR162">
        <v>1</v>
      </c>
      <c r="FS162" t="s">
        <v>410</v>
      </c>
      <c r="FT162">
        <v>2.97176</v>
      </c>
      <c r="FU162">
        <v>2.75375</v>
      </c>
      <c r="FV162">
        <v>0.14183</v>
      </c>
      <c r="FW162">
        <v>0.145928</v>
      </c>
      <c r="FX162">
        <v>0.104933</v>
      </c>
      <c r="FY162">
        <v>0.104981</v>
      </c>
      <c r="FZ162">
        <v>33294.1</v>
      </c>
      <c r="GA162">
        <v>36112.1</v>
      </c>
      <c r="GB162">
        <v>35165.9</v>
      </c>
      <c r="GC162">
        <v>38355.2</v>
      </c>
      <c r="GD162">
        <v>44605.2</v>
      </c>
      <c r="GE162">
        <v>49574.7</v>
      </c>
      <c r="GF162">
        <v>54940</v>
      </c>
      <c r="GG162">
        <v>61513.9</v>
      </c>
      <c r="GH162">
        <v>1.96747</v>
      </c>
      <c r="GI162">
        <v>1.80625</v>
      </c>
      <c r="GJ162">
        <v>0.0937842</v>
      </c>
      <c r="GK162">
        <v>0</v>
      </c>
      <c r="GL162">
        <v>25.9614</v>
      </c>
      <c r="GM162">
        <v>999.9</v>
      </c>
      <c r="GN162">
        <v>64.479</v>
      </c>
      <c r="GO162">
        <v>29.698</v>
      </c>
      <c r="GP162">
        <v>30.0256</v>
      </c>
      <c r="GQ162">
        <v>54.5691</v>
      </c>
      <c r="GR162">
        <v>49.5112</v>
      </c>
      <c r="GS162">
        <v>1</v>
      </c>
      <c r="GT162">
        <v>0.0789431</v>
      </c>
      <c r="GU162">
        <v>1.20819</v>
      </c>
      <c r="GV162">
        <v>20.1133</v>
      </c>
      <c r="GW162">
        <v>5.19737</v>
      </c>
      <c r="GX162">
        <v>12.0043</v>
      </c>
      <c r="GY162">
        <v>4.9753</v>
      </c>
      <c r="GZ162">
        <v>3.29328</v>
      </c>
      <c r="HA162">
        <v>9999</v>
      </c>
      <c r="HB162">
        <v>9999</v>
      </c>
      <c r="HC162">
        <v>999.9</v>
      </c>
      <c r="HD162">
        <v>9999</v>
      </c>
      <c r="HE162">
        <v>1.8631</v>
      </c>
      <c r="HF162">
        <v>1.86813</v>
      </c>
      <c r="HG162">
        <v>1.86786</v>
      </c>
      <c r="HH162">
        <v>1.86901</v>
      </c>
      <c r="HI162">
        <v>1.86989</v>
      </c>
      <c r="HJ162">
        <v>1.86586</v>
      </c>
      <c r="HK162">
        <v>1.86703</v>
      </c>
      <c r="HL162">
        <v>1.86832</v>
      </c>
      <c r="HM162">
        <v>5</v>
      </c>
      <c r="HN162">
        <v>0</v>
      </c>
      <c r="HO162">
        <v>0</v>
      </c>
      <c r="HP162">
        <v>0</v>
      </c>
      <c r="HQ162" t="s">
        <v>411</v>
      </c>
      <c r="HR162" t="s">
        <v>412</v>
      </c>
      <c r="HS162" t="s">
        <v>413</v>
      </c>
      <c r="HT162" t="s">
        <v>413</v>
      </c>
      <c r="HU162" t="s">
        <v>413</v>
      </c>
      <c r="HV162" t="s">
        <v>413</v>
      </c>
      <c r="HW162">
        <v>0</v>
      </c>
      <c r="HX162">
        <v>100</v>
      </c>
      <c r="HY162">
        <v>100</v>
      </c>
      <c r="HZ162">
        <v>9.171</v>
      </c>
      <c r="IA162">
        <v>0.5656</v>
      </c>
      <c r="IB162">
        <v>4.09459096810632</v>
      </c>
      <c r="IC162">
        <v>0.00701673648668627</v>
      </c>
      <c r="ID162">
        <v>-7.00304995360485e-07</v>
      </c>
      <c r="IE162">
        <v>-1.86506737496121e-11</v>
      </c>
      <c r="IF162">
        <v>0.00125787624930914</v>
      </c>
      <c r="IG162">
        <v>-0.0224036906934607</v>
      </c>
      <c r="IH162">
        <v>0.00249664406764014</v>
      </c>
      <c r="II162">
        <v>-2.59163740235367e-05</v>
      </c>
      <c r="IJ162">
        <v>-2</v>
      </c>
      <c r="IK162">
        <v>2020</v>
      </c>
      <c r="IL162">
        <v>1</v>
      </c>
      <c r="IM162">
        <v>25</v>
      </c>
      <c r="IN162">
        <v>62.5</v>
      </c>
      <c r="IO162">
        <v>62.5</v>
      </c>
      <c r="IP162">
        <v>1.77979</v>
      </c>
      <c r="IQ162">
        <v>2.62451</v>
      </c>
      <c r="IR162">
        <v>1.54785</v>
      </c>
      <c r="IS162">
        <v>2.30469</v>
      </c>
      <c r="IT162">
        <v>1.34644</v>
      </c>
      <c r="IU162">
        <v>2.28271</v>
      </c>
      <c r="IV162">
        <v>34.1225</v>
      </c>
      <c r="IW162">
        <v>24.2101</v>
      </c>
      <c r="IX162">
        <v>18</v>
      </c>
      <c r="IY162">
        <v>503.209</v>
      </c>
      <c r="IZ162">
        <v>400.079</v>
      </c>
      <c r="JA162">
        <v>23.6129</v>
      </c>
      <c r="JB162">
        <v>28.2448</v>
      </c>
      <c r="JC162">
        <v>29.9998</v>
      </c>
      <c r="JD162">
        <v>28.243</v>
      </c>
      <c r="JE162">
        <v>28.1875</v>
      </c>
      <c r="JF162">
        <v>35.7491</v>
      </c>
      <c r="JG162">
        <v>28.4109</v>
      </c>
      <c r="JH162">
        <v>74.0268</v>
      </c>
      <c r="JI162">
        <v>23.6187</v>
      </c>
      <c r="JJ162">
        <v>843.644</v>
      </c>
      <c r="JK162">
        <v>24.5381</v>
      </c>
      <c r="JL162">
        <v>101.937</v>
      </c>
      <c r="JM162">
        <v>102.395</v>
      </c>
    </row>
    <row r="163" spans="1:273">
      <c r="A163">
        <v>147</v>
      </c>
      <c r="B163">
        <v>1510791678.5</v>
      </c>
      <c r="C163">
        <v>2346.40000009537</v>
      </c>
      <c r="D163" t="s">
        <v>704</v>
      </c>
      <c r="E163" t="s">
        <v>705</v>
      </c>
      <c r="F163">
        <v>5</v>
      </c>
      <c r="G163" t="s">
        <v>405</v>
      </c>
      <c r="H163" t="s">
        <v>406</v>
      </c>
      <c r="I163">
        <v>1510791670.71429</v>
      </c>
      <c r="J163">
        <f>(K163)/1000</f>
        <v>0</v>
      </c>
      <c r="K163">
        <f>IF(CZ163, AN163, AH163)</f>
        <v>0</v>
      </c>
      <c r="L163">
        <f>IF(CZ163, AI163, AG163)</f>
        <v>0</v>
      </c>
      <c r="M163">
        <f>DB163 - IF(AU163&gt;1, L163*CV163*100.0/(AW163*DP163), 0)</f>
        <v>0</v>
      </c>
      <c r="N163">
        <f>((T163-J163/2)*M163-L163)/(T163+J163/2)</f>
        <v>0</v>
      </c>
      <c r="O163">
        <f>N163*(DI163+DJ163)/1000.0</f>
        <v>0</v>
      </c>
      <c r="P163">
        <f>(DB163 - IF(AU163&gt;1, L163*CV163*100.0/(AW163*DP163), 0))*(DI163+DJ163)/1000.0</f>
        <v>0</v>
      </c>
      <c r="Q163">
        <f>2.0/((1/S163-1/R163)+SIGN(S163)*SQRT((1/S163-1/R163)*(1/S163-1/R163) + 4*CW163/((CW163+1)*(CW163+1))*(2*1/S163*1/R163-1/R163*1/R163)))</f>
        <v>0</v>
      </c>
      <c r="R163">
        <f>IF(LEFT(CX163,1)&lt;&gt;"0",IF(LEFT(CX163,1)="1",3.0,CY163),$D$5+$E$5*(DP163*DI163/($K$5*1000))+$F$5*(DP163*DI163/($K$5*1000))*MAX(MIN(CV163,$J$5),$I$5)*MAX(MIN(CV163,$J$5),$I$5)+$G$5*MAX(MIN(CV163,$J$5),$I$5)*(DP163*DI163/($K$5*1000))+$H$5*(DP163*DI163/($K$5*1000))*(DP163*DI163/($K$5*1000)))</f>
        <v>0</v>
      </c>
      <c r="S163">
        <f>J163*(1000-(1000*0.61365*exp(17.502*W163/(240.97+W163))/(DI163+DJ163)+DD163)/2)/(1000*0.61365*exp(17.502*W163/(240.97+W163))/(DI163+DJ163)-DD163)</f>
        <v>0</v>
      </c>
      <c r="T163">
        <f>1/((CW163+1)/(Q163/1.6)+1/(R163/1.37)) + CW163/((CW163+1)/(Q163/1.6) + CW163/(R163/1.37))</f>
        <v>0</v>
      </c>
      <c r="U163">
        <f>(CR163*CU163)</f>
        <v>0</v>
      </c>
      <c r="V163">
        <f>(DK163+(U163+2*0.95*5.67E-8*(((DK163+$B$7)+273)^4-(DK163+273)^4)-44100*J163)/(1.84*29.3*R163+8*0.95*5.67E-8*(DK163+273)^3))</f>
        <v>0</v>
      </c>
      <c r="W163">
        <f>($C$7*DL163+$D$7*DM163+$E$7*V163)</f>
        <v>0</v>
      </c>
      <c r="X163">
        <f>0.61365*exp(17.502*W163/(240.97+W163))</f>
        <v>0</v>
      </c>
      <c r="Y163">
        <f>(Z163/AA163*100)</f>
        <v>0</v>
      </c>
      <c r="Z163">
        <f>DD163*(DI163+DJ163)/1000</f>
        <v>0</v>
      </c>
      <c r="AA163">
        <f>0.61365*exp(17.502*DK163/(240.97+DK163))</f>
        <v>0</v>
      </c>
      <c r="AB163">
        <f>(X163-DD163*(DI163+DJ163)/1000)</f>
        <v>0</v>
      </c>
      <c r="AC163">
        <f>(-J163*44100)</f>
        <v>0</v>
      </c>
      <c r="AD163">
        <f>2*29.3*R163*0.92*(DK163-W163)</f>
        <v>0</v>
      </c>
      <c r="AE163">
        <f>2*0.95*5.67E-8*(((DK163+$B$7)+273)^4-(W163+273)^4)</f>
        <v>0</v>
      </c>
      <c r="AF163">
        <f>U163+AE163+AC163+AD163</f>
        <v>0</v>
      </c>
      <c r="AG163">
        <f>DH163*AU163*(DC163-DB163*(1000-AU163*DE163)/(1000-AU163*DD163))/(100*CV163)</f>
        <v>0</v>
      </c>
      <c r="AH163">
        <f>1000*DH163*AU163*(DD163-DE163)/(100*CV163*(1000-AU163*DD163))</f>
        <v>0</v>
      </c>
      <c r="AI163">
        <f>(AJ163 - AK163 - DI163*1E3/(8.314*(DK163+273.15)) * AM163/DH163 * AL163) * DH163/(100*CV163) * (1000 - DE163)/1000</f>
        <v>0</v>
      </c>
      <c r="AJ163">
        <v>849.430964322531</v>
      </c>
      <c r="AK163">
        <v>831.452896969697</v>
      </c>
      <c r="AL163">
        <v>3.4310126599087</v>
      </c>
      <c r="AM163">
        <v>64.351544685461</v>
      </c>
      <c r="AN163">
        <f>(AP163 - AO163 + DI163*1E3/(8.314*(DK163+273.15)) * AR163/DH163 * AQ163) * DH163/(100*CV163) * 1000/(1000 - AP163)</f>
        <v>0</v>
      </c>
      <c r="AO163">
        <v>24.5632267741907</v>
      </c>
      <c r="AP163">
        <v>24.9870776223776</v>
      </c>
      <c r="AQ163">
        <v>1.65772734226737e-06</v>
      </c>
      <c r="AR163">
        <v>100.18039122701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MAX(0,($B$13+$C$13*DP163)/(1+$D$13*DP163)*DI163/(DK163+273)*$E$13)</f>
        <v>0</v>
      </c>
      <c r="AX163" t="s">
        <v>407</v>
      </c>
      <c r="AY163" t="s">
        <v>407</v>
      </c>
      <c r="AZ163">
        <v>0</v>
      </c>
      <c r="BA163">
        <v>0</v>
      </c>
      <c r="BB163">
        <f>1-AZ163/BA163</f>
        <v>0</v>
      </c>
      <c r="BC163">
        <v>0</v>
      </c>
      <c r="BD163" t="s">
        <v>407</v>
      </c>
      <c r="BE163" t="s">
        <v>407</v>
      </c>
      <c r="BF163">
        <v>0</v>
      </c>
      <c r="BG163">
        <v>0</v>
      </c>
      <c r="BH163">
        <f>1-BF163/BG163</f>
        <v>0</v>
      </c>
      <c r="BI163">
        <v>0.5</v>
      </c>
      <c r="BJ163">
        <f>CS163</f>
        <v>0</v>
      </c>
      <c r="BK163">
        <f>L163</f>
        <v>0</v>
      </c>
      <c r="BL163">
        <f>BH163*BI163*BJ163</f>
        <v>0</v>
      </c>
      <c r="BM163">
        <f>(BK163-BC163)/BJ163</f>
        <v>0</v>
      </c>
      <c r="BN163">
        <f>(BA163-BG163)/BG163</f>
        <v>0</v>
      </c>
      <c r="BO163">
        <f>AZ163/(BB163+AZ163/BG163)</f>
        <v>0</v>
      </c>
      <c r="BP163" t="s">
        <v>407</v>
      </c>
      <c r="BQ163">
        <v>0</v>
      </c>
      <c r="BR163">
        <f>IF(BQ163&lt;&gt;0, BQ163, BO163)</f>
        <v>0</v>
      </c>
      <c r="BS163">
        <f>1-BR163/BG163</f>
        <v>0</v>
      </c>
      <c r="BT163">
        <f>(BG163-BF163)/(BG163-BR163)</f>
        <v>0</v>
      </c>
      <c r="BU163">
        <f>(BA163-BG163)/(BA163-BR163)</f>
        <v>0</v>
      </c>
      <c r="BV163">
        <f>(BG163-BF163)/(BG163-AZ163)</f>
        <v>0</v>
      </c>
      <c r="BW163">
        <f>(BA163-BG163)/(BA163-AZ163)</f>
        <v>0</v>
      </c>
      <c r="BX163">
        <f>(BT163*BR163/BF163)</f>
        <v>0</v>
      </c>
      <c r="BY163">
        <f>(1-BX163)</f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f>$B$11*DQ163+$C$11*DR163+$F$11*EC163*(1-EF163)</f>
        <v>0</v>
      </c>
      <c r="CS163">
        <f>CR163*CT163</f>
        <v>0</v>
      </c>
      <c r="CT163">
        <f>($B$11*$D$9+$C$11*$D$9+$F$11*((EP163+EH163)/MAX(EP163+EH163+EQ163, 0.1)*$I$9+EQ163/MAX(EP163+EH163+EQ163, 0.1)*$J$9))/($B$11+$C$11+$F$11)</f>
        <v>0</v>
      </c>
      <c r="CU163">
        <f>($B$11*$K$9+$C$11*$K$9+$F$11*((EP163+EH163)/MAX(EP163+EH163+EQ163, 0.1)*$P$9+EQ163/MAX(EP163+EH163+EQ163, 0.1)*$Q$9))/($B$11+$C$11+$F$11)</f>
        <v>0</v>
      </c>
      <c r="CV163">
        <v>1.65</v>
      </c>
      <c r="CW163">
        <v>0.5</v>
      </c>
      <c r="CX163" t="s">
        <v>408</v>
      </c>
      <c r="CY163">
        <v>2</v>
      </c>
      <c r="CZ163" t="b">
        <v>1</v>
      </c>
      <c r="DA163">
        <v>1510791670.71429</v>
      </c>
      <c r="DB163">
        <v>786.03375</v>
      </c>
      <c r="DC163">
        <v>811.252214285714</v>
      </c>
      <c r="DD163">
        <v>24.9858714285714</v>
      </c>
      <c r="DE163">
        <v>24.5624535714286</v>
      </c>
      <c r="DF163">
        <v>776.919357142857</v>
      </c>
      <c r="DG163">
        <v>24.420275</v>
      </c>
      <c r="DH163">
        <v>500.083142857143</v>
      </c>
      <c r="DI163">
        <v>89.9167178571429</v>
      </c>
      <c r="DJ163">
        <v>0.0999847714285714</v>
      </c>
      <c r="DK163">
        <v>26.6375107142857</v>
      </c>
      <c r="DL163">
        <v>27.4919785714286</v>
      </c>
      <c r="DM163">
        <v>999.9</v>
      </c>
      <c r="DN163">
        <v>0</v>
      </c>
      <c r="DO163">
        <v>0</v>
      </c>
      <c r="DP163">
        <v>10004.8642857143</v>
      </c>
      <c r="DQ163">
        <v>0</v>
      </c>
      <c r="DR163">
        <v>9.977795</v>
      </c>
      <c r="DS163">
        <v>-25.2184285714286</v>
      </c>
      <c r="DT163">
        <v>806.176857142857</v>
      </c>
      <c r="DU163">
        <v>831.680285714286</v>
      </c>
      <c r="DV163">
        <v>0.423426</v>
      </c>
      <c r="DW163">
        <v>811.252214285714</v>
      </c>
      <c r="DX163">
        <v>24.5624535714286</v>
      </c>
      <c r="DY163">
        <v>2.24664785714286</v>
      </c>
      <c r="DZ163">
        <v>2.20857571428571</v>
      </c>
      <c r="EA163">
        <v>19.298875</v>
      </c>
      <c r="EB163">
        <v>19.0246428571429</v>
      </c>
      <c r="EC163">
        <v>2000.01285714286</v>
      </c>
      <c r="ED163">
        <v>0.979999214285714</v>
      </c>
      <c r="EE163">
        <v>0.0200009642857143</v>
      </c>
      <c r="EF163">
        <v>0</v>
      </c>
      <c r="EG163">
        <v>2.31057857142857</v>
      </c>
      <c r="EH163">
        <v>0</v>
      </c>
      <c r="EI163">
        <v>2312.31035714286</v>
      </c>
      <c r="EJ163">
        <v>17300.2642857143</v>
      </c>
      <c r="EK163">
        <v>39</v>
      </c>
      <c r="EL163">
        <v>39.5</v>
      </c>
      <c r="EM163">
        <v>38.74325</v>
      </c>
      <c r="EN163">
        <v>38.187</v>
      </c>
      <c r="EO163">
        <v>38.3165</v>
      </c>
      <c r="EP163">
        <v>1960.01392857143</v>
      </c>
      <c r="EQ163">
        <v>39.9985714285714</v>
      </c>
      <c r="ER163">
        <v>0</v>
      </c>
      <c r="ES163">
        <v>1679592431.3</v>
      </c>
      <c r="ET163">
        <v>0</v>
      </c>
      <c r="EU163">
        <v>2.29346923076923</v>
      </c>
      <c r="EV163">
        <v>-0.679856411111703</v>
      </c>
      <c r="EW163">
        <v>10.4003418700242</v>
      </c>
      <c r="EX163">
        <v>2312.36346153846</v>
      </c>
      <c r="EY163">
        <v>15</v>
      </c>
      <c r="EZ163">
        <v>0</v>
      </c>
      <c r="FA163" t="s">
        <v>409</v>
      </c>
      <c r="FB163">
        <v>1510787920.6</v>
      </c>
      <c r="FC163">
        <v>1510787921.6</v>
      </c>
      <c r="FD163">
        <v>0</v>
      </c>
      <c r="FE163">
        <v>-0.101</v>
      </c>
      <c r="FF163">
        <v>-0.012</v>
      </c>
      <c r="FG163">
        <v>6.901</v>
      </c>
      <c r="FH163">
        <v>0.516</v>
      </c>
      <c r="FI163">
        <v>420</v>
      </c>
      <c r="FJ163">
        <v>24</v>
      </c>
      <c r="FK163">
        <v>0.32</v>
      </c>
      <c r="FL163">
        <v>0.12</v>
      </c>
      <c r="FM163">
        <v>0.422764292682927</v>
      </c>
      <c r="FN163">
        <v>0.0071517491289199</v>
      </c>
      <c r="FO163">
        <v>0.00114586812853628</v>
      </c>
      <c r="FP163">
        <v>1</v>
      </c>
      <c r="FQ163">
        <v>1</v>
      </c>
      <c r="FR163">
        <v>1</v>
      </c>
      <c r="FS163" t="s">
        <v>410</v>
      </c>
      <c r="FT163">
        <v>2.97177</v>
      </c>
      <c r="FU163">
        <v>2.75394</v>
      </c>
      <c r="FV163">
        <v>0.143827</v>
      </c>
      <c r="FW163">
        <v>0.147933</v>
      </c>
      <c r="FX163">
        <v>0.104932</v>
      </c>
      <c r="FY163">
        <v>0.104973</v>
      </c>
      <c r="FZ163">
        <v>33216.8</v>
      </c>
      <c r="GA163">
        <v>36027.6</v>
      </c>
      <c r="GB163">
        <v>35166.1</v>
      </c>
      <c r="GC163">
        <v>38355.4</v>
      </c>
      <c r="GD163">
        <v>44605.1</v>
      </c>
      <c r="GE163">
        <v>49575.3</v>
      </c>
      <c r="GF163">
        <v>54939.6</v>
      </c>
      <c r="GG163">
        <v>61514</v>
      </c>
      <c r="GH163">
        <v>1.96788</v>
      </c>
      <c r="GI163">
        <v>1.80635</v>
      </c>
      <c r="GJ163">
        <v>0.0936389</v>
      </c>
      <c r="GK163">
        <v>0</v>
      </c>
      <c r="GL163">
        <v>25.9596</v>
      </c>
      <c r="GM163">
        <v>999.9</v>
      </c>
      <c r="GN163">
        <v>64.479</v>
      </c>
      <c r="GO163">
        <v>29.698</v>
      </c>
      <c r="GP163">
        <v>30.0212</v>
      </c>
      <c r="GQ163">
        <v>54.9691</v>
      </c>
      <c r="GR163">
        <v>49.383</v>
      </c>
      <c r="GS163">
        <v>1</v>
      </c>
      <c r="GT163">
        <v>0.0786509</v>
      </c>
      <c r="GU163">
        <v>1.21805</v>
      </c>
      <c r="GV163">
        <v>20.1132</v>
      </c>
      <c r="GW163">
        <v>5.19737</v>
      </c>
      <c r="GX163">
        <v>12.0041</v>
      </c>
      <c r="GY163">
        <v>4.97505</v>
      </c>
      <c r="GZ163">
        <v>3.2932</v>
      </c>
      <c r="HA163">
        <v>9999</v>
      </c>
      <c r="HB163">
        <v>9999</v>
      </c>
      <c r="HC163">
        <v>999.9</v>
      </c>
      <c r="HD163">
        <v>9999</v>
      </c>
      <c r="HE163">
        <v>1.86312</v>
      </c>
      <c r="HF163">
        <v>1.86813</v>
      </c>
      <c r="HG163">
        <v>1.8679</v>
      </c>
      <c r="HH163">
        <v>1.86903</v>
      </c>
      <c r="HI163">
        <v>1.86986</v>
      </c>
      <c r="HJ163">
        <v>1.86586</v>
      </c>
      <c r="HK163">
        <v>1.86705</v>
      </c>
      <c r="HL163">
        <v>1.86835</v>
      </c>
      <c r="HM163">
        <v>5</v>
      </c>
      <c r="HN163">
        <v>0</v>
      </c>
      <c r="HO163">
        <v>0</v>
      </c>
      <c r="HP163">
        <v>0</v>
      </c>
      <c r="HQ163" t="s">
        <v>411</v>
      </c>
      <c r="HR163" t="s">
        <v>412</v>
      </c>
      <c r="HS163" t="s">
        <v>413</v>
      </c>
      <c r="HT163" t="s">
        <v>413</v>
      </c>
      <c r="HU163" t="s">
        <v>413</v>
      </c>
      <c r="HV163" t="s">
        <v>413</v>
      </c>
      <c r="HW163">
        <v>0</v>
      </c>
      <c r="HX163">
        <v>100</v>
      </c>
      <c r="HY163">
        <v>100</v>
      </c>
      <c r="HZ163">
        <v>9.268</v>
      </c>
      <c r="IA163">
        <v>0.5656</v>
      </c>
      <c r="IB163">
        <v>4.09459096810632</v>
      </c>
      <c r="IC163">
        <v>0.00701673648668627</v>
      </c>
      <c r="ID163">
        <v>-7.00304995360485e-07</v>
      </c>
      <c r="IE163">
        <v>-1.86506737496121e-11</v>
      </c>
      <c r="IF163">
        <v>0.00125787624930914</v>
      </c>
      <c r="IG163">
        <v>-0.0224036906934607</v>
      </c>
      <c r="IH163">
        <v>0.00249664406764014</v>
      </c>
      <c r="II163">
        <v>-2.59163740235367e-05</v>
      </c>
      <c r="IJ163">
        <v>-2</v>
      </c>
      <c r="IK163">
        <v>2020</v>
      </c>
      <c r="IL163">
        <v>1</v>
      </c>
      <c r="IM163">
        <v>25</v>
      </c>
      <c r="IN163">
        <v>62.6</v>
      </c>
      <c r="IO163">
        <v>62.6</v>
      </c>
      <c r="IP163">
        <v>1.81152</v>
      </c>
      <c r="IQ163">
        <v>2.62451</v>
      </c>
      <c r="IR163">
        <v>1.54785</v>
      </c>
      <c r="IS163">
        <v>2.30469</v>
      </c>
      <c r="IT163">
        <v>1.34644</v>
      </c>
      <c r="IU163">
        <v>2.29248</v>
      </c>
      <c r="IV163">
        <v>34.1225</v>
      </c>
      <c r="IW163">
        <v>24.2101</v>
      </c>
      <c r="IX163">
        <v>18</v>
      </c>
      <c r="IY163">
        <v>503.459</v>
      </c>
      <c r="IZ163">
        <v>400.121</v>
      </c>
      <c r="JA163">
        <v>23.6189</v>
      </c>
      <c r="JB163">
        <v>28.2422</v>
      </c>
      <c r="JC163">
        <v>29.9999</v>
      </c>
      <c r="JD163">
        <v>28.241</v>
      </c>
      <c r="JE163">
        <v>28.1856</v>
      </c>
      <c r="JF163">
        <v>36.297</v>
      </c>
      <c r="JG163">
        <v>28.4109</v>
      </c>
      <c r="JH163">
        <v>74.0268</v>
      </c>
      <c r="JI163">
        <v>23.62</v>
      </c>
      <c r="JJ163">
        <v>857.118</v>
      </c>
      <c r="JK163">
        <v>24.5381</v>
      </c>
      <c r="JL163">
        <v>101.937</v>
      </c>
      <c r="JM163">
        <v>102.395</v>
      </c>
    </row>
    <row r="164" spans="1:273">
      <c r="A164">
        <v>148</v>
      </c>
      <c r="B164">
        <v>1510791683.5</v>
      </c>
      <c r="C164">
        <v>2351.40000009537</v>
      </c>
      <c r="D164" t="s">
        <v>706</v>
      </c>
      <c r="E164" t="s">
        <v>707</v>
      </c>
      <c r="F164">
        <v>5</v>
      </c>
      <c r="G164" t="s">
        <v>405</v>
      </c>
      <c r="H164" t="s">
        <v>406</v>
      </c>
      <c r="I164">
        <v>1510791676</v>
      </c>
      <c r="J164">
        <f>(K164)/1000</f>
        <v>0</v>
      </c>
      <c r="K164">
        <f>IF(CZ164, AN164, AH164)</f>
        <v>0</v>
      </c>
      <c r="L164">
        <f>IF(CZ164, AI164, AG164)</f>
        <v>0</v>
      </c>
      <c r="M164">
        <f>DB164 - IF(AU164&gt;1, L164*CV164*100.0/(AW164*DP164), 0)</f>
        <v>0</v>
      </c>
      <c r="N164">
        <f>((T164-J164/2)*M164-L164)/(T164+J164/2)</f>
        <v>0</v>
      </c>
      <c r="O164">
        <f>N164*(DI164+DJ164)/1000.0</f>
        <v>0</v>
      </c>
      <c r="P164">
        <f>(DB164 - IF(AU164&gt;1, L164*CV164*100.0/(AW164*DP164), 0))*(DI164+DJ164)/1000.0</f>
        <v>0</v>
      </c>
      <c r="Q164">
        <f>2.0/((1/S164-1/R164)+SIGN(S164)*SQRT((1/S164-1/R164)*(1/S164-1/R164) + 4*CW164/((CW164+1)*(CW164+1))*(2*1/S164*1/R164-1/R164*1/R164)))</f>
        <v>0</v>
      </c>
      <c r="R164">
        <f>IF(LEFT(CX164,1)&lt;&gt;"0",IF(LEFT(CX164,1)="1",3.0,CY164),$D$5+$E$5*(DP164*DI164/($K$5*1000))+$F$5*(DP164*DI164/($K$5*1000))*MAX(MIN(CV164,$J$5),$I$5)*MAX(MIN(CV164,$J$5),$I$5)+$G$5*MAX(MIN(CV164,$J$5),$I$5)*(DP164*DI164/($K$5*1000))+$H$5*(DP164*DI164/($K$5*1000))*(DP164*DI164/($K$5*1000)))</f>
        <v>0</v>
      </c>
      <c r="S164">
        <f>J164*(1000-(1000*0.61365*exp(17.502*W164/(240.97+W164))/(DI164+DJ164)+DD164)/2)/(1000*0.61365*exp(17.502*W164/(240.97+W164))/(DI164+DJ164)-DD164)</f>
        <v>0</v>
      </c>
      <c r="T164">
        <f>1/((CW164+1)/(Q164/1.6)+1/(R164/1.37)) + CW164/((CW164+1)/(Q164/1.6) + CW164/(R164/1.37))</f>
        <v>0</v>
      </c>
      <c r="U164">
        <f>(CR164*CU164)</f>
        <v>0</v>
      </c>
      <c r="V164">
        <f>(DK164+(U164+2*0.95*5.67E-8*(((DK164+$B$7)+273)^4-(DK164+273)^4)-44100*J164)/(1.84*29.3*R164+8*0.95*5.67E-8*(DK164+273)^3))</f>
        <v>0</v>
      </c>
      <c r="W164">
        <f>($C$7*DL164+$D$7*DM164+$E$7*V164)</f>
        <v>0</v>
      </c>
      <c r="X164">
        <f>0.61365*exp(17.502*W164/(240.97+W164))</f>
        <v>0</v>
      </c>
      <c r="Y164">
        <f>(Z164/AA164*100)</f>
        <v>0</v>
      </c>
      <c r="Z164">
        <f>DD164*(DI164+DJ164)/1000</f>
        <v>0</v>
      </c>
      <c r="AA164">
        <f>0.61365*exp(17.502*DK164/(240.97+DK164))</f>
        <v>0</v>
      </c>
      <c r="AB164">
        <f>(X164-DD164*(DI164+DJ164)/1000)</f>
        <v>0</v>
      </c>
      <c r="AC164">
        <f>(-J164*44100)</f>
        <v>0</v>
      </c>
      <c r="AD164">
        <f>2*29.3*R164*0.92*(DK164-W164)</f>
        <v>0</v>
      </c>
      <c r="AE164">
        <f>2*0.95*5.67E-8*(((DK164+$B$7)+273)^4-(W164+273)^4)</f>
        <v>0</v>
      </c>
      <c r="AF164">
        <f>U164+AE164+AC164+AD164</f>
        <v>0</v>
      </c>
      <c r="AG164">
        <f>DH164*AU164*(DC164-DB164*(1000-AU164*DE164)/(1000-AU164*DD164))/(100*CV164)</f>
        <v>0</v>
      </c>
      <c r="AH164">
        <f>1000*DH164*AU164*(DD164-DE164)/(100*CV164*(1000-AU164*DD164))</f>
        <v>0</v>
      </c>
      <c r="AI164">
        <f>(AJ164 - AK164 - DI164*1E3/(8.314*(DK164+273.15)) * AM164/DH164 * AL164) * DH164/(100*CV164) * (1000 - DE164)/1000</f>
        <v>0</v>
      </c>
      <c r="AJ164">
        <v>867.338133700439</v>
      </c>
      <c r="AK164">
        <v>848.87696969697</v>
      </c>
      <c r="AL164">
        <v>3.48139186554135</v>
      </c>
      <c r="AM164">
        <v>64.351544685461</v>
      </c>
      <c r="AN164">
        <f>(AP164 - AO164 + DI164*1E3/(8.314*(DK164+273.15)) * AR164/DH164 * AQ164) * DH164/(100*CV164) * 1000/(1000 - AP164)</f>
        <v>0</v>
      </c>
      <c r="AO164">
        <v>24.5626890272275</v>
      </c>
      <c r="AP164">
        <v>24.9860811188811</v>
      </c>
      <c r="AQ164">
        <v>-5.2240383960434e-07</v>
      </c>
      <c r="AR164">
        <v>100.18039122701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MAX(0,($B$13+$C$13*DP164)/(1+$D$13*DP164)*DI164/(DK164+273)*$E$13)</f>
        <v>0</v>
      </c>
      <c r="AX164" t="s">
        <v>407</v>
      </c>
      <c r="AY164" t="s">
        <v>407</v>
      </c>
      <c r="AZ164">
        <v>0</v>
      </c>
      <c r="BA164">
        <v>0</v>
      </c>
      <c r="BB164">
        <f>1-AZ164/BA164</f>
        <v>0</v>
      </c>
      <c r="BC164">
        <v>0</v>
      </c>
      <c r="BD164" t="s">
        <v>407</v>
      </c>
      <c r="BE164" t="s">
        <v>407</v>
      </c>
      <c r="BF164">
        <v>0</v>
      </c>
      <c r="BG164">
        <v>0</v>
      </c>
      <c r="BH164">
        <f>1-BF164/BG164</f>
        <v>0</v>
      </c>
      <c r="BI164">
        <v>0.5</v>
      </c>
      <c r="BJ164">
        <f>CS164</f>
        <v>0</v>
      </c>
      <c r="BK164">
        <f>L164</f>
        <v>0</v>
      </c>
      <c r="BL164">
        <f>BH164*BI164*BJ164</f>
        <v>0</v>
      </c>
      <c r="BM164">
        <f>(BK164-BC164)/BJ164</f>
        <v>0</v>
      </c>
      <c r="BN164">
        <f>(BA164-BG164)/BG164</f>
        <v>0</v>
      </c>
      <c r="BO164">
        <f>AZ164/(BB164+AZ164/BG164)</f>
        <v>0</v>
      </c>
      <c r="BP164" t="s">
        <v>407</v>
      </c>
      <c r="BQ164">
        <v>0</v>
      </c>
      <c r="BR164">
        <f>IF(BQ164&lt;&gt;0, BQ164, BO164)</f>
        <v>0</v>
      </c>
      <c r="BS164">
        <f>1-BR164/BG164</f>
        <v>0</v>
      </c>
      <c r="BT164">
        <f>(BG164-BF164)/(BG164-BR164)</f>
        <v>0</v>
      </c>
      <c r="BU164">
        <f>(BA164-BG164)/(BA164-BR164)</f>
        <v>0</v>
      </c>
      <c r="BV164">
        <f>(BG164-BF164)/(BG164-AZ164)</f>
        <v>0</v>
      </c>
      <c r="BW164">
        <f>(BA164-BG164)/(BA164-AZ164)</f>
        <v>0</v>
      </c>
      <c r="BX164">
        <f>(BT164*BR164/BF164)</f>
        <v>0</v>
      </c>
      <c r="BY164">
        <f>(1-BX164)</f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f>$B$11*DQ164+$C$11*DR164+$F$11*EC164*(1-EF164)</f>
        <v>0</v>
      </c>
      <c r="CS164">
        <f>CR164*CT164</f>
        <v>0</v>
      </c>
      <c r="CT164">
        <f>($B$11*$D$9+$C$11*$D$9+$F$11*((EP164+EH164)/MAX(EP164+EH164+EQ164, 0.1)*$I$9+EQ164/MAX(EP164+EH164+EQ164, 0.1)*$J$9))/($B$11+$C$11+$F$11)</f>
        <v>0</v>
      </c>
      <c r="CU164">
        <f>($B$11*$K$9+$C$11*$K$9+$F$11*((EP164+EH164)/MAX(EP164+EH164+EQ164, 0.1)*$P$9+EQ164/MAX(EP164+EH164+EQ164, 0.1)*$Q$9))/($B$11+$C$11+$F$11)</f>
        <v>0</v>
      </c>
      <c r="CV164">
        <v>1.65</v>
      </c>
      <c r="CW164">
        <v>0.5</v>
      </c>
      <c r="CX164" t="s">
        <v>408</v>
      </c>
      <c r="CY164">
        <v>2</v>
      </c>
      <c r="CZ164" t="b">
        <v>1</v>
      </c>
      <c r="DA164">
        <v>1510791676</v>
      </c>
      <c r="DB164">
        <v>803.948925925926</v>
      </c>
      <c r="DC164">
        <v>829.288444444445</v>
      </c>
      <c r="DD164">
        <v>24.9862444444444</v>
      </c>
      <c r="DE164">
        <v>24.5629259259259</v>
      </c>
      <c r="DF164">
        <v>794.729740740741</v>
      </c>
      <c r="DG164">
        <v>24.4206222222222</v>
      </c>
      <c r="DH164">
        <v>500.084777777778</v>
      </c>
      <c r="DI164">
        <v>89.9168</v>
      </c>
      <c r="DJ164">
        <v>0.0999548111111111</v>
      </c>
      <c r="DK164">
        <v>26.6374962962963</v>
      </c>
      <c r="DL164">
        <v>27.4960740740741</v>
      </c>
      <c r="DM164">
        <v>999.9</v>
      </c>
      <c r="DN164">
        <v>0</v>
      </c>
      <c r="DO164">
        <v>0</v>
      </c>
      <c r="DP164">
        <v>10004.69</v>
      </c>
      <c r="DQ164">
        <v>0</v>
      </c>
      <c r="DR164">
        <v>9.97799925925926</v>
      </c>
      <c r="DS164">
        <v>-25.3395111111111</v>
      </c>
      <c r="DT164">
        <v>824.551444444444</v>
      </c>
      <c r="DU164">
        <v>850.171148148148</v>
      </c>
      <c r="DV164">
        <v>0.423316592592593</v>
      </c>
      <c r="DW164">
        <v>829.288444444445</v>
      </c>
      <c r="DX164">
        <v>24.5629259259259</v>
      </c>
      <c r="DY164">
        <v>2.24668296296296</v>
      </c>
      <c r="DZ164">
        <v>2.20862037037037</v>
      </c>
      <c r="EA164">
        <v>19.2991259259259</v>
      </c>
      <c r="EB164">
        <v>19.0249666666667</v>
      </c>
      <c r="EC164">
        <v>1999.99666666667</v>
      </c>
      <c r="ED164">
        <v>0.979999259259259</v>
      </c>
      <c r="EE164">
        <v>0.0200009074074074</v>
      </c>
      <c r="EF164">
        <v>0</v>
      </c>
      <c r="EG164">
        <v>2.28154814814815</v>
      </c>
      <c r="EH164">
        <v>0</v>
      </c>
      <c r="EI164">
        <v>2313.2637037037</v>
      </c>
      <c r="EJ164">
        <v>17300.1185185185</v>
      </c>
      <c r="EK164">
        <v>39</v>
      </c>
      <c r="EL164">
        <v>39.5</v>
      </c>
      <c r="EM164">
        <v>38.743</v>
      </c>
      <c r="EN164">
        <v>38.187</v>
      </c>
      <c r="EO164">
        <v>38.312</v>
      </c>
      <c r="EP164">
        <v>1959.99814814815</v>
      </c>
      <c r="EQ164">
        <v>39.9981481481481</v>
      </c>
      <c r="ER164">
        <v>0</v>
      </c>
      <c r="ES164">
        <v>1679592436.7</v>
      </c>
      <c r="ET164">
        <v>0</v>
      </c>
      <c r="EU164">
        <v>2.295192</v>
      </c>
      <c r="EV164">
        <v>-0.258015380804356</v>
      </c>
      <c r="EW164">
        <v>10.5092307653166</v>
      </c>
      <c r="EX164">
        <v>2313.388</v>
      </c>
      <c r="EY164">
        <v>15</v>
      </c>
      <c r="EZ164">
        <v>0</v>
      </c>
      <c r="FA164" t="s">
        <v>409</v>
      </c>
      <c r="FB164">
        <v>1510787920.6</v>
      </c>
      <c r="FC164">
        <v>1510787921.6</v>
      </c>
      <c r="FD164">
        <v>0</v>
      </c>
      <c r="FE164">
        <v>-0.101</v>
      </c>
      <c r="FF164">
        <v>-0.012</v>
      </c>
      <c r="FG164">
        <v>6.901</v>
      </c>
      <c r="FH164">
        <v>0.516</v>
      </c>
      <c r="FI164">
        <v>420</v>
      </c>
      <c r="FJ164">
        <v>24</v>
      </c>
      <c r="FK164">
        <v>0.32</v>
      </c>
      <c r="FL164">
        <v>0.12</v>
      </c>
      <c r="FM164">
        <v>0.423400073170732</v>
      </c>
      <c r="FN164">
        <v>0.000740445993032437</v>
      </c>
      <c r="FO164">
        <v>0.000723558799344916</v>
      </c>
      <c r="FP164">
        <v>1</v>
      </c>
      <c r="FQ164">
        <v>1</v>
      </c>
      <c r="FR164">
        <v>1</v>
      </c>
      <c r="FS164" t="s">
        <v>410</v>
      </c>
      <c r="FT164">
        <v>2.97182</v>
      </c>
      <c r="FU164">
        <v>2.75397</v>
      </c>
      <c r="FV164">
        <v>0.145829</v>
      </c>
      <c r="FW164">
        <v>0.149856</v>
      </c>
      <c r="FX164">
        <v>0.104931</v>
      </c>
      <c r="FY164">
        <v>0.104974</v>
      </c>
      <c r="FZ164">
        <v>33139.4</v>
      </c>
      <c r="GA164">
        <v>35946.2</v>
      </c>
      <c r="GB164">
        <v>35166.4</v>
      </c>
      <c r="GC164">
        <v>38355.4</v>
      </c>
      <c r="GD164">
        <v>44605.5</v>
      </c>
      <c r="GE164">
        <v>49575.7</v>
      </c>
      <c r="GF164">
        <v>54940.1</v>
      </c>
      <c r="GG164">
        <v>61514.5</v>
      </c>
      <c r="GH164">
        <v>1.96775</v>
      </c>
      <c r="GI164">
        <v>1.80607</v>
      </c>
      <c r="GJ164">
        <v>0.0943094</v>
      </c>
      <c r="GK164">
        <v>0</v>
      </c>
      <c r="GL164">
        <v>25.958</v>
      </c>
      <c r="GM164">
        <v>999.9</v>
      </c>
      <c r="GN164">
        <v>64.479</v>
      </c>
      <c r="GO164">
        <v>29.698</v>
      </c>
      <c r="GP164">
        <v>30.0239</v>
      </c>
      <c r="GQ164">
        <v>54.3191</v>
      </c>
      <c r="GR164">
        <v>49.2308</v>
      </c>
      <c r="GS164">
        <v>1</v>
      </c>
      <c r="GT164">
        <v>0.0786001</v>
      </c>
      <c r="GU164">
        <v>1.20947</v>
      </c>
      <c r="GV164">
        <v>20.1135</v>
      </c>
      <c r="GW164">
        <v>5.19767</v>
      </c>
      <c r="GX164">
        <v>12.004</v>
      </c>
      <c r="GY164">
        <v>4.9752</v>
      </c>
      <c r="GZ164">
        <v>3.29325</v>
      </c>
      <c r="HA164">
        <v>9999</v>
      </c>
      <c r="HB164">
        <v>9999</v>
      </c>
      <c r="HC164">
        <v>999.9</v>
      </c>
      <c r="HD164">
        <v>9999</v>
      </c>
      <c r="HE164">
        <v>1.86312</v>
      </c>
      <c r="HF164">
        <v>1.86813</v>
      </c>
      <c r="HG164">
        <v>1.8679</v>
      </c>
      <c r="HH164">
        <v>1.86903</v>
      </c>
      <c r="HI164">
        <v>1.86987</v>
      </c>
      <c r="HJ164">
        <v>1.86592</v>
      </c>
      <c r="HK164">
        <v>1.86705</v>
      </c>
      <c r="HL164">
        <v>1.86834</v>
      </c>
      <c r="HM164">
        <v>5</v>
      </c>
      <c r="HN164">
        <v>0</v>
      </c>
      <c r="HO164">
        <v>0</v>
      </c>
      <c r="HP164">
        <v>0</v>
      </c>
      <c r="HQ164" t="s">
        <v>411</v>
      </c>
      <c r="HR164" t="s">
        <v>412</v>
      </c>
      <c r="HS164" t="s">
        <v>413</v>
      </c>
      <c r="HT164" t="s">
        <v>413</v>
      </c>
      <c r="HU164" t="s">
        <v>413</v>
      </c>
      <c r="HV164" t="s">
        <v>413</v>
      </c>
      <c r="HW164">
        <v>0</v>
      </c>
      <c r="HX164">
        <v>100</v>
      </c>
      <c r="HY164">
        <v>100</v>
      </c>
      <c r="HZ164">
        <v>9.367</v>
      </c>
      <c r="IA164">
        <v>0.5656</v>
      </c>
      <c r="IB164">
        <v>4.09459096810632</v>
      </c>
      <c r="IC164">
        <v>0.00701673648668627</v>
      </c>
      <c r="ID164">
        <v>-7.00304995360485e-07</v>
      </c>
      <c r="IE164">
        <v>-1.86506737496121e-11</v>
      </c>
      <c r="IF164">
        <v>0.00125787624930914</v>
      </c>
      <c r="IG164">
        <v>-0.0224036906934607</v>
      </c>
      <c r="IH164">
        <v>0.00249664406764014</v>
      </c>
      <c r="II164">
        <v>-2.59163740235367e-05</v>
      </c>
      <c r="IJ164">
        <v>-2</v>
      </c>
      <c r="IK164">
        <v>2020</v>
      </c>
      <c r="IL164">
        <v>1</v>
      </c>
      <c r="IM164">
        <v>25</v>
      </c>
      <c r="IN164">
        <v>62.7</v>
      </c>
      <c r="IO164">
        <v>62.7</v>
      </c>
      <c r="IP164">
        <v>1.83716</v>
      </c>
      <c r="IQ164">
        <v>2.62451</v>
      </c>
      <c r="IR164">
        <v>1.54785</v>
      </c>
      <c r="IS164">
        <v>2.30469</v>
      </c>
      <c r="IT164">
        <v>1.34644</v>
      </c>
      <c r="IU164">
        <v>2.28271</v>
      </c>
      <c r="IV164">
        <v>34.1225</v>
      </c>
      <c r="IW164">
        <v>24.2101</v>
      </c>
      <c r="IX164">
        <v>18</v>
      </c>
      <c r="IY164">
        <v>503.36</v>
      </c>
      <c r="IZ164">
        <v>399.956</v>
      </c>
      <c r="JA164">
        <v>23.6233</v>
      </c>
      <c r="JB164">
        <v>28.2393</v>
      </c>
      <c r="JC164">
        <v>29.9999</v>
      </c>
      <c r="JD164">
        <v>28.2393</v>
      </c>
      <c r="JE164">
        <v>28.1839</v>
      </c>
      <c r="JF164">
        <v>36.8946</v>
      </c>
      <c r="JG164">
        <v>28.4109</v>
      </c>
      <c r="JH164">
        <v>74.0268</v>
      </c>
      <c r="JI164">
        <v>23.6248</v>
      </c>
      <c r="JJ164">
        <v>877.224</v>
      </c>
      <c r="JK164">
        <v>24.5381</v>
      </c>
      <c r="JL164">
        <v>101.938</v>
      </c>
      <c r="JM164">
        <v>102.396</v>
      </c>
    </row>
    <row r="165" spans="1:273">
      <c r="A165">
        <v>149</v>
      </c>
      <c r="B165">
        <v>1510791688.5</v>
      </c>
      <c r="C165">
        <v>2356.40000009537</v>
      </c>
      <c r="D165" t="s">
        <v>708</v>
      </c>
      <c r="E165" t="s">
        <v>709</v>
      </c>
      <c r="F165">
        <v>5</v>
      </c>
      <c r="G165" t="s">
        <v>405</v>
      </c>
      <c r="H165" t="s">
        <v>406</v>
      </c>
      <c r="I165">
        <v>1510791680.71429</v>
      </c>
      <c r="J165">
        <f>(K165)/1000</f>
        <v>0</v>
      </c>
      <c r="K165">
        <f>IF(CZ165, AN165, AH165)</f>
        <v>0</v>
      </c>
      <c r="L165">
        <f>IF(CZ165, AI165, AG165)</f>
        <v>0</v>
      </c>
      <c r="M165">
        <f>DB165 - IF(AU165&gt;1, L165*CV165*100.0/(AW165*DP165), 0)</f>
        <v>0</v>
      </c>
      <c r="N165">
        <f>((T165-J165/2)*M165-L165)/(T165+J165/2)</f>
        <v>0</v>
      </c>
      <c r="O165">
        <f>N165*(DI165+DJ165)/1000.0</f>
        <v>0</v>
      </c>
      <c r="P165">
        <f>(DB165 - IF(AU165&gt;1, L165*CV165*100.0/(AW165*DP165), 0))*(DI165+DJ165)/1000.0</f>
        <v>0</v>
      </c>
      <c r="Q165">
        <f>2.0/((1/S165-1/R165)+SIGN(S165)*SQRT((1/S165-1/R165)*(1/S165-1/R165) + 4*CW165/((CW165+1)*(CW165+1))*(2*1/S165*1/R165-1/R165*1/R165)))</f>
        <v>0</v>
      </c>
      <c r="R165">
        <f>IF(LEFT(CX165,1)&lt;&gt;"0",IF(LEFT(CX165,1)="1",3.0,CY165),$D$5+$E$5*(DP165*DI165/($K$5*1000))+$F$5*(DP165*DI165/($K$5*1000))*MAX(MIN(CV165,$J$5),$I$5)*MAX(MIN(CV165,$J$5),$I$5)+$G$5*MAX(MIN(CV165,$J$5),$I$5)*(DP165*DI165/($K$5*1000))+$H$5*(DP165*DI165/($K$5*1000))*(DP165*DI165/($K$5*1000)))</f>
        <v>0</v>
      </c>
      <c r="S165">
        <f>J165*(1000-(1000*0.61365*exp(17.502*W165/(240.97+W165))/(DI165+DJ165)+DD165)/2)/(1000*0.61365*exp(17.502*W165/(240.97+W165))/(DI165+DJ165)-DD165)</f>
        <v>0</v>
      </c>
      <c r="T165">
        <f>1/((CW165+1)/(Q165/1.6)+1/(R165/1.37)) + CW165/((CW165+1)/(Q165/1.6) + CW165/(R165/1.37))</f>
        <v>0</v>
      </c>
      <c r="U165">
        <f>(CR165*CU165)</f>
        <v>0</v>
      </c>
      <c r="V165">
        <f>(DK165+(U165+2*0.95*5.67E-8*(((DK165+$B$7)+273)^4-(DK165+273)^4)-44100*J165)/(1.84*29.3*R165+8*0.95*5.67E-8*(DK165+273)^3))</f>
        <v>0</v>
      </c>
      <c r="W165">
        <f>($C$7*DL165+$D$7*DM165+$E$7*V165)</f>
        <v>0</v>
      </c>
      <c r="X165">
        <f>0.61365*exp(17.502*W165/(240.97+W165))</f>
        <v>0</v>
      </c>
      <c r="Y165">
        <f>(Z165/AA165*100)</f>
        <v>0</v>
      </c>
      <c r="Z165">
        <f>DD165*(DI165+DJ165)/1000</f>
        <v>0</v>
      </c>
      <c r="AA165">
        <f>0.61365*exp(17.502*DK165/(240.97+DK165))</f>
        <v>0</v>
      </c>
      <c r="AB165">
        <f>(X165-DD165*(DI165+DJ165)/1000)</f>
        <v>0</v>
      </c>
      <c r="AC165">
        <f>(-J165*44100)</f>
        <v>0</v>
      </c>
      <c r="AD165">
        <f>2*29.3*R165*0.92*(DK165-W165)</f>
        <v>0</v>
      </c>
      <c r="AE165">
        <f>2*0.95*5.67E-8*(((DK165+$B$7)+273)^4-(W165+273)^4)</f>
        <v>0</v>
      </c>
      <c r="AF165">
        <f>U165+AE165+AC165+AD165</f>
        <v>0</v>
      </c>
      <c r="AG165">
        <f>DH165*AU165*(DC165-DB165*(1000-AU165*DE165)/(1000-AU165*DD165))/(100*CV165)</f>
        <v>0</v>
      </c>
      <c r="AH165">
        <f>1000*DH165*AU165*(DD165-DE165)/(100*CV165*(1000-AU165*DD165))</f>
        <v>0</v>
      </c>
      <c r="AI165">
        <f>(AJ165 - AK165 - DI165*1E3/(8.314*(DK165+273.15)) * AM165/DH165 * AL165) * DH165/(100*CV165) * (1000 - DE165)/1000</f>
        <v>0</v>
      </c>
      <c r="AJ165">
        <v>883.962811168267</v>
      </c>
      <c r="AK165">
        <v>866.00693939394</v>
      </c>
      <c r="AL165">
        <v>3.42974360957434</v>
      </c>
      <c r="AM165">
        <v>64.351544685461</v>
      </c>
      <c r="AN165">
        <f>(AP165 - AO165 + DI165*1E3/(8.314*(DK165+273.15)) * AR165/DH165 * AQ165) * DH165/(100*CV165) * 1000/(1000 - AP165)</f>
        <v>0</v>
      </c>
      <c r="AO165">
        <v>24.5618395990915</v>
      </c>
      <c r="AP165">
        <v>24.9888</v>
      </c>
      <c r="AQ165">
        <v>8.64374610438567e-07</v>
      </c>
      <c r="AR165">
        <v>100.18039122701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MAX(0,($B$13+$C$13*DP165)/(1+$D$13*DP165)*DI165/(DK165+273)*$E$13)</f>
        <v>0</v>
      </c>
      <c r="AX165" t="s">
        <v>407</v>
      </c>
      <c r="AY165" t="s">
        <v>407</v>
      </c>
      <c r="AZ165">
        <v>0</v>
      </c>
      <c r="BA165">
        <v>0</v>
      </c>
      <c r="BB165">
        <f>1-AZ165/BA165</f>
        <v>0</v>
      </c>
      <c r="BC165">
        <v>0</v>
      </c>
      <c r="BD165" t="s">
        <v>407</v>
      </c>
      <c r="BE165" t="s">
        <v>407</v>
      </c>
      <c r="BF165">
        <v>0</v>
      </c>
      <c r="BG165">
        <v>0</v>
      </c>
      <c r="BH165">
        <f>1-BF165/BG165</f>
        <v>0</v>
      </c>
      <c r="BI165">
        <v>0.5</v>
      </c>
      <c r="BJ165">
        <f>CS165</f>
        <v>0</v>
      </c>
      <c r="BK165">
        <f>L165</f>
        <v>0</v>
      </c>
      <c r="BL165">
        <f>BH165*BI165*BJ165</f>
        <v>0</v>
      </c>
      <c r="BM165">
        <f>(BK165-BC165)/BJ165</f>
        <v>0</v>
      </c>
      <c r="BN165">
        <f>(BA165-BG165)/BG165</f>
        <v>0</v>
      </c>
      <c r="BO165">
        <f>AZ165/(BB165+AZ165/BG165)</f>
        <v>0</v>
      </c>
      <c r="BP165" t="s">
        <v>407</v>
      </c>
      <c r="BQ165">
        <v>0</v>
      </c>
      <c r="BR165">
        <f>IF(BQ165&lt;&gt;0, BQ165, BO165)</f>
        <v>0</v>
      </c>
      <c r="BS165">
        <f>1-BR165/BG165</f>
        <v>0</v>
      </c>
      <c r="BT165">
        <f>(BG165-BF165)/(BG165-BR165)</f>
        <v>0</v>
      </c>
      <c r="BU165">
        <f>(BA165-BG165)/(BA165-BR165)</f>
        <v>0</v>
      </c>
      <c r="BV165">
        <f>(BG165-BF165)/(BG165-AZ165)</f>
        <v>0</v>
      </c>
      <c r="BW165">
        <f>(BA165-BG165)/(BA165-AZ165)</f>
        <v>0</v>
      </c>
      <c r="BX165">
        <f>(BT165*BR165/BF165)</f>
        <v>0</v>
      </c>
      <c r="BY165">
        <f>(1-BX165)</f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f>$B$11*DQ165+$C$11*DR165+$F$11*EC165*(1-EF165)</f>
        <v>0</v>
      </c>
      <c r="CS165">
        <f>CR165*CT165</f>
        <v>0</v>
      </c>
      <c r="CT165">
        <f>($B$11*$D$9+$C$11*$D$9+$F$11*((EP165+EH165)/MAX(EP165+EH165+EQ165, 0.1)*$I$9+EQ165/MAX(EP165+EH165+EQ165, 0.1)*$J$9))/($B$11+$C$11+$F$11)</f>
        <v>0</v>
      </c>
      <c r="CU165">
        <f>($B$11*$K$9+$C$11*$K$9+$F$11*((EP165+EH165)/MAX(EP165+EH165+EQ165, 0.1)*$P$9+EQ165/MAX(EP165+EH165+EQ165, 0.1)*$Q$9))/($B$11+$C$11+$F$11)</f>
        <v>0</v>
      </c>
      <c r="CV165">
        <v>1.65</v>
      </c>
      <c r="CW165">
        <v>0.5</v>
      </c>
      <c r="CX165" t="s">
        <v>408</v>
      </c>
      <c r="CY165">
        <v>2</v>
      </c>
      <c r="CZ165" t="b">
        <v>1</v>
      </c>
      <c r="DA165">
        <v>1510791680.71429</v>
      </c>
      <c r="DB165">
        <v>819.885821428572</v>
      </c>
      <c r="DC165">
        <v>845.066178571429</v>
      </c>
      <c r="DD165">
        <v>24.9866178571429</v>
      </c>
      <c r="DE165">
        <v>24.5626928571429</v>
      </c>
      <c r="DF165">
        <v>810.573857142857</v>
      </c>
      <c r="DG165">
        <v>24.4209821428571</v>
      </c>
      <c r="DH165">
        <v>500.081678571429</v>
      </c>
      <c r="DI165">
        <v>89.9165464285714</v>
      </c>
      <c r="DJ165">
        <v>0.0999722821428571</v>
      </c>
      <c r="DK165">
        <v>26.6371464285714</v>
      </c>
      <c r="DL165">
        <v>27.4976142857143</v>
      </c>
      <c r="DM165">
        <v>999.9</v>
      </c>
      <c r="DN165">
        <v>0</v>
      </c>
      <c r="DO165">
        <v>0</v>
      </c>
      <c r="DP165">
        <v>10005.5914285714</v>
      </c>
      <c r="DQ165">
        <v>0</v>
      </c>
      <c r="DR165">
        <v>9.98326178571429</v>
      </c>
      <c r="DS165">
        <v>-25.1803535714286</v>
      </c>
      <c r="DT165">
        <v>840.897107142857</v>
      </c>
      <c r="DU165">
        <v>866.346</v>
      </c>
      <c r="DV165">
        <v>0.423926214285714</v>
      </c>
      <c r="DW165">
        <v>845.066178571429</v>
      </c>
      <c r="DX165">
        <v>24.5626928571429</v>
      </c>
      <c r="DY165">
        <v>2.24671071428571</v>
      </c>
      <c r="DZ165">
        <v>2.20859392857143</v>
      </c>
      <c r="EA165">
        <v>19.2993321428571</v>
      </c>
      <c r="EB165">
        <v>19.0247785714286</v>
      </c>
      <c r="EC165">
        <v>1999.99</v>
      </c>
      <c r="ED165">
        <v>0.979998321428571</v>
      </c>
      <c r="EE165">
        <v>0.0200018428571429</v>
      </c>
      <c r="EF165">
        <v>0</v>
      </c>
      <c r="EG165">
        <v>2.26113571428571</v>
      </c>
      <c r="EH165">
        <v>0</v>
      </c>
      <c r="EI165">
        <v>2314.06142857143</v>
      </c>
      <c r="EJ165">
        <v>17300.0535714286</v>
      </c>
      <c r="EK165">
        <v>39</v>
      </c>
      <c r="EL165">
        <v>39.5</v>
      </c>
      <c r="EM165">
        <v>38.74325</v>
      </c>
      <c r="EN165">
        <v>38.187</v>
      </c>
      <c r="EO165">
        <v>38.312</v>
      </c>
      <c r="EP165">
        <v>1959.98964285714</v>
      </c>
      <c r="EQ165">
        <v>40</v>
      </c>
      <c r="ER165">
        <v>0</v>
      </c>
      <c r="ES165">
        <v>1679592441.5</v>
      </c>
      <c r="ET165">
        <v>0</v>
      </c>
      <c r="EU165">
        <v>2.245196</v>
      </c>
      <c r="EV165">
        <v>-0.38253846214143</v>
      </c>
      <c r="EW165">
        <v>11.2546153711765</v>
      </c>
      <c r="EX165">
        <v>2314.194</v>
      </c>
      <c r="EY165">
        <v>15</v>
      </c>
      <c r="EZ165">
        <v>0</v>
      </c>
      <c r="FA165" t="s">
        <v>409</v>
      </c>
      <c r="FB165">
        <v>1510787920.6</v>
      </c>
      <c r="FC165">
        <v>1510787921.6</v>
      </c>
      <c r="FD165">
        <v>0</v>
      </c>
      <c r="FE165">
        <v>-0.101</v>
      </c>
      <c r="FF165">
        <v>-0.012</v>
      </c>
      <c r="FG165">
        <v>6.901</v>
      </c>
      <c r="FH165">
        <v>0.516</v>
      </c>
      <c r="FI165">
        <v>420</v>
      </c>
      <c r="FJ165">
        <v>24</v>
      </c>
      <c r="FK165">
        <v>0.32</v>
      </c>
      <c r="FL165">
        <v>0.12</v>
      </c>
      <c r="FM165">
        <v>0.423622268292683</v>
      </c>
      <c r="FN165">
        <v>0.00359985365853637</v>
      </c>
      <c r="FO165">
        <v>0.000839039492206683</v>
      </c>
      <c r="FP165">
        <v>1</v>
      </c>
      <c r="FQ165">
        <v>1</v>
      </c>
      <c r="FR165">
        <v>1</v>
      </c>
      <c r="FS165" t="s">
        <v>410</v>
      </c>
      <c r="FT165">
        <v>2.9717</v>
      </c>
      <c r="FU165">
        <v>2.75377</v>
      </c>
      <c r="FV165">
        <v>0.14778</v>
      </c>
      <c r="FW165">
        <v>0.151771</v>
      </c>
      <c r="FX165">
        <v>0.104938</v>
      </c>
      <c r="FY165">
        <v>0.104976</v>
      </c>
      <c r="FZ165">
        <v>33063.8</v>
      </c>
      <c r="GA165">
        <v>35865.4</v>
      </c>
      <c r="GB165">
        <v>35166.4</v>
      </c>
      <c r="GC165">
        <v>38355.5</v>
      </c>
      <c r="GD165">
        <v>44605.5</v>
      </c>
      <c r="GE165">
        <v>49575.6</v>
      </c>
      <c r="GF165">
        <v>54940.4</v>
      </c>
      <c r="GG165">
        <v>61514.5</v>
      </c>
      <c r="GH165">
        <v>1.96747</v>
      </c>
      <c r="GI165">
        <v>1.80645</v>
      </c>
      <c r="GJ165">
        <v>0.0943579</v>
      </c>
      <c r="GK165">
        <v>0</v>
      </c>
      <c r="GL165">
        <v>25.956</v>
      </c>
      <c r="GM165">
        <v>999.9</v>
      </c>
      <c r="GN165">
        <v>64.479</v>
      </c>
      <c r="GO165">
        <v>29.698</v>
      </c>
      <c r="GP165">
        <v>30.0257</v>
      </c>
      <c r="GQ165">
        <v>54.3891</v>
      </c>
      <c r="GR165">
        <v>49.3109</v>
      </c>
      <c r="GS165">
        <v>1</v>
      </c>
      <c r="GT165">
        <v>0.078031</v>
      </c>
      <c r="GU165">
        <v>1.21661</v>
      </c>
      <c r="GV165">
        <v>20.1134</v>
      </c>
      <c r="GW165">
        <v>5.19722</v>
      </c>
      <c r="GX165">
        <v>12.0041</v>
      </c>
      <c r="GY165">
        <v>4.97505</v>
      </c>
      <c r="GZ165">
        <v>3.2933</v>
      </c>
      <c r="HA165">
        <v>9999</v>
      </c>
      <c r="HB165">
        <v>9999</v>
      </c>
      <c r="HC165">
        <v>999.9</v>
      </c>
      <c r="HD165">
        <v>9999</v>
      </c>
      <c r="HE165">
        <v>1.86313</v>
      </c>
      <c r="HF165">
        <v>1.86813</v>
      </c>
      <c r="HG165">
        <v>1.86789</v>
      </c>
      <c r="HH165">
        <v>1.86904</v>
      </c>
      <c r="HI165">
        <v>1.86987</v>
      </c>
      <c r="HJ165">
        <v>1.86591</v>
      </c>
      <c r="HK165">
        <v>1.86705</v>
      </c>
      <c r="HL165">
        <v>1.86836</v>
      </c>
      <c r="HM165">
        <v>5</v>
      </c>
      <c r="HN165">
        <v>0</v>
      </c>
      <c r="HO165">
        <v>0</v>
      </c>
      <c r="HP165">
        <v>0</v>
      </c>
      <c r="HQ165" t="s">
        <v>411</v>
      </c>
      <c r="HR165" t="s">
        <v>412</v>
      </c>
      <c r="HS165" t="s">
        <v>413</v>
      </c>
      <c r="HT165" t="s">
        <v>413</v>
      </c>
      <c r="HU165" t="s">
        <v>413</v>
      </c>
      <c r="HV165" t="s">
        <v>413</v>
      </c>
      <c r="HW165">
        <v>0</v>
      </c>
      <c r="HX165">
        <v>100</v>
      </c>
      <c r="HY165">
        <v>100</v>
      </c>
      <c r="HZ165">
        <v>9.464</v>
      </c>
      <c r="IA165">
        <v>0.5658</v>
      </c>
      <c r="IB165">
        <v>4.09459096810632</v>
      </c>
      <c r="IC165">
        <v>0.00701673648668627</v>
      </c>
      <c r="ID165">
        <v>-7.00304995360485e-07</v>
      </c>
      <c r="IE165">
        <v>-1.86506737496121e-11</v>
      </c>
      <c r="IF165">
        <v>0.00125787624930914</v>
      </c>
      <c r="IG165">
        <v>-0.0224036906934607</v>
      </c>
      <c r="IH165">
        <v>0.00249664406764014</v>
      </c>
      <c r="II165">
        <v>-2.59163740235367e-05</v>
      </c>
      <c r="IJ165">
        <v>-2</v>
      </c>
      <c r="IK165">
        <v>2020</v>
      </c>
      <c r="IL165">
        <v>1</v>
      </c>
      <c r="IM165">
        <v>25</v>
      </c>
      <c r="IN165">
        <v>62.8</v>
      </c>
      <c r="IO165">
        <v>62.8</v>
      </c>
      <c r="IP165">
        <v>1.86646</v>
      </c>
      <c r="IQ165">
        <v>2.62451</v>
      </c>
      <c r="IR165">
        <v>1.54785</v>
      </c>
      <c r="IS165">
        <v>2.30469</v>
      </c>
      <c r="IT165">
        <v>1.34644</v>
      </c>
      <c r="IU165">
        <v>2.28882</v>
      </c>
      <c r="IV165">
        <v>34.1225</v>
      </c>
      <c r="IW165">
        <v>24.2101</v>
      </c>
      <c r="IX165">
        <v>18</v>
      </c>
      <c r="IY165">
        <v>503.16</v>
      </c>
      <c r="IZ165">
        <v>400.149</v>
      </c>
      <c r="JA165">
        <v>23.627</v>
      </c>
      <c r="JB165">
        <v>28.2368</v>
      </c>
      <c r="JC165">
        <v>29.9999</v>
      </c>
      <c r="JD165">
        <v>28.2374</v>
      </c>
      <c r="JE165">
        <v>28.1817</v>
      </c>
      <c r="JF165">
        <v>37.4022</v>
      </c>
      <c r="JG165">
        <v>28.4109</v>
      </c>
      <c r="JH165">
        <v>74.0268</v>
      </c>
      <c r="JI165">
        <v>23.6268</v>
      </c>
      <c r="JJ165">
        <v>890.714</v>
      </c>
      <c r="JK165">
        <v>24.5381</v>
      </c>
      <c r="JL165">
        <v>101.938</v>
      </c>
      <c r="JM165">
        <v>102.396</v>
      </c>
    </row>
    <row r="166" spans="1:273">
      <c r="A166">
        <v>150</v>
      </c>
      <c r="B166">
        <v>1510791693.5</v>
      </c>
      <c r="C166">
        <v>2361.40000009537</v>
      </c>
      <c r="D166" t="s">
        <v>710</v>
      </c>
      <c r="E166" t="s">
        <v>711</v>
      </c>
      <c r="F166">
        <v>5</v>
      </c>
      <c r="G166" t="s">
        <v>405</v>
      </c>
      <c r="H166" t="s">
        <v>406</v>
      </c>
      <c r="I166">
        <v>1510791686</v>
      </c>
      <c r="J166">
        <f>(K166)/1000</f>
        <v>0</v>
      </c>
      <c r="K166">
        <f>IF(CZ166, AN166, AH166)</f>
        <v>0</v>
      </c>
      <c r="L166">
        <f>IF(CZ166, AI166, AG166)</f>
        <v>0</v>
      </c>
      <c r="M166">
        <f>DB166 - IF(AU166&gt;1, L166*CV166*100.0/(AW166*DP166), 0)</f>
        <v>0</v>
      </c>
      <c r="N166">
        <f>((T166-J166/2)*M166-L166)/(T166+J166/2)</f>
        <v>0</v>
      </c>
      <c r="O166">
        <f>N166*(DI166+DJ166)/1000.0</f>
        <v>0</v>
      </c>
      <c r="P166">
        <f>(DB166 - IF(AU166&gt;1, L166*CV166*100.0/(AW166*DP166), 0))*(DI166+DJ166)/1000.0</f>
        <v>0</v>
      </c>
      <c r="Q166">
        <f>2.0/((1/S166-1/R166)+SIGN(S166)*SQRT((1/S166-1/R166)*(1/S166-1/R166) + 4*CW166/((CW166+1)*(CW166+1))*(2*1/S166*1/R166-1/R166*1/R166)))</f>
        <v>0</v>
      </c>
      <c r="R166">
        <f>IF(LEFT(CX166,1)&lt;&gt;"0",IF(LEFT(CX166,1)="1",3.0,CY166),$D$5+$E$5*(DP166*DI166/($K$5*1000))+$F$5*(DP166*DI166/($K$5*1000))*MAX(MIN(CV166,$J$5),$I$5)*MAX(MIN(CV166,$J$5),$I$5)+$G$5*MAX(MIN(CV166,$J$5),$I$5)*(DP166*DI166/($K$5*1000))+$H$5*(DP166*DI166/($K$5*1000))*(DP166*DI166/($K$5*1000)))</f>
        <v>0</v>
      </c>
      <c r="S166">
        <f>J166*(1000-(1000*0.61365*exp(17.502*W166/(240.97+W166))/(DI166+DJ166)+DD166)/2)/(1000*0.61365*exp(17.502*W166/(240.97+W166))/(DI166+DJ166)-DD166)</f>
        <v>0</v>
      </c>
      <c r="T166">
        <f>1/((CW166+1)/(Q166/1.6)+1/(R166/1.37)) + CW166/((CW166+1)/(Q166/1.6) + CW166/(R166/1.37))</f>
        <v>0</v>
      </c>
      <c r="U166">
        <f>(CR166*CU166)</f>
        <v>0</v>
      </c>
      <c r="V166">
        <f>(DK166+(U166+2*0.95*5.67E-8*(((DK166+$B$7)+273)^4-(DK166+273)^4)-44100*J166)/(1.84*29.3*R166+8*0.95*5.67E-8*(DK166+273)^3))</f>
        <v>0</v>
      </c>
      <c r="W166">
        <f>($C$7*DL166+$D$7*DM166+$E$7*V166)</f>
        <v>0</v>
      </c>
      <c r="X166">
        <f>0.61365*exp(17.502*W166/(240.97+W166))</f>
        <v>0</v>
      </c>
      <c r="Y166">
        <f>(Z166/AA166*100)</f>
        <v>0</v>
      </c>
      <c r="Z166">
        <f>DD166*(DI166+DJ166)/1000</f>
        <v>0</v>
      </c>
      <c r="AA166">
        <f>0.61365*exp(17.502*DK166/(240.97+DK166))</f>
        <v>0</v>
      </c>
      <c r="AB166">
        <f>(X166-DD166*(DI166+DJ166)/1000)</f>
        <v>0</v>
      </c>
      <c r="AC166">
        <f>(-J166*44100)</f>
        <v>0</v>
      </c>
      <c r="AD166">
        <f>2*29.3*R166*0.92*(DK166-W166)</f>
        <v>0</v>
      </c>
      <c r="AE166">
        <f>2*0.95*5.67E-8*(((DK166+$B$7)+273)^4-(W166+273)^4)</f>
        <v>0</v>
      </c>
      <c r="AF166">
        <f>U166+AE166+AC166+AD166</f>
        <v>0</v>
      </c>
      <c r="AG166">
        <f>DH166*AU166*(DC166-DB166*(1000-AU166*DE166)/(1000-AU166*DD166))/(100*CV166)</f>
        <v>0</v>
      </c>
      <c r="AH166">
        <f>1000*DH166*AU166*(DD166-DE166)/(100*CV166*(1000-AU166*DD166))</f>
        <v>0</v>
      </c>
      <c r="AI166">
        <f>(AJ166 - AK166 - DI166*1E3/(8.314*(DK166+273.15)) * AM166/DH166 * AL166) * DH166/(100*CV166) * (1000 - DE166)/1000</f>
        <v>0</v>
      </c>
      <c r="AJ166">
        <v>900.962066242195</v>
      </c>
      <c r="AK166">
        <v>882.953824242424</v>
      </c>
      <c r="AL166">
        <v>3.35857778231596</v>
      </c>
      <c r="AM166">
        <v>64.351544685461</v>
      </c>
      <c r="AN166">
        <f>(AP166 - AO166 + DI166*1E3/(8.314*(DK166+273.15)) * AR166/DH166 * AQ166) * DH166/(100*CV166) * 1000/(1000 - AP166)</f>
        <v>0</v>
      </c>
      <c r="AO166">
        <v>24.5629143840913</v>
      </c>
      <c r="AP166">
        <v>24.9869699300699</v>
      </c>
      <c r="AQ166">
        <v>-3.01494172859459e-06</v>
      </c>
      <c r="AR166">
        <v>100.18039122701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MAX(0,($B$13+$C$13*DP166)/(1+$D$13*DP166)*DI166/(DK166+273)*$E$13)</f>
        <v>0</v>
      </c>
      <c r="AX166" t="s">
        <v>407</v>
      </c>
      <c r="AY166" t="s">
        <v>407</v>
      </c>
      <c r="AZ166">
        <v>0</v>
      </c>
      <c r="BA166">
        <v>0</v>
      </c>
      <c r="BB166">
        <f>1-AZ166/BA166</f>
        <v>0</v>
      </c>
      <c r="BC166">
        <v>0</v>
      </c>
      <c r="BD166" t="s">
        <v>407</v>
      </c>
      <c r="BE166" t="s">
        <v>407</v>
      </c>
      <c r="BF166">
        <v>0</v>
      </c>
      <c r="BG166">
        <v>0</v>
      </c>
      <c r="BH166">
        <f>1-BF166/BG166</f>
        <v>0</v>
      </c>
      <c r="BI166">
        <v>0.5</v>
      </c>
      <c r="BJ166">
        <f>CS166</f>
        <v>0</v>
      </c>
      <c r="BK166">
        <f>L166</f>
        <v>0</v>
      </c>
      <c r="BL166">
        <f>BH166*BI166*BJ166</f>
        <v>0</v>
      </c>
      <c r="BM166">
        <f>(BK166-BC166)/BJ166</f>
        <v>0</v>
      </c>
      <c r="BN166">
        <f>(BA166-BG166)/BG166</f>
        <v>0</v>
      </c>
      <c r="BO166">
        <f>AZ166/(BB166+AZ166/BG166)</f>
        <v>0</v>
      </c>
      <c r="BP166" t="s">
        <v>407</v>
      </c>
      <c r="BQ166">
        <v>0</v>
      </c>
      <c r="BR166">
        <f>IF(BQ166&lt;&gt;0, BQ166, BO166)</f>
        <v>0</v>
      </c>
      <c r="BS166">
        <f>1-BR166/BG166</f>
        <v>0</v>
      </c>
      <c r="BT166">
        <f>(BG166-BF166)/(BG166-BR166)</f>
        <v>0</v>
      </c>
      <c r="BU166">
        <f>(BA166-BG166)/(BA166-BR166)</f>
        <v>0</v>
      </c>
      <c r="BV166">
        <f>(BG166-BF166)/(BG166-AZ166)</f>
        <v>0</v>
      </c>
      <c r="BW166">
        <f>(BA166-BG166)/(BA166-AZ166)</f>
        <v>0</v>
      </c>
      <c r="BX166">
        <f>(BT166*BR166/BF166)</f>
        <v>0</v>
      </c>
      <c r="BY166">
        <f>(1-BX166)</f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f>$B$11*DQ166+$C$11*DR166+$F$11*EC166*(1-EF166)</f>
        <v>0</v>
      </c>
      <c r="CS166">
        <f>CR166*CT166</f>
        <v>0</v>
      </c>
      <c r="CT166">
        <f>($B$11*$D$9+$C$11*$D$9+$F$11*((EP166+EH166)/MAX(EP166+EH166+EQ166, 0.1)*$I$9+EQ166/MAX(EP166+EH166+EQ166, 0.1)*$J$9))/($B$11+$C$11+$F$11)</f>
        <v>0</v>
      </c>
      <c r="CU166">
        <f>($B$11*$K$9+$C$11*$K$9+$F$11*((EP166+EH166)/MAX(EP166+EH166+EQ166, 0.1)*$P$9+EQ166/MAX(EP166+EH166+EQ166, 0.1)*$Q$9))/($B$11+$C$11+$F$11)</f>
        <v>0</v>
      </c>
      <c r="CV166">
        <v>1.65</v>
      </c>
      <c r="CW166">
        <v>0.5</v>
      </c>
      <c r="CX166" t="s">
        <v>408</v>
      </c>
      <c r="CY166">
        <v>2</v>
      </c>
      <c r="CZ166" t="b">
        <v>1</v>
      </c>
      <c r="DA166">
        <v>1510791686</v>
      </c>
      <c r="DB166">
        <v>837.637444444444</v>
      </c>
      <c r="DC166">
        <v>862.738074074074</v>
      </c>
      <c r="DD166">
        <v>24.9867962962963</v>
      </c>
      <c r="DE166">
        <v>24.5623333333333</v>
      </c>
      <c r="DF166">
        <v>828.222592592593</v>
      </c>
      <c r="DG166">
        <v>24.4211555555556</v>
      </c>
      <c r="DH166">
        <v>500.082888888889</v>
      </c>
      <c r="DI166">
        <v>89.9160148148148</v>
      </c>
      <c r="DJ166">
        <v>0.0999680333333333</v>
      </c>
      <c r="DK166">
        <v>26.636562962963</v>
      </c>
      <c r="DL166">
        <v>27.4980296296296</v>
      </c>
      <c r="DM166">
        <v>999.9</v>
      </c>
      <c r="DN166">
        <v>0</v>
      </c>
      <c r="DO166">
        <v>0</v>
      </c>
      <c r="DP166">
        <v>10002.787037037</v>
      </c>
      <c r="DQ166">
        <v>0</v>
      </c>
      <c r="DR166">
        <v>9.98469</v>
      </c>
      <c r="DS166">
        <v>-25.1005777777778</v>
      </c>
      <c r="DT166">
        <v>859.103851851852</v>
      </c>
      <c r="DU166">
        <v>884.462555555556</v>
      </c>
      <c r="DV166">
        <v>0.424468222222222</v>
      </c>
      <c r="DW166">
        <v>862.738074074074</v>
      </c>
      <c r="DX166">
        <v>24.5623333333333</v>
      </c>
      <c r="DY166">
        <v>2.24671333333333</v>
      </c>
      <c r="DZ166">
        <v>2.20854740740741</v>
      </c>
      <c r="EA166">
        <v>19.2993592592593</v>
      </c>
      <c r="EB166">
        <v>19.0244481481481</v>
      </c>
      <c r="EC166">
        <v>2000.00851851852</v>
      </c>
      <c r="ED166">
        <v>0.979998703703704</v>
      </c>
      <c r="EE166">
        <v>0.0200014555555556</v>
      </c>
      <c r="EF166">
        <v>0</v>
      </c>
      <c r="EG166">
        <v>2.27298148148148</v>
      </c>
      <c r="EH166">
        <v>0</v>
      </c>
      <c r="EI166">
        <v>2314.89222222222</v>
      </c>
      <c r="EJ166">
        <v>17300.2148148148</v>
      </c>
      <c r="EK166">
        <v>39</v>
      </c>
      <c r="EL166">
        <v>39.5</v>
      </c>
      <c r="EM166">
        <v>38.7406666666667</v>
      </c>
      <c r="EN166">
        <v>38.187</v>
      </c>
      <c r="EO166">
        <v>38.312</v>
      </c>
      <c r="EP166">
        <v>1960.00888888889</v>
      </c>
      <c r="EQ166">
        <v>39.9996296296296</v>
      </c>
      <c r="ER166">
        <v>0</v>
      </c>
      <c r="ES166">
        <v>1679592446.3</v>
      </c>
      <c r="ET166">
        <v>0</v>
      </c>
      <c r="EU166">
        <v>2.287652</v>
      </c>
      <c r="EV166">
        <v>0.0988615428687997</v>
      </c>
      <c r="EW166">
        <v>8.6561538584874</v>
      </c>
      <c r="EX166">
        <v>2314.946</v>
      </c>
      <c r="EY166">
        <v>15</v>
      </c>
      <c r="EZ166">
        <v>0</v>
      </c>
      <c r="FA166" t="s">
        <v>409</v>
      </c>
      <c r="FB166">
        <v>1510787920.6</v>
      </c>
      <c r="FC166">
        <v>1510787921.6</v>
      </c>
      <c r="FD166">
        <v>0</v>
      </c>
      <c r="FE166">
        <v>-0.101</v>
      </c>
      <c r="FF166">
        <v>-0.012</v>
      </c>
      <c r="FG166">
        <v>6.901</v>
      </c>
      <c r="FH166">
        <v>0.516</v>
      </c>
      <c r="FI166">
        <v>420</v>
      </c>
      <c r="FJ166">
        <v>24</v>
      </c>
      <c r="FK166">
        <v>0.32</v>
      </c>
      <c r="FL166">
        <v>0.12</v>
      </c>
      <c r="FM166">
        <v>0.424206170731707</v>
      </c>
      <c r="FN166">
        <v>0.00795984668989572</v>
      </c>
      <c r="FO166">
        <v>0.00107935472824612</v>
      </c>
      <c r="FP166">
        <v>1</v>
      </c>
      <c r="FQ166">
        <v>1</v>
      </c>
      <c r="FR166">
        <v>1</v>
      </c>
      <c r="FS166" t="s">
        <v>410</v>
      </c>
      <c r="FT166">
        <v>2.97186</v>
      </c>
      <c r="FU166">
        <v>2.75392</v>
      </c>
      <c r="FV166">
        <v>0.149684</v>
      </c>
      <c r="FW166">
        <v>0.153574</v>
      </c>
      <c r="FX166">
        <v>0.104936</v>
      </c>
      <c r="FY166">
        <v>0.104963</v>
      </c>
      <c r="FZ166">
        <v>32989.9</v>
      </c>
      <c r="GA166">
        <v>35789.3</v>
      </c>
      <c r="GB166">
        <v>35166.4</v>
      </c>
      <c r="GC166">
        <v>38355.6</v>
      </c>
      <c r="GD166">
        <v>44605.4</v>
      </c>
      <c r="GE166">
        <v>49576.4</v>
      </c>
      <c r="GF166">
        <v>54940.2</v>
      </c>
      <c r="GG166">
        <v>61514.5</v>
      </c>
      <c r="GH166">
        <v>1.96767</v>
      </c>
      <c r="GI166">
        <v>1.80637</v>
      </c>
      <c r="GJ166">
        <v>0.0945032</v>
      </c>
      <c r="GK166">
        <v>0</v>
      </c>
      <c r="GL166">
        <v>25.9539</v>
      </c>
      <c r="GM166">
        <v>999.9</v>
      </c>
      <c r="GN166">
        <v>64.455</v>
      </c>
      <c r="GO166">
        <v>29.698</v>
      </c>
      <c r="GP166">
        <v>30.0148</v>
      </c>
      <c r="GQ166">
        <v>54.3691</v>
      </c>
      <c r="GR166">
        <v>48.9103</v>
      </c>
      <c r="GS166">
        <v>1</v>
      </c>
      <c r="GT166">
        <v>0.0780767</v>
      </c>
      <c r="GU166">
        <v>1.26168</v>
      </c>
      <c r="GV166">
        <v>20.1129</v>
      </c>
      <c r="GW166">
        <v>5.19707</v>
      </c>
      <c r="GX166">
        <v>12.004</v>
      </c>
      <c r="GY166">
        <v>4.97505</v>
      </c>
      <c r="GZ166">
        <v>3.29313</v>
      </c>
      <c r="HA166">
        <v>9999</v>
      </c>
      <c r="HB166">
        <v>9999</v>
      </c>
      <c r="HC166">
        <v>999.9</v>
      </c>
      <c r="HD166">
        <v>9999</v>
      </c>
      <c r="HE166">
        <v>1.86311</v>
      </c>
      <c r="HF166">
        <v>1.86813</v>
      </c>
      <c r="HG166">
        <v>1.86788</v>
      </c>
      <c r="HH166">
        <v>1.86902</v>
      </c>
      <c r="HI166">
        <v>1.86986</v>
      </c>
      <c r="HJ166">
        <v>1.86591</v>
      </c>
      <c r="HK166">
        <v>1.86704</v>
      </c>
      <c r="HL166">
        <v>1.86835</v>
      </c>
      <c r="HM166">
        <v>5</v>
      </c>
      <c r="HN166">
        <v>0</v>
      </c>
      <c r="HO166">
        <v>0</v>
      </c>
      <c r="HP166">
        <v>0</v>
      </c>
      <c r="HQ166" t="s">
        <v>411</v>
      </c>
      <c r="HR166" t="s">
        <v>412</v>
      </c>
      <c r="HS166" t="s">
        <v>413</v>
      </c>
      <c r="HT166" t="s">
        <v>413</v>
      </c>
      <c r="HU166" t="s">
        <v>413</v>
      </c>
      <c r="HV166" t="s">
        <v>413</v>
      </c>
      <c r="HW166">
        <v>0</v>
      </c>
      <c r="HX166">
        <v>100</v>
      </c>
      <c r="HY166">
        <v>100</v>
      </c>
      <c r="HZ166">
        <v>9.558</v>
      </c>
      <c r="IA166">
        <v>0.5657</v>
      </c>
      <c r="IB166">
        <v>4.09459096810632</v>
      </c>
      <c r="IC166">
        <v>0.00701673648668627</v>
      </c>
      <c r="ID166">
        <v>-7.00304995360485e-07</v>
      </c>
      <c r="IE166">
        <v>-1.86506737496121e-11</v>
      </c>
      <c r="IF166">
        <v>0.00125787624930914</v>
      </c>
      <c r="IG166">
        <v>-0.0224036906934607</v>
      </c>
      <c r="IH166">
        <v>0.00249664406764014</v>
      </c>
      <c r="II166">
        <v>-2.59163740235367e-05</v>
      </c>
      <c r="IJ166">
        <v>-2</v>
      </c>
      <c r="IK166">
        <v>2020</v>
      </c>
      <c r="IL166">
        <v>1</v>
      </c>
      <c r="IM166">
        <v>25</v>
      </c>
      <c r="IN166">
        <v>62.9</v>
      </c>
      <c r="IO166">
        <v>62.9</v>
      </c>
      <c r="IP166">
        <v>1.89209</v>
      </c>
      <c r="IQ166">
        <v>2.62329</v>
      </c>
      <c r="IR166">
        <v>1.54785</v>
      </c>
      <c r="IS166">
        <v>2.30469</v>
      </c>
      <c r="IT166">
        <v>1.34644</v>
      </c>
      <c r="IU166">
        <v>2.2998</v>
      </c>
      <c r="IV166">
        <v>34.1225</v>
      </c>
      <c r="IW166">
        <v>24.2101</v>
      </c>
      <c r="IX166">
        <v>18</v>
      </c>
      <c r="IY166">
        <v>503.272</v>
      </c>
      <c r="IZ166">
        <v>400.091</v>
      </c>
      <c r="JA166">
        <v>23.6238</v>
      </c>
      <c r="JB166">
        <v>28.2338</v>
      </c>
      <c r="JC166">
        <v>29.9999</v>
      </c>
      <c r="JD166">
        <v>28.2351</v>
      </c>
      <c r="JE166">
        <v>28.1793</v>
      </c>
      <c r="JF166">
        <v>37.9266</v>
      </c>
      <c r="JG166">
        <v>28.4109</v>
      </c>
      <c r="JH166">
        <v>73.6516</v>
      </c>
      <c r="JI166">
        <v>23.6182</v>
      </c>
      <c r="JJ166">
        <v>910.82</v>
      </c>
      <c r="JK166">
        <v>24.5381</v>
      </c>
      <c r="JL166">
        <v>101.938</v>
      </c>
      <c r="JM166">
        <v>102.396</v>
      </c>
    </row>
    <row r="167" spans="1:273">
      <c r="A167">
        <v>151</v>
      </c>
      <c r="B167">
        <v>1510791698.5</v>
      </c>
      <c r="C167">
        <v>2366.40000009537</v>
      </c>
      <c r="D167" t="s">
        <v>712</v>
      </c>
      <c r="E167" t="s">
        <v>713</v>
      </c>
      <c r="F167">
        <v>5</v>
      </c>
      <c r="G167" t="s">
        <v>405</v>
      </c>
      <c r="H167" t="s">
        <v>406</v>
      </c>
      <c r="I167">
        <v>1510791690.71429</v>
      </c>
      <c r="J167">
        <f>(K167)/1000</f>
        <v>0</v>
      </c>
      <c r="K167">
        <f>IF(CZ167, AN167, AH167)</f>
        <v>0</v>
      </c>
      <c r="L167">
        <f>IF(CZ167, AI167, AG167)</f>
        <v>0</v>
      </c>
      <c r="M167">
        <f>DB167 - IF(AU167&gt;1, L167*CV167*100.0/(AW167*DP167), 0)</f>
        <v>0</v>
      </c>
      <c r="N167">
        <f>((T167-J167/2)*M167-L167)/(T167+J167/2)</f>
        <v>0</v>
      </c>
      <c r="O167">
        <f>N167*(DI167+DJ167)/1000.0</f>
        <v>0</v>
      </c>
      <c r="P167">
        <f>(DB167 - IF(AU167&gt;1, L167*CV167*100.0/(AW167*DP167), 0))*(DI167+DJ167)/1000.0</f>
        <v>0</v>
      </c>
      <c r="Q167">
        <f>2.0/((1/S167-1/R167)+SIGN(S167)*SQRT((1/S167-1/R167)*(1/S167-1/R167) + 4*CW167/((CW167+1)*(CW167+1))*(2*1/S167*1/R167-1/R167*1/R167)))</f>
        <v>0</v>
      </c>
      <c r="R167">
        <f>IF(LEFT(CX167,1)&lt;&gt;"0",IF(LEFT(CX167,1)="1",3.0,CY167),$D$5+$E$5*(DP167*DI167/($K$5*1000))+$F$5*(DP167*DI167/($K$5*1000))*MAX(MIN(CV167,$J$5),$I$5)*MAX(MIN(CV167,$J$5),$I$5)+$G$5*MAX(MIN(CV167,$J$5),$I$5)*(DP167*DI167/($K$5*1000))+$H$5*(DP167*DI167/($K$5*1000))*(DP167*DI167/($K$5*1000)))</f>
        <v>0</v>
      </c>
      <c r="S167">
        <f>J167*(1000-(1000*0.61365*exp(17.502*W167/(240.97+W167))/(DI167+DJ167)+DD167)/2)/(1000*0.61365*exp(17.502*W167/(240.97+W167))/(DI167+DJ167)-DD167)</f>
        <v>0</v>
      </c>
      <c r="T167">
        <f>1/((CW167+1)/(Q167/1.6)+1/(R167/1.37)) + CW167/((CW167+1)/(Q167/1.6) + CW167/(R167/1.37))</f>
        <v>0</v>
      </c>
      <c r="U167">
        <f>(CR167*CU167)</f>
        <v>0</v>
      </c>
      <c r="V167">
        <f>(DK167+(U167+2*0.95*5.67E-8*(((DK167+$B$7)+273)^4-(DK167+273)^4)-44100*J167)/(1.84*29.3*R167+8*0.95*5.67E-8*(DK167+273)^3))</f>
        <v>0</v>
      </c>
      <c r="W167">
        <f>($C$7*DL167+$D$7*DM167+$E$7*V167)</f>
        <v>0</v>
      </c>
      <c r="X167">
        <f>0.61365*exp(17.502*W167/(240.97+W167))</f>
        <v>0</v>
      </c>
      <c r="Y167">
        <f>(Z167/AA167*100)</f>
        <v>0</v>
      </c>
      <c r="Z167">
        <f>DD167*(DI167+DJ167)/1000</f>
        <v>0</v>
      </c>
      <c r="AA167">
        <f>0.61365*exp(17.502*DK167/(240.97+DK167))</f>
        <v>0</v>
      </c>
      <c r="AB167">
        <f>(X167-DD167*(DI167+DJ167)/1000)</f>
        <v>0</v>
      </c>
      <c r="AC167">
        <f>(-J167*44100)</f>
        <v>0</v>
      </c>
      <c r="AD167">
        <f>2*29.3*R167*0.92*(DK167-W167)</f>
        <v>0</v>
      </c>
      <c r="AE167">
        <f>2*0.95*5.67E-8*(((DK167+$B$7)+273)^4-(W167+273)^4)</f>
        <v>0</v>
      </c>
      <c r="AF167">
        <f>U167+AE167+AC167+AD167</f>
        <v>0</v>
      </c>
      <c r="AG167">
        <f>DH167*AU167*(DC167-DB167*(1000-AU167*DE167)/(1000-AU167*DD167))/(100*CV167)</f>
        <v>0</v>
      </c>
      <c r="AH167">
        <f>1000*DH167*AU167*(DD167-DE167)/(100*CV167*(1000-AU167*DD167))</f>
        <v>0</v>
      </c>
      <c r="AI167">
        <f>(AJ167 - AK167 - DI167*1E3/(8.314*(DK167+273.15)) * AM167/DH167 * AL167) * DH167/(100*CV167) * (1000 - DE167)/1000</f>
        <v>0</v>
      </c>
      <c r="AJ167">
        <v>917.548620833181</v>
      </c>
      <c r="AK167">
        <v>899.73633939394</v>
      </c>
      <c r="AL167">
        <v>3.36068017753604</v>
      </c>
      <c r="AM167">
        <v>64.351544685461</v>
      </c>
      <c r="AN167">
        <f>(AP167 - AO167 + DI167*1E3/(8.314*(DK167+273.15)) * AR167/DH167 * AQ167) * DH167/(100*CV167) * 1000/(1000 - AP167)</f>
        <v>0</v>
      </c>
      <c r="AO167">
        <v>24.5508640417599</v>
      </c>
      <c r="AP167">
        <v>24.9839734265734</v>
      </c>
      <c r="AQ167">
        <v>-1.2134602198689e-06</v>
      </c>
      <c r="AR167">
        <v>100.18039122701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MAX(0,($B$13+$C$13*DP167)/(1+$D$13*DP167)*DI167/(DK167+273)*$E$13)</f>
        <v>0</v>
      </c>
      <c r="AX167" t="s">
        <v>407</v>
      </c>
      <c r="AY167" t="s">
        <v>407</v>
      </c>
      <c r="AZ167">
        <v>0</v>
      </c>
      <c r="BA167">
        <v>0</v>
      </c>
      <c r="BB167">
        <f>1-AZ167/BA167</f>
        <v>0</v>
      </c>
      <c r="BC167">
        <v>0</v>
      </c>
      <c r="BD167" t="s">
        <v>407</v>
      </c>
      <c r="BE167" t="s">
        <v>407</v>
      </c>
      <c r="BF167">
        <v>0</v>
      </c>
      <c r="BG167">
        <v>0</v>
      </c>
      <c r="BH167">
        <f>1-BF167/BG167</f>
        <v>0</v>
      </c>
      <c r="BI167">
        <v>0.5</v>
      </c>
      <c r="BJ167">
        <f>CS167</f>
        <v>0</v>
      </c>
      <c r="BK167">
        <f>L167</f>
        <v>0</v>
      </c>
      <c r="BL167">
        <f>BH167*BI167*BJ167</f>
        <v>0</v>
      </c>
      <c r="BM167">
        <f>(BK167-BC167)/BJ167</f>
        <v>0</v>
      </c>
      <c r="BN167">
        <f>(BA167-BG167)/BG167</f>
        <v>0</v>
      </c>
      <c r="BO167">
        <f>AZ167/(BB167+AZ167/BG167)</f>
        <v>0</v>
      </c>
      <c r="BP167" t="s">
        <v>407</v>
      </c>
      <c r="BQ167">
        <v>0</v>
      </c>
      <c r="BR167">
        <f>IF(BQ167&lt;&gt;0, BQ167, BO167)</f>
        <v>0</v>
      </c>
      <c r="BS167">
        <f>1-BR167/BG167</f>
        <v>0</v>
      </c>
      <c r="BT167">
        <f>(BG167-BF167)/(BG167-BR167)</f>
        <v>0</v>
      </c>
      <c r="BU167">
        <f>(BA167-BG167)/(BA167-BR167)</f>
        <v>0</v>
      </c>
      <c r="BV167">
        <f>(BG167-BF167)/(BG167-AZ167)</f>
        <v>0</v>
      </c>
      <c r="BW167">
        <f>(BA167-BG167)/(BA167-AZ167)</f>
        <v>0</v>
      </c>
      <c r="BX167">
        <f>(BT167*BR167/BF167)</f>
        <v>0</v>
      </c>
      <c r="BY167">
        <f>(1-BX167)</f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f>$B$11*DQ167+$C$11*DR167+$F$11*EC167*(1-EF167)</f>
        <v>0</v>
      </c>
      <c r="CS167">
        <f>CR167*CT167</f>
        <v>0</v>
      </c>
      <c r="CT167">
        <f>($B$11*$D$9+$C$11*$D$9+$F$11*((EP167+EH167)/MAX(EP167+EH167+EQ167, 0.1)*$I$9+EQ167/MAX(EP167+EH167+EQ167, 0.1)*$J$9))/($B$11+$C$11+$F$11)</f>
        <v>0</v>
      </c>
      <c r="CU167">
        <f>($B$11*$K$9+$C$11*$K$9+$F$11*((EP167+EH167)/MAX(EP167+EH167+EQ167, 0.1)*$P$9+EQ167/MAX(EP167+EH167+EQ167, 0.1)*$Q$9))/($B$11+$C$11+$F$11)</f>
        <v>0</v>
      </c>
      <c r="CV167">
        <v>1.65</v>
      </c>
      <c r="CW167">
        <v>0.5</v>
      </c>
      <c r="CX167" t="s">
        <v>408</v>
      </c>
      <c r="CY167">
        <v>2</v>
      </c>
      <c r="CZ167" t="b">
        <v>1</v>
      </c>
      <c r="DA167">
        <v>1510791690.71429</v>
      </c>
      <c r="DB167">
        <v>853.29475</v>
      </c>
      <c r="DC167">
        <v>878.152714285714</v>
      </c>
      <c r="DD167">
        <v>24.9865428571429</v>
      </c>
      <c r="DE167">
        <v>24.5574535714286</v>
      </c>
      <c r="DF167">
        <v>843.789428571429</v>
      </c>
      <c r="DG167">
        <v>24.4209214285714</v>
      </c>
      <c r="DH167">
        <v>500.082464285714</v>
      </c>
      <c r="DI167">
        <v>89.9165107142857</v>
      </c>
      <c r="DJ167">
        <v>0.100054475</v>
      </c>
      <c r="DK167">
        <v>26.6374678571429</v>
      </c>
      <c r="DL167">
        <v>27.5024821428571</v>
      </c>
      <c r="DM167">
        <v>999.9</v>
      </c>
      <c r="DN167">
        <v>0</v>
      </c>
      <c r="DO167">
        <v>0</v>
      </c>
      <c r="DP167">
        <v>9989.99071428571</v>
      </c>
      <c r="DQ167">
        <v>0</v>
      </c>
      <c r="DR167">
        <v>9.98469</v>
      </c>
      <c r="DS167">
        <v>-24.8579714285714</v>
      </c>
      <c r="DT167">
        <v>875.162071428571</v>
      </c>
      <c r="DU167">
        <v>900.26075</v>
      </c>
      <c r="DV167">
        <v>0.429102464285714</v>
      </c>
      <c r="DW167">
        <v>878.152714285714</v>
      </c>
      <c r="DX167">
        <v>24.5574535714286</v>
      </c>
      <c r="DY167">
        <v>2.24670357142857</v>
      </c>
      <c r="DZ167">
        <v>2.20812</v>
      </c>
      <c r="EA167">
        <v>19.2992821428571</v>
      </c>
      <c r="EB167">
        <v>19.0213428571429</v>
      </c>
      <c r="EC167">
        <v>2000.00285714286</v>
      </c>
      <c r="ED167">
        <v>0.979998392857143</v>
      </c>
      <c r="EE167">
        <v>0.0200017428571429</v>
      </c>
      <c r="EF167">
        <v>0</v>
      </c>
      <c r="EG167">
        <v>2.26793214285714</v>
      </c>
      <c r="EH167">
        <v>0</v>
      </c>
      <c r="EI167">
        <v>2315.54428571429</v>
      </c>
      <c r="EJ167">
        <v>17300.1571428571</v>
      </c>
      <c r="EK167">
        <v>39</v>
      </c>
      <c r="EL167">
        <v>39.5</v>
      </c>
      <c r="EM167">
        <v>38.7275</v>
      </c>
      <c r="EN167">
        <v>38.187</v>
      </c>
      <c r="EO167">
        <v>38.312</v>
      </c>
      <c r="EP167">
        <v>1960.00285714286</v>
      </c>
      <c r="EQ167">
        <v>40</v>
      </c>
      <c r="ER167">
        <v>0</v>
      </c>
      <c r="ES167">
        <v>1679592451.1</v>
      </c>
      <c r="ET167">
        <v>0</v>
      </c>
      <c r="EU167">
        <v>2.27482</v>
      </c>
      <c r="EV167">
        <v>0.275807696127915</v>
      </c>
      <c r="EW167">
        <v>5.84461540357623</v>
      </c>
      <c r="EX167">
        <v>2315.5668</v>
      </c>
      <c r="EY167">
        <v>15</v>
      </c>
      <c r="EZ167">
        <v>0</v>
      </c>
      <c r="FA167" t="s">
        <v>409</v>
      </c>
      <c r="FB167">
        <v>1510787920.6</v>
      </c>
      <c r="FC167">
        <v>1510787921.6</v>
      </c>
      <c r="FD167">
        <v>0</v>
      </c>
      <c r="FE167">
        <v>-0.101</v>
      </c>
      <c r="FF167">
        <v>-0.012</v>
      </c>
      <c r="FG167">
        <v>6.901</v>
      </c>
      <c r="FH167">
        <v>0.516</v>
      </c>
      <c r="FI167">
        <v>420</v>
      </c>
      <c r="FJ167">
        <v>24</v>
      </c>
      <c r="FK167">
        <v>0.32</v>
      </c>
      <c r="FL167">
        <v>0.12</v>
      </c>
      <c r="FM167">
        <v>0.426712073170732</v>
      </c>
      <c r="FN167">
        <v>0.0377561602787453</v>
      </c>
      <c r="FO167">
        <v>0.00501226328017275</v>
      </c>
      <c r="FP167">
        <v>1</v>
      </c>
      <c r="FQ167">
        <v>1</v>
      </c>
      <c r="FR167">
        <v>1</v>
      </c>
      <c r="FS167" t="s">
        <v>410</v>
      </c>
      <c r="FT167">
        <v>2.97172</v>
      </c>
      <c r="FU167">
        <v>2.75365</v>
      </c>
      <c r="FV167">
        <v>0.151557</v>
      </c>
      <c r="FW167">
        <v>0.15544</v>
      </c>
      <c r="FX167">
        <v>0.104926</v>
      </c>
      <c r="FY167">
        <v>0.104918</v>
      </c>
      <c r="FZ167">
        <v>32917.5</v>
      </c>
      <c r="GA167">
        <v>35710.8</v>
      </c>
      <c r="GB167">
        <v>35166.6</v>
      </c>
      <c r="GC167">
        <v>38356</v>
      </c>
      <c r="GD167">
        <v>44606.2</v>
      </c>
      <c r="GE167">
        <v>49579.6</v>
      </c>
      <c r="GF167">
        <v>54940.4</v>
      </c>
      <c r="GG167">
        <v>61515.3</v>
      </c>
      <c r="GH167">
        <v>1.96773</v>
      </c>
      <c r="GI167">
        <v>1.80678</v>
      </c>
      <c r="GJ167">
        <v>0.095088</v>
      </c>
      <c r="GK167">
        <v>0</v>
      </c>
      <c r="GL167">
        <v>25.953</v>
      </c>
      <c r="GM167">
        <v>999.9</v>
      </c>
      <c r="GN167">
        <v>64.455</v>
      </c>
      <c r="GO167">
        <v>29.698</v>
      </c>
      <c r="GP167">
        <v>30.0187</v>
      </c>
      <c r="GQ167">
        <v>54.8891</v>
      </c>
      <c r="GR167">
        <v>49.2147</v>
      </c>
      <c r="GS167">
        <v>1</v>
      </c>
      <c r="GT167">
        <v>0.0779573</v>
      </c>
      <c r="GU167">
        <v>1.23291</v>
      </c>
      <c r="GV167">
        <v>20.1131</v>
      </c>
      <c r="GW167">
        <v>5.19737</v>
      </c>
      <c r="GX167">
        <v>12.004</v>
      </c>
      <c r="GY167">
        <v>4.9751</v>
      </c>
      <c r="GZ167">
        <v>3.29313</v>
      </c>
      <c r="HA167">
        <v>9999</v>
      </c>
      <c r="HB167">
        <v>9999</v>
      </c>
      <c r="HC167">
        <v>999.9</v>
      </c>
      <c r="HD167">
        <v>9999</v>
      </c>
      <c r="HE167">
        <v>1.86312</v>
      </c>
      <c r="HF167">
        <v>1.86813</v>
      </c>
      <c r="HG167">
        <v>1.86792</v>
      </c>
      <c r="HH167">
        <v>1.86902</v>
      </c>
      <c r="HI167">
        <v>1.86986</v>
      </c>
      <c r="HJ167">
        <v>1.86589</v>
      </c>
      <c r="HK167">
        <v>1.86704</v>
      </c>
      <c r="HL167">
        <v>1.86835</v>
      </c>
      <c r="HM167">
        <v>5</v>
      </c>
      <c r="HN167">
        <v>0</v>
      </c>
      <c r="HO167">
        <v>0</v>
      </c>
      <c r="HP167">
        <v>0</v>
      </c>
      <c r="HQ167" t="s">
        <v>411</v>
      </c>
      <c r="HR167" t="s">
        <v>412</v>
      </c>
      <c r="HS167" t="s">
        <v>413</v>
      </c>
      <c r="HT167" t="s">
        <v>413</v>
      </c>
      <c r="HU167" t="s">
        <v>413</v>
      </c>
      <c r="HV167" t="s">
        <v>413</v>
      </c>
      <c r="HW167">
        <v>0</v>
      </c>
      <c r="HX167">
        <v>100</v>
      </c>
      <c r="HY167">
        <v>100</v>
      </c>
      <c r="HZ167">
        <v>9.652</v>
      </c>
      <c r="IA167">
        <v>0.5655</v>
      </c>
      <c r="IB167">
        <v>4.09459096810632</v>
      </c>
      <c r="IC167">
        <v>0.00701673648668627</v>
      </c>
      <c r="ID167">
        <v>-7.00304995360485e-07</v>
      </c>
      <c r="IE167">
        <v>-1.86506737496121e-11</v>
      </c>
      <c r="IF167">
        <v>0.00125787624930914</v>
      </c>
      <c r="IG167">
        <v>-0.0224036906934607</v>
      </c>
      <c r="IH167">
        <v>0.00249664406764014</v>
      </c>
      <c r="II167">
        <v>-2.59163740235367e-05</v>
      </c>
      <c r="IJ167">
        <v>-2</v>
      </c>
      <c r="IK167">
        <v>2020</v>
      </c>
      <c r="IL167">
        <v>1</v>
      </c>
      <c r="IM167">
        <v>25</v>
      </c>
      <c r="IN167">
        <v>63</v>
      </c>
      <c r="IO167">
        <v>62.9</v>
      </c>
      <c r="IP167">
        <v>1.92261</v>
      </c>
      <c r="IQ167">
        <v>2.62085</v>
      </c>
      <c r="IR167">
        <v>1.54785</v>
      </c>
      <c r="IS167">
        <v>2.30469</v>
      </c>
      <c r="IT167">
        <v>1.34644</v>
      </c>
      <c r="IU167">
        <v>2.3291</v>
      </c>
      <c r="IV167">
        <v>34.1452</v>
      </c>
      <c r="IW167">
        <v>24.2101</v>
      </c>
      <c r="IX167">
        <v>18</v>
      </c>
      <c r="IY167">
        <v>503.286</v>
      </c>
      <c r="IZ167">
        <v>400.297</v>
      </c>
      <c r="JA167">
        <v>23.619</v>
      </c>
      <c r="JB167">
        <v>28.2314</v>
      </c>
      <c r="JC167">
        <v>29.9998</v>
      </c>
      <c r="JD167">
        <v>28.2329</v>
      </c>
      <c r="JE167">
        <v>28.1769</v>
      </c>
      <c r="JF167">
        <v>38.5346</v>
      </c>
      <c r="JG167">
        <v>28.4109</v>
      </c>
      <c r="JH167">
        <v>73.6516</v>
      </c>
      <c r="JI167">
        <v>23.6204</v>
      </c>
      <c r="JJ167">
        <v>924.292</v>
      </c>
      <c r="JK167">
        <v>24.5381</v>
      </c>
      <c r="JL167">
        <v>101.938</v>
      </c>
      <c r="JM167">
        <v>102.397</v>
      </c>
    </row>
    <row r="168" spans="1:273">
      <c r="A168">
        <v>152</v>
      </c>
      <c r="B168">
        <v>1510791703.5</v>
      </c>
      <c r="C168">
        <v>2371.40000009537</v>
      </c>
      <c r="D168" t="s">
        <v>714</v>
      </c>
      <c r="E168" t="s">
        <v>715</v>
      </c>
      <c r="F168">
        <v>5</v>
      </c>
      <c r="G168" t="s">
        <v>405</v>
      </c>
      <c r="H168" t="s">
        <v>406</v>
      </c>
      <c r="I168">
        <v>1510791696</v>
      </c>
      <c r="J168">
        <f>(K168)/1000</f>
        <v>0</v>
      </c>
      <c r="K168">
        <f>IF(CZ168, AN168, AH168)</f>
        <v>0</v>
      </c>
      <c r="L168">
        <f>IF(CZ168, AI168, AG168)</f>
        <v>0</v>
      </c>
      <c r="M168">
        <f>DB168 - IF(AU168&gt;1, L168*CV168*100.0/(AW168*DP168), 0)</f>
        <v>0</v>
      </c>
      <c r="N168">
        <f>((T168-J168/2)*M168-L168)/(T168+J168/2)</f>
        <v>0</v>
      </c>
      <c r="O168">
        <f>N168*(DI168+DJ168)/1000.0</f>
        <v>0</v>
      </c>
      <c r="P168">
        <f>(DB168 - IF(AU168&gt;1, L168*CV168*100.0/(AW168*DP168), 0))*(DI168+DJ168)/1000.0</f>
        <v>0</v>
      </c>
      <c r="Q168">
        <f>2.0/((1/S168-1/R168)+SIGN(S168)*SQRT((1/S168-1/R168)*(1/S168-1/R168) + 4*CW168/((CW168+1)*(CW168+1))*(2*1/S168*1/R168-1/R168*1/R168)))</f>
        <v>0</v>
      </c>
      <c r="R168">
        <f>IF(LEFT(CX168,1)&lt;&gt;"0",IF(LEFT(CX168,1)="1",3.0,CY168),$D$5+$E$5*(DP168*DI168/($K$5*1000))+$F$5*(DP168*DI168/($K$5*1000))*MAX(MIN(CV168,$J$5),$I$5)*MAX(MIN(CV168,$J$5),$I$5)+$G$5*MAX(MIN(CV168,$J$5),$I$5)*(DP168*DI168/($K$5*1000))+$H$5*(DP168*DI168/($K$5*1000))*(DP168*DI168/($K$5*1000)))</f>
        <v>0</v>
      </c>
      <c r="S168">
        <f>J168*(1000-(1000*0.61365*exp(17.502*W168/(240.97+W168))/(DI168+DJ168)+DD168)/2)/(1000*0.61365*exp(17.502*W168/(240.97+W168))/(DI168+DJ168)-DD168)</f>
        <v>0</v>
      </c>
      <c r="T168">
        <f>1/((CW168+1)/(Q168/1.6)+1/(R168/1.37)) + CW168/((CW168+1)/(Q168/1.6) + CW168/(R168/1.37))</f>
        <v>0</v>
      </c>
      <c r="U168">
        <f>(CR168*CU168)</f>
        <v>0</v>
      </c>
      <c r="V168">
        <f>(DK168+(U168+2*0.95*5.67E-8*(((DK168+$B$7)+273)^4-(DK168+273)^4)-44100*J168)/(1.84*29.3*R168+8*0.95*5.67E-8*(DK168+273)^3))</f>
        <v>0</v>
      </c>
      <c r="W168">
        <f>($C$7*DL168+$D$7*DM168+$E$7*V168)</f>
        <v>0</v>
      </c>
      <c r="X168">
        <f>0.61365*exp(17.502*W168/(240.97+W168))</f>
        <v>0</v>
      </c>
      <c r="Y168">
        <f>(Z168/AA168*100)</f>
        <v>0</v>
      </c>
      <c r="Z168">
        <f>DD168*(DI168+DJ168)/1000</f>
        <v>0</v>
      </c>
      <c r="AA168">
        <f>0.61365*exp(17.502*DK168/(240.97+DK168))</f>
        <v>0</v>
      </c>
      <c r="AB168">
        <f>(X168-DD168*(DI168+DJ168)/1000)</f>
        <v>0</v>
      </c>
      <c r="AC168">
        <f>(-J168*44100)</f>
        <v>0</v>
      </c>
      <c r="AD168">
        <f>2*29.3*R168*0.92*(DK168-W168)</f>
        <v>0</v>
      </c>
      <c r="AE168">
        <f>2*0.95*5.67E-8*(((DK168+$B$7)+273)^4-(W168+273)^4)</f>
        <v>0</v>
      </c>
      <c r="AF168">
        <f>U168+AE168+AC168+AD168</f>
        <v>0</v>
      </c>
      <c r="AG168">
        <f>DH168*AU168*(DC168-DB168*(1000-AU168*DE168)/(1000-AU168*DD168))/(100*CV168)</f>
        <v>0</v>
      </c>
      <c r="AH168">
        <f>1000*DH168*AU168*(DD168-DE168)/(100*CV168*(1000-AU168*DD168))</f>
        <v>0</v>
      </c>
      <c r="AI168">
        <f>(AJ168 - AK168 - DI168*1E3/(8.314*(DK168+273.15)) * AM168/DH168 * AL168) * DH168/(100*CV168) * (1000 - DE168)/1000</f>
        <v>0</v>
      </c>
      <c r="AJ168">
        <v>934.699534787905</v>
      </c>
      <c r="AK168">
        <v>916.542224242424</v>
      </c>
      <c r="AL168">
        <v>3.3563388270913</v>
      </c>
      <c r="AM168">
        <v>64.351544685461</v>
      </c>
      <c r="AN168">
        <f>(AP168 - AO168 + DI168*1E3/(8.314*(DK168+273.15)) * AR168/DH168 * AQ168) * DH168/(100*CV168) * 1000/(1000 - AP168)</f>
        <v>0</v>
      </c>
      <c r="AO168">
        <v>24.5408271574596</v>
      </c>
      <c r="AP168">
        <v>24.9780615384615</v>
      </c>
      <c r="AQ168">
        <v>-5.33044870047406e-06</v>
      </c>
      <c r="AR168">
        <v>100.18039122701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MAX(0,($B$13+$C$13*DP168)/(1+$D$13*DP168)*DI168/(DK168+273)*$E$13)</f>
        <v>0</v>
      </c>
      <c r="AX168" t="s">
        <v>407</v>
      </c>
      <c r="AY168" t="s">
        <v>407</v>
      </c>
      <c r="AZ168">
        <v>0</v>
      </c>
      <c r="BA168">
        <v>0</v>
      </c>
      <c r="BB168">
        <f>1-AZ168/BA168</f>
        <v>0</v>
      </c>
      <c r="BC168">
        <v>0</v>
      </c>
      <c r="BD168" t="s">
        <v>407</v>
      </c>
      <c r="BE168" t="s">
        <v>407</v>
      </c>
      <c r="BF168">
        <v>0</v>
      </c>
      <c r="BG168">
        <v>0</v>
      </c>
      <c r="BH168">
        <f>1-BF168/BG168</f>
        <v>0</v>
      </c>
      <c r="BI168">
        <v>0.5</v>
      </c>
      <c r="BJ168">
        <f>CS168</f>
        <v>0</v>
      </c>
      <c r="BK168">
        <f>L168</f>
        <v>0</v>
      </c>
      <c r="BL168">
        <f>BH168*BI168*BJ168</f>
        <v>0</v>
      </c>
      <c r="BM168">
        <f>(BK168-BC168)/BJ168</f>
        <v>0</v>
      </c>
      <c r="BN168">
        <f>(BA168-BG168)/BG168</f>
        <v>0</v>
      </c>
      <c r="BO168">
        <f>AZ168/(BB168+AZ168/BG168)</f>
        <v>0</v>
      </c>
      <c r="BP168" t="s">
        <v>407</v>
      </c>
      <c r="BQ168">
        <v>0</v>
      </c>
      <c r="BR168">
        <f>IF(BQ168&lt;&gt;0, BQ168, BO168)</f>
        <v>0</v>
      </c>
      <c r="BS168">
        <f>1-BR168/BG168</f>
        <v>0</v>
      </c>
      <c r="BT168">
        <f>(BG168-BF168)/(BG168-BR168)</f>
        <v>0</v>
      </c>
      <c r="BU168">
        <f>(BA168-BG168)/(BA168-BR168)</f>
        <v>0</v>
      </c>
      <c r="BV168">
        <f>(BG168-BF168)/(BG168-AZ168)</f>
        <v>0</v>
      </c>
      <c r="BW168">
        <f>(BA168-BG168)/(BA168-AZ168)</f>
        <v>0</v>
      </c>
      <c r="BX168">
        <f>(BT168*BR168/BF168)</f>
        <v>0</v>
      </c>
      <c r="BY168">
        <f>(1-BX168)</f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f>$B$11*DQ168+$C$11*DR168+$F$11*EC168*(1-EF168)</f>
        <v>0</v>
      </c>
      <c r="CS168">
        <f>CR168*CT168</f>
        <v>0</v>
      </c>
      <c r="CT168">
        <f>($B$11*$D$9+$C$11*$D$9+$F$11*((EP168+EH168)/MAX(EP168+EH168+EQ168, 0.1)*$I$9+EQ168/MAX(EP168+EH168+EQ168, 0.1)*$J$9))/($B$11+$C$11+$F$11)</f>
        <v>0</v>
      </c>
      <c r="CU168">
        <f>($B$11*$K$9+$C$11*$K$9+$F$11*((EP168+EH168)/MAX(EP168+EH168+EQ168, 0.1)*$P$9+EQ168/MAX(EP168+EH168+EQ168, 0.1)*$Q$9))/($B$11+$C$11+$F$11)</f>
        <v>0</v>
      </c>
      <c r="CV168">
        <v>1.65</v>
      </c>
      <c r="CW168">
        <v>0.5</v>
      </c>
      <c r="CX168" t="s">
        <v>408</v>
      </c>
      <c r="CY168">
        <v>2</v>
      </c>
      <c r="CZ168" t="b">
        <v>1</v>
      </c>
      <c r="DA168">
        <v>1510791696</v>
      </c>
      <c r="DB168">
        <v>870.72</v>
      </c>
      <c r="DC168">
        <v>895.572740740741</v>
      </c>
      <c r="DD168">
        <v>24.9844333333333</v>
      </c>
      <c r="DE168">
        <v>24.5499481481482</v>
      </c>
      <c r="DF168">
        <v>861.114518518519</v>
      </c>
      <c r="DG168">
        <v>24.4189148148148</v>
      </c>
      <c r="DH168">
        <v>500.080259259259</v>
      </c>
      <c r="DI168">
        <v>89.9156518518518</v>
      </c>
      <c r="DJ168">
        <v>0.0999871777777778</v>
      </c>
      <c r="DK168">
        <v>26.6379555555556</v>
      </c>
      <c r="DL168">
        <v>27.5020851851852</v>
      </c>
      <c r="DM168">
        <v>999.9</v>
      </c>
      <c r="DN168">
        <v>0</v>
      </c>
      <c r="DO168">
        <v>0</v>
      </c>
      <c r="DP168">
        <v>9994.80518518519</v>
      </c>
      <c r="DQ168">
        <v>0</v>
      </c>
      <c r="DR168">
        <v>9.98254481481482</v>
      </c>
      <c r="DS168">
        <v>-24.8527666666667</v>
      </c>
      <c r="DT168">
        <v>893.031851851852</v>
      </c>
      <c r="DU168">
        <v>918.112222222222</v>
      </c>
      <c r="DV168">
        <v>0.43448662962963</v>
      </c>
      <c r="DW168">
        <v>895.572740740741</v>
      </c>
      <c r="DX168">
        <v>24.5499481481482</v>
      </c>
      <c r="DY168">
        <v>2.24649185185185</v>
      </c>
      <c r="DZ168">
        <v>2.20742481481481</v>
      </c>
      <c r="EA168">
        <v>19.2977703703704</v>
      </c>
      <c r="EB168">
        <v>19.0162962962963</v>
      </c>
      <c r="EC168">
        <v>2000.01222222222</v>
      </c>
      <c r="ED168">
        <v>0.979998148148148</v>
      </c>
      <c r="EE168">
        <v>0.0200019962962963</v>
      </c>
      <c r="EF168">
        <v>0</v>
      </c>
      <c r="EG168">
        <v>2.26833333333333</v>
      </c>
      <c r="EH168">
        <v>0</v>
      </c>
      <c r="EI168">
        <v>2316.22925925926</v>
      </c>
      <c r="EJ168">
        <v>17300.2407407407</v>
      </c>
      <c r="EK168">
        <v>38.9976666666667</v>
      </c>
      <c r="EL168">
        <v>39.5</v>
      </c>
      <c r="EM168">
        <v>38.7103333333333</v>
      </c>
      <c r="EN168">
        <v>38.187</v>
      </c>
      <c r="EO168">
        <v>38.312</v>
      </c>
      <c r="EP168">
        <v>1960.01148148148</v>
      </c>
      <c r="EQ168">
        <v>40.0007407407407</v>
      </c>
      <c r="ER168">
        <v>0</v>
      </c>
      <c r="ES168">
        <v>1679592456.5</v>
      </c>
      <c r="ET168">
        <v>0</v>
      </c>
      <c r="EU168">
        <v>2.28168461538462</v>
      </c>
      <c r="EV168">
        <v>-0.368615386010263</v>
      </c>
      <c r="EW168">
        <v>7.88068376014307</v>
      </c>
      <c r="EX168">
        <v>2316.21807692308</v>
      </c>
      <c r="EY168">
        <v>15</v>
      </c>
      <c r="EZ168">
        <v>0</v>
      </c>
      <c r="FA168" t="s">
        <v>409</v>
      </c>
      <c r="FB168">
        <v>1510787920.6</v>
      </c>
      <c r="FC168">
        <v>1510787921.6</v>
      </c>
      <c r="FD168">
        <v>0</v>
      </c>
      <c r="FE168">
        <v>-0.101</v>
      </c>
      <c r="FF168">
        <v>-0.012</v>
      </c>
      <c r="FG168">
        <v>6.901</v>
      </c>
      <c r="FH168">
        <v>0.516</v>
      </c>
      <c r="FI168">
        <v>420</v>
      </c>
      <c r="FJ168">
        <v>24</v>
      </c>
      <c r="FK168">
        <v>0.32</v>
      </c>
      <c r="FL168">
        <v>0.12</v>
      </c>
      <c r="FM168">
        <v>0.430860243902439</v>
      </c>
      <c r="FN168">
        <v>0.0681818466898962</v>
      </c>
      <c r="FO168">
        <v>0.00741229285082324</v>
      </c>
      <c r="FP168">
        <v>1</v>
      </c>
      <c r="FQ168">
        <v>1</v>
      </c>
      <c r="FR168">
        <v>1</v>
      </c>
      <c r="FS168" t="s">
        <v>410</v>
      </c>
      <c r="FT168">
        <v>2.9718</v>
      </c>
      <c r="FU168">
        <v>2.754</v>
      </c>
      <c r="FV168">
        <v>0.153409</v>
      </c>
      <c r="FW168">
        <v>0.157309</v>
      </c>
      <c r="FX168">
        <v>0.104907</v>
      </c>
      <c r="FY168">
        <v>0.104905</v>
      </c>
      <c r="FZ168">
        <v>32845.8</v>
      </c>
      <c r="GA168">
        <v>35632.2</v>
      </c>
      <c r="GB168">
        <v>35166.8</v>
      </c>
      <c r="GC168">
        <v>38356.4</v>
      </c>
      <c r="GD168">
        <v>44607.5</v>
      </c>
      <c r="GE168">
        <v>49580.7</v>
      </c>
      <c r="GF168">
        <v>54940.9</v>
      </c>
      <c r="GG168">
        <v>61515.8</v>
      </c>
      <c r="GH168">
        <v>1.96795</v>
      </c>
      <c r="GI168">
        <v>1.80655</v>
      </c>
      <c r="GJ168">
        <v>0.0941008</v>
      </c>
      <c r="GK168">
        <v>0</v>
      </c>
      <c r="GL168">
        <v>25.9528</v>
      </c>
      <c r="GM168">
        <v>999.9</v>
      </c>
      <c r="GN168">
        <v>64.455</v>
      </c>
      <c r="GO168">
        <v>29.719</v>
      </c>
      <c r="GP168">
        <v>30.0566</v>
      </c>
      <c r="GQ168">
        <v>54.5391</v>
      </c>
      <c r="GR168">
        <v>49.2188</v>
      </c>
      <c r="GS168">
        <v>1</v>
      </c>
      <c r="GT168">
        <v>0.0774263</v>
      </c>
      <c r="GU168">
        <v>1.23367</v>
      </c>
      <c r="GV168">
        <v>20.1133</v>
      </c>
      <c r="GW168">
        <v>5.19767</v>
      </c>
      <c r="GX168">
        <v>12.004</v>
      </c>
      <c r="GY168">
        <v>4.9752</v>
      </c>
      <c r="GZ168">
        <v>3.29338</v>
      </c>
      <c r="HA168">
        <v>9999</v>
      </c>
      <c r="HB168">
        <v>9999</v>
      </c>
      <c r="HC168">
        <v>999.9</v>
      </c>
      <c r="HD168">
        <v>9999</v>
      </c>
      <c r="HE168">
        <v>1.86312</v>
      </c>
      <c r="HF168">
        <v>1.86813</v>
      </c>
      <c r="HG168">
        <v>1.86787</v>
      </c>
      <c r="HH168">
        <v>1.869</v>
      </c>
      <c r="HI168">
        <v>1.86987</v>
      </c>
      <c r="HJ168">
        <v>1.8659</v>
      </c>
      <c r="HK168">
        <v>1.86703</v>
      </c>
      <c r="HL168">
        <v>1.86832</v>
      </c>
      <c r="HM168">
        <v>5</v>
      </c>
      <c r="HN168">
        <v>0</v>
      </c>
      <c r="HO168">
        <v>0</v>
      </c>
      <c r="HP168">
        <v>0</v>
      </c>
      <c r="HQ168" t="s">
        <v>411</v>
      </c>
      <c r="HR168" t="s">
        <v>412</v>
      </c>
      <c r="HS168" t="s">
        <v>413</v>
      </c>
      <c r="HT168" t="s">
        <v>413</v>
      </c>
      <c r="HU168" t="s">
        <v>413</v>
      </c>
      <c r="HV168" t="s">
        <v>413</v>
      </c>
      <c r="HW168">
        <v>0</v>
      </c>
      <c r="HX168">
        <v>100</v>
      </c>
      <c r="HY168">
        <v>100</v>
      </c>
      <c r="HZ168">
        <v>9.746</v>
      </c>
      <c r="IA168">
        <v>0.5652</v>
      </c>
      <c r="IB168">
        <v>4.09459096810632</v>
      </c>
      <c r="IC168">
        <v>0.00701673648668627</v>
      </c>
      <c r="ID168">
        <v>-7.00304995360485e-07</v>
      </c>
      <c r="IE168">
        <v>-1.86506737496121e-11</v>
      </c>
      <c r="IF168">
        <v>0.00125787624930914</v>
      </c>
      <c r="IG168">
        <v>-0.0224036906934607</v>
      </c>
      <c r="IH168">
        <v>0.00249664406764014</v>
      </c>
      <c r="II168">
        <v>-2.59163740235367e-05</v>
      </c>
      <c r="IJ168">
        <v>-2</v>
      </c>
      <c r="IK168">
        <v>2020</v>
      </c>
      <c r="IL168">
        <v>1</v>
      </c>
      <c r="IM168">
        <v>25</v>
      </c>
      <c r="IN168">
        <v>63</v>
      </c>
      <c r="IO168">
        <v>63</v>
      </c>
      <c r="IP168">
        <v>1.94946</v>
      </c>
      <c r="IQ168">
        <v>2.61841</v>
      </c>
      <c r="IR168">
        <v>1.54785</v>
      </c>
      <c r="IS168">
        <v>2.30469</v>
      </c>
      <c r="IT168">
        <v>1.34644</v>
      </c>
      <c r="IU168">
        <v>2.33154</v>
      </c>
      <c r="IV168">
        <v>34.1452</v>
      </c>
      <c r="IW168">
        <v>24.2101</v>
      </c>
      <c r="IX168">
        <v>18</v>
      </c>
      <c r="IY168">
        <v>503.415</v>
      </c>
      <c r="IZ168">
        <v>400.156</v>
      </c>
      <c r="JA168">
        <v>23.6192</v>
      </c>
      <c r="JB168">
        <v>28.2284</v>
      </c>
      <c r="JC168">
        <v>29.9999</v>
      </c>
      <c r="JD168">
        <v>28.2305</v>
      </c>
      <c r="JE168">
        <v>28.1745</v>
      </c>
      <c r="JF168">
        <v>39.0612</v>
      </c>
      <c r="JG168">
        <v>28.4109</v>
      </c>
      <c r="JH168">
        <v>73.6516</v>
      </c>
      <c r="JI168">
        <v>23.6197</v>
      </c>
      <c r="JJ168">
        <v>937.686</v>
      </c>
      <c r="JK168">
        <v>24.5381</v>
      </c>
      <c r="JL168">
        <v>101.939</v>
      </c>
      <c r="JM168">
        <v>102.398</v>
      </c>
    </row>
    <row r="169" spans="1:273">
      <c r="A169">
        <v>153</v>
      </c>
      <c r="B169">
        <v>1510791708.5</v>
      </c>
      <c r="C169">
        <v>2376.40000009537</v>
      </c>
      <c r="D169" t="s">
        <v>716</v>
      </c>
      <c r="E169" t="s">
        <v>717</v>
      </c>
      <c r="F169">
        <v>5</v>
      </c>
      <c r="G169" t="s">
        <v>405</v>
      </c>
      <c r="H169" t="s">
        <v>406</v>
      </c>
      <c r="I169">
        <v>1510791700.71429</v>
      </c>
      <c r="J169">
        <f>(K169)/1000</f>
        <v>0</v>
      </c>
      <c r="K169">
        <f>IF(CZ169, AN169, AH169)</f>
        <v>0</v>
      </c>
      <c r="L169">
        <f>IF(CZ169, AI169, AG169)</f>
        <v>0</v>
      </c>
      <c r="M169">
        <f>DB169 - IF(AU169&gt;1, L169*CV169*100.0/(AW169*DP169), 0)</f>
        <v>0</v>
      </c>
      <c r="N169">
        <f>((T169-J169/2)*M169-L169)/(T169+J169/2)</f>
        <v>0</v>
      </c>
      <c r="O169">
        <f>N169*(DI169+DJ169)/1000.0</f>
        <v>0</v>
      </c>
      <c r="P169">
        <f>(DB169 - IF(AU169&gt;1, L169*CV169*100.0/(AW169*DP169), 0))*(DI169+DJ169)/1000.0</f>
        <v>0</v>
      </c>
      <c r="Q169">
        <f>2.0/((1/S169-1/R169)+SIGN(S169)*SQRT((1/S169-1/R169)*(1/S169-1/R169) + 4*CW169/((CW169+1)*(CW169+1))*(2*1/S169*1/R169-1/R169*1/R169)))</f>
        <v>0</v>
      </c>
      <c r="R169">
        <f>IF(LEFT(CX169,1)&lt;&gt;"0",IF(LEFT(CX169,1)="1",3.0,CY169),$D$5+$E$5*(DP169*DI169/($K$5*1000))+$F$5*(DP169*DI169/($K$5*1000))*MAX(MIN(CV169,$J$5),$I$5)*MAX(MIN(CV169,$J$5),$I$5)+$G$5*MAX(MIN(CV169,$J$5),$I$5)*(DP169*DI169/($K$5*1000))+$H$5*(DP169*DI169/($K$5*1000))*(DP169*DI169/($K$5*1000)))</f>
        <v>0</v>
      </c>
      <c r="S169">
        <f>J169*(1000-(1000*0.61365*exp(17.502*W169/(240.97+W169))/(DI169+DJ169)+DD169)/2)/(1000*0.61365*exp(17.502*W169/(240.97+W169))/(DI169+DJ169)-DD169)</f>
        <v>0</v>
      </c>
      <c r="T169">
        <f>1/((CW169+1)/(Q169/1.6)+1/(R169/1.37)) + CW169/((CW169+1)/(Q169/1.6) + CW169/(R169/1.37))</f>
        <v>0</v>
      </c>
      <c r="U169">
        <f>(CR169*CU169)</f>
        <v>0</v>
      </c>
      <c r="V169">
        <f>(DK169+(U169+2*0.95*5.67E-8*(((DK169+$B$7)+273)^4-(DK169+273)^4)-44100*J169)/(1.84*29.3*R169+8*0.95*5.67E-8*(DK169+273)^3))</f>
        <v>0</v>
      </c>
      <c r="W169">
        <f>($C$7*DL169+$D$7*DM169+$E$7*V169)</f>
        <v>0</v>
      </c>
      <c r="X169">
        <f>0.61365*exp(17.502*W169/(240.97+W169))</f>
        <v>0</v>
      </c>
      <c r="Y169">
        <f>(Z169/AA169*100)</f>
        <v>0</v>
      </c>
      <c r="Z169">
        <f>DD169*(DI169+DJ169)/1000</f>
        <v>0</v>
      </c>
      <c r="AA169">
        <f>0.61365*exp(17.502*DK169/(240.97+DK169))</f>
        <v>0</v>
      </c>
      <c r="AB169">
        <f>(X169-DD169*(DI169+DJ169)/1000)</f>
        <v>0</v>
      </c>
      <c r="AC169">
        <f>(-J169*44100)</f>
        <v>0</v>
      </c>
      <c r="AD169">
        <f>2*29.3*R169*0.92*(DK169-W169)</f>
        <v>0</v>
      </c>
      <c r="AE169">
        <f>2*0.95*5.67E-8*(((DK169+$B$7)+273)^4-(W169+273)^4)</f>
        <v>0</v>
      </c>
      <c r="AF169">
        <f>U169+AE169+AC169+AD169</f>
        <v>0</v>
      </c>
      <c r="AG169">
        <f>DH169*AU169*(DC169-DB169*(1000-AU169*DE169)/(1000-AU169*DD169))/(100*CV169)</f>
        <v>0</v>
      </c>
      <c r="AH169">
        <f>1000*DH169*AU169*(DD169-DE169)/(100*CV169*(1000-AU169*DD169))</f>
        <v>0</v>
      </c>
      <c r="AI169">
        <f>(AJ169 - AK169 - DI169*1E3/(8.314*(DK169+273.15)) * AM169/DH169 * AL169) * DH169/(100*CV169) * (1000 - DE169)/1000</f>
        <v>0</v>
      </c>
      <c r="AJ169">
        <v>951.926803838573</v>
      </c>
      <c r="AK169">
        <v>933.633448484848</v>
      </c>
      <c r="AL169">
        <v>3.41990782273034</v>
      </c>
      <c r="AM169">
        <v>64.351544685461</v>
      </c>
      <c r="AN169">
        <f>(AP169 - AO169 + DI169*1E3/(8.314*(DK169+273.15)) * AR169/DH169 * AQ169) * DH169/(100*CV169) * 1000/(1000 - AP169)</f>
        <v>0</v>
      </c>
      <c r="AO169">
        <v>24.5389814858623</v>
      </c>
      <c r="AP169">
        <v>24.9734020979021</v>
      </c>
      <c r="AQ169">
        <v>-4.96217611303176e-06</v>
      </c>
      <c r="AR169">
        <v>100.18039122701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MAX(0,($B$13+$C$13*DP169)/(1+$D$13*DP169)*DI169/(DK169+273)*$E$13)</f>
        <v>0</v>
      </c>
      <c r="AX169" t="s">
        <v>407</v>
      </c>
      <c r="AY169" t="s">
        <v>407</v>
      </c>
      <c r="AZ169">
        <v>0</v>
      </c>
      <c r="BA169">
        <v>0</v>
      </c>
      <c r="BB169">
        <f>1-AZ169/BA169</f>
        <v>0</v>
      </c>
      <c r="BC169">
        <v>0</v>
      </c>
      <c r="BD169" t="s">
        <v>407</v>
      </c>
      <c r="BE169" t="s">
        <v>407</v>
      </c>
      <c r="BF169">
        <v>0</v>
      </c>
      <c r="BG169">
        <v>0</v>
      </c>
      <c r="BH169">
        <f>1-BF169/BG169</f>
        <v>0</v>
      </c>
      <c r="BI169">
        <v>0.5</v>
      </c>
      <c r="BJ169">
        <f>CS169</f>
        <v>0</v>
      </c>
      <c r="BK169">
        <f>L169</f>
        <v>0</v>
      </c>
      <c r="BL169">
        <f>BH169*BI169*BJ169</f>
        <v>0</v>
      </c>
      <c r="BM169">
        <f>(BK169-BC169)/BJ169</f>
        <v>0</v>
      </c>
      <c r="BN169">
        <f>(BA169-BG169)/BG169</f>
        <v>0</v>
      </c>
      <c r="BO169">
        <f>AZ169/(BB169+AZ169/BG169)</f>
        <v>0</v>
      </c>
      <c r="BP169" t="s">
        <v>407</v>
      </c>
      <c r="BQ169">
        <v>0</v>
      </c>
      <c r="BR169">
        <f>IF(BQ169&lt;&gt;0, BQ169, BO169)</f>
        <v>0</v>
      </c>
      <c r="BS169">
        <f>1-BR169/BG169</f>
        <v>0</v>
      </c>
      <c r="BT169">
        <f>(BG169-BF169)/(BG169-BR169)</f>
        <v>0</v>
      </c>
      <c r="BU169">
        <f>(BA169-BG169)/(BA169-BR169)</f>
        <v>0</v>
      </c>
      <c r="BV169">
        <f>(BG169-BF169)/(BG169-AZ169)</f>
        <v>0</v>
      </c>
      <c r="BW169">
        <f>(BA169-BG169)/(BA169-AZ169)</f>
        <v>0</v>
      </c>
      <c r="BX169">
        <f>(BT169*BR169/BF169)</f>
        <v>0</v>
      </c>
      <c r="BY169">
        <f>(1-BX169)</f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f>$B$11*DQ169+$C$11*DR169+$F$11*EC169*(1-EF169)</f>
        <v>0</v>
      </c>
      <c r="CS169">
        <f>CR169*CT169</f>
        <v>0</v>
      </c>
      <c r="CT169">
        <f>($B$11*$D$9+$C$11*$D$9+$F$11*((EP169+EH169)/MAX(EP169+EH169+EQ169, 0.1)*$I$9+EQ169/MAX(EP169+EH169+EQ169, 0.1)*$J$9))/($B$11+$C$11+$F$11)</f>
        <v>0</v>
      </c>
      <c r="CU169">
        <f>($B$11*$K$9+$C$11*$K$9+$F$11*((EP169+EH169)/MAX(EP169+EH169+EQ169, 0.1)*$P$9+EQ169/MAX(EP169+EH169+EQ169, 0.1)*$Q$9))/($B$11+$C$11+$F$11)</f>
        <v>0</v>
      </c>
      <c r="CV169">
        <v>1.65</v>
      </c>
      <c r="CW169">
        <v>0.5</v>
      </c>
      <c r="CX169" t="s">
        <v>408</v>
      </c>
      <c r="CY169">
        <v>2</v>
      </c>
      <c r="CZ169" t="b">
        <v>1</v>
      </c>
      <c r="DA169">
        <v>1510791700.71429</v>
      </c>
      <c r="DB169">
        <v>886.211607142857</v>
      </c>
      <c r="DC169">
        <v>911.211785714286</v>
      </c>
      <c r="DD169">
        <v>24.9806785714286</v>
      </c>
      <c r="DE169">
        <v>24.5429392857143</v>
      </c>
      <c r="DF169">
        <v>876.517428571428</v>
      </c>
      <c r="DG169">
        <v>24.4153321428571</v>
      </c>
      <c r="DH169">
        <v>500.079214285714</v>
      </c>
      <c r="DI169">
        <v>89.9153107142857</v>
      </c>
      <c r="DJ169">
        <v>0.10001575</v>
      </c>
      <c r="DK169">
        <v>26.6388464285714</v>
      </c>
      <c r="DL169">
        <v>27.4978964285714</v>
      </c>
      <c r="DM169">
        <v>999.9</v>
      </c>
      <c r="DN169">
        <v>0</v>
      </c>
      <c r="DO169">
        <v>0</v>
      </c>
      <c r="DP169">
        <v>9997.31642857143</v>
      </c>
      <c r="DQ169">
        <v>0</v>
      </c>
      <c r="DR169">
        <v>9.977795</v>
      </c>
      <c r="DS169">
        <v>-25.0001928571429</v>
      </c>
      <c r="DT169">
        <v>908.916892857143</v>
      </c>
      <c r="DU169">
        <v>934.138142857143</v>
      </c>
      <c r="DV169">
        <v>0.437728464285714</v>
      </c>
      <c r="DW169">
        <v>911.211785714286</v>
      </c>
      <c r="DX169">
        <v>24.5429392857143</v>
      </c>
      <c r="DY169">
        <v>2.24614464285714</v>
      </c>
      <c r="DZ169">
        <v>2.20678678571429</v>
      </c>
      <c r="EA169">
        <v>19.2952892857143</v>
      </c>
      <c r="EB169">
        <v>19.0116678571429</v>
      </c>
      <c r="EC169">
        <v>2000.00464285714</v>
      </c>
      <c r="ED169">
        <v>0.979998464285715</v>
      </c>
      <c r="EE169">
        <v>0.0200017142857143</v>
      </c>
      <c r="EF169">
        <v>0</v>
      </c>
      <c r="EG169">
        <v>2.26226785714286</v>
      </c>
      <c r="EH169">
        <v>0</v>
      </c>
      <c r="EI169">
        <v>2316.76357142857</v>
      </c>
      <c r="EJ169">
        <v>17300.175</v>
      </c>
      <c r="EK169">
        <v>38.991</v>
      </c>
      <c r="EL169">
        <v>39.5</v>
      </c>
      <c r="EM169">
        <v>38.696</v>
      </c>
      <c r="EN169">
        <v>38.187</v>
      </c>
      <c r="EO169">
        <v>38.312</v>
      </c>
      <c r="EP169">
        <v>1960.00464285714</v>
      </c>
      <c r="EQ169">
        <v>40</v>
      </c>
      <c r="ER169">
        <v>0</v>
      </c>
      <c r="ES169">
        <v>1679592461.3</v>
      </c>
      <c r="ET169">
        <v>0</v>
      </c>
      <c r="EU169">
        <v>2.26264230769231</v>
      </c>
      <c r="EV169">
        <v>-0.0524000078410938</v>
      </c>
      <c r="EW169">
        <v>6.30119660940443</v>
      </c>
      <c r="EX169">
        <v>2316.765</v>
      </c>
      <c r="EY169">
        <v>15</v>
      </c>
      <c r="EZ169">
        <v>0</v>
      </c>
      <c r="FA169" t="s">
        <v>409</v>
      </c>
      <c r="FB169">
        <v>1510787920.6</v>
      </c>
      <c r="FC169">
        <v>1510787921.6</v>
      </c>
      <c r="FD169">
        <v>0</v>
      </c>
      <c r="FE169">
        <v>-0.101</v>
      </c>
      <c r="FF169">
        <v>-0.012</v>
      </c>
      <c r="FG169">
        <v>6.901</v>
      </c>
      <c r="FH169">
        <v>0.516</v>
      </c>
      <c r="FI169">
        <v>420</v>
      </c>
      <c r="FJ169">
        <v>24</v>
      </c>
      <c r="FK169">
        <v>0.32</v>
      </c>
      <c r="FL169">
        <v>0.12</v>
      </c>
      <c r="FM169">
        <v>0.434148609756097</v>
      </c>
      <c r="FN169">
        <v>0.0508911846689899</v>
      </c>
      <c r="FO169">
        <v>0.0065726072225083</v>
      </c>
      <c r="FP169">
        <v>1</v>
      </c>
      <c r="FQ169">
        <v>1</v>
      </c>
      <c r="FR169">
        <v>1</v>
      </c>
      <c r="FS169" t="s">
        <v>410</v>
      </c>
      <c r="FT169">
        <v>2.97187</v>
      </c>
      <c r="FU169">
        <v>2.75388</v>
      </c>
      <c r="FV169">
        <v>0.155283</v>
      </c>
      <c r="FW169">
        <v>0.159165</v>
      </c>
      <c r="FX169">
        <v>0.104897</v>
      </c>
      <c r="FY169">
        <v>0.104913</v>
      </c>
      <c r="FZ169">
        <v>32773.4</v>
      </c>
      <c r="GA169">
        <v>35554.1</v>
      </c>
      <c r="GB169">
        <v>35167.1</v>
      </c>
      <c r="GC169">
        <v>38356.8</v>
      </c>
      <c r="GD169">
        <v>44608.3</v>
      </c>
      <c r="GE169">
        <v>49581</v>
      </c>
      <c r="GF169">
        <v>54941.2</v>
      </c>
      <c r="GG169">
        <v>61516.5</v>
      </c>
      <c r="GH169">
        <v>1.96793</v>
      </c>
      <c r="GI169">
        <v>1.80625</v>
      </c>
      <c r="GJ169">
        <v>0.0936501</v>
      </c>
      <c r="GK169">
        <v>0</v>
      </c>
      <c r="GL169">
        <v>25.953</v>
      </c>
      <c r="GM169">
        <v>999.9</v>
      </c>
      <c r="GN169">
        <v>64.455</v>
      </c>
      <c r="GO169">
        <v>29.719</v>
      </c>
      <c r="GP169">
        <v>30.0472</v>
      </c>
      <c r="GQ169">
        <v>54.8491</v>
      </c>
      <c r="GR169">
        <v>49.0345</v>
      </c>
      <c r="GS169">
        <v>1</v>
      </c>
      <c r="GT169">
        <v>0.0774492</v>
      </c>
      <c r="GU169">
        <v>1.23076</v>
      </c>
      <c r="GV169">
        <v>20.1131</v>
      </c>
      <c r="GW169">
        <v>5.19752</v>
      </c>
      <c r="GX169">
        <v>12.004</v>
      </c>
      <c r="GY169">
        <v>4.97515</v>
      </c>
      <c r="GZ169">
        <v>3.2932</v>
      </c>
      <c r="HA169">
        <v>9999</v>
      </c>
      <c r="HB169">
        <v>9999</v>
      </c>
      <c r="HC169">
        <v>999.9</v>
      </c>
      <c r="HD169">
        <v>9999</v>
      </c>
      <c r="HE169">
        <v>1.86311</v>
      </c>
      <c r="HF169">
        <v>1.86813</v>
      </c>
      <c r="HG169">
        <v>1.86787</v>
      </c>
      <c r="HH169">
        <v>1.86902</v>
      </c>
      <c r="HI169">
        <v>1.86984</v>
      </c>
      <c r="HJ169">
        <v>1.86588</v>
      </c>
      <c r="HK169">
        <v>1.86705</v>
      </c>
      <c r="HL169">
        <v>1.86832</v>
      </c>
      <c r="HM169">
        <v>5</v>
      </c>
      <c r="HN169">
        <v>0</v>
      </c>
      <c r="HO169">
        <v>0</v>
      </c>
      <c r="HP169">
        <v>0</v>
      </c>
      <c r="HQ169" t="s">
        <v>411</v>
      </c>
      <c r="HR169" t="s">
        <v>412</v>
      </c>
      <c r="HS169" t="s">
        <v>413</v>
      </c>
      <c r="HT169" t="s">
        <v>413</v>
      </c>
      <c r="HU169" t="s">
        <v>413</v>
      </c>
      <c r="HV169" t="s">
        <v>413</v>
      </c>
      <c r="HW169">
        <v>0</v>
      </c>
      <c r="HX169">
        <v>100</v>
      </c>
      <c r="HY169">
        <v>100</v>
      </c>
      <c r="HZ169">
        <v>9.841</v>
      </c>
      <c r="IA169">
        <v>0.5649</v>
      </c>
      <c r="IB169">
        <v>4.09459096810632</v>
      </c>
      <c r="IC169">
        <v>0.00701673648668627</v>
      </c>
      <c r="ID169">
        <v>-7.00304995360485e-07</v>
      </c>
      <c r="IE169">
        <v>-1.86506737496121e-11</v>
      </c>
      <c r="IF169">
        <v>0.00125787624930914</v>
      </c>
      <c r="IG169">
        <v>-0.0224036906934607</v>
      </c>
      <c r="IH169">
        <v>0.00249664406764014</v>
      </c>
      <c r="II169">
        <v>-2.59163740235367e-05</v>
      </c>
      <c r="IJ169">
        <v>-2</v>
      </c>
      <c r="IK169">
        <v>2020</v>
      </c>
      <c r="IL169">
        <v>1</v>
      </c>
      <c r="IM169">
        <v>25</v>
      </c>
      <c r="IN169">
        <v>63.1</v>
      </c>
      <c r="IO169">
        <v>63.1</v>
      </c>
      <c r="IP169">
        <v>1.97876</v>
      </c>
      <c r="IQ169">
        <v>2.62085</v>
      </c>
      <c r="IR169">
        <v>1.54785</v>
      </c>
      <c r="IS169">
        <v>2.30469</v>
      </c>
      <c r="IT169">
        <v>1.34644</v>
      </c>
      <c r="IU169">
        <v>2.37183</v>
      </c>
      <c r="IV169">
        <v>34.1452</v>
      </c>
      <c r="IW169">
        <v>24.2101</v>
      </c>
      <c r="IX169">
        <v>18</v>
      </c>
      <c r="IY169">
        <v>503.377</v>
      </c>
      <c r="IZ169">
        <v>399.976</v>
      </c>
      <c r="JA169">
        <v>23.6188</v>
      </c>
      <c r="JB169">
        <v>28.2254</v>
      </c>
      <c r="JC169">
        <v>29.9999</v>
      </c>
      <c r="JD169">
        <v>28.2281</v>
      </c>
      <c r="JE169">
        <v>28.1726</v>
      </c>
      <c r="JF169">
        <v>39.6602</v>
      </c>
      <c r="JG169">
        <v>28.4109</v>
      </c>
      <c r="JH169">
        <v>73.6516</v>
      </c>
      <c r="JI169">
        <v>23.6194</v>
      </c>
      <c r="JJ169">
        <v>957.768</v>
      </c>
      <c r="JK169">
        <v>24.5381</v>
      </c>
      <c r="JL169">
        <v>101.94</v>
      </c>
      <c r="JM169">
        <v>102.399</v>
      </c>
    </row>
    <row r="170" spans="1:273">
      <c r="A170">
        <v>154</v>
      </c>
      <c r="B170">
        <v>1510791713.5</v>
      </c>
      <c r="C170">
        <v>2381.40000009537</v>
      </c>
      <c r="D170" t="s">
        <v>718</v>
      </c>
      <c r="E170" t="s">
        <v>719</v>
      </c>
      <c r="F170">
        <v>5</v>
      </c>
      <c r="G170" t="s">
        <v>405</v>
      </c>
      <c r="H170" t="s">
        <v>406</v>
      </c>
      <c r="I170">
        <v>1510791706</v>
      </c>
      <c r="J170">
        <f>(K170)/1000</f>
        <v>0</v>
      </c>
      <c r="K170">
        <f>IF(CZ170, AN170, AH170)</f>
        <v>0</v>
      </c>
      <c r="L170">
        <f>IF(CZ170, AI170, AG170)</f>
        <v>0</v>
      </c>
      <c r="M170">
        <f>DB170 - IF(AU170&gt;1, L170*CV170*100.0/(AW170*DP170), 0)</f>
        <v>0</v>
      </c>
      <c r="N170">
        <f>((T170-J170/2)*M170-L170)/(T170+J170/2)</f>
        <v>0</v>
      </c>
      <c r="O170">
        <f>N170*(DI170+DJ170)/1000.0</f>
        <v>0</v>
      </c>
      <c r="P170">
        <f>(DB170 - IF(AU170&gt;1, L170*CV170*100.0/(AW170*DP170), 0))*(DI170+DJ170)/1000.0</f>
        <v>0</v>
      </c>
      <c r="Q170">
        <f>2.0/((1/S170-1/R170)+SIGN(S170)*SQRT((1/S170-1/R170)*(1/S170-1/R170) + 4*CW170/((CW170+1)*(CW170+1))*(2*1/S170*1/R170-1/R170*1/R170)))</f>
        <v>0</v>
      </c>
      <c r="R170">
        <f>IF(LEFT(CX170,1)&lt;&gt;"0",IF(LEFT(CX170,1)="1",3.0,CY170),$D$5+$E$5*(DP170*DI170/($K$5*1000))+$F$5*(DP170*DI170/($K$5*1000))*MAX(MIN(CV170,$J$5),$I$5)*MAX(MIN(CV170,$J$5),$I$5)+$G$5*MAX(MIN(CV170,$J$5),$I$5)*(DP170*DI170/($K$5*1000))+$H$5*(DP170*DI170/($K$5*1000))*(DP170*DI170/($K$5*1000)))</f>
        <v>0</v>
      </c>
      <c r="S170">
        <f>J170*(1000-(1000*0.61365*exp(17.502*W170/(240.97+W170))/(DI170+DJ170)+DD170)/2)/(1000*0.61365*exp(17.502*W170/(240.97+W170))/(DI170+DJ170)-DD170)</f>
        <v>0</v>
      </c>
      <c r="T170">
        <f>1/((CW170+1)/(Q170/1.6)+1/(R170/1.37)) + CW170/((CW170+1)/(Q170/1.6) + CW170/(R170/1.37))</f>
        <v>0</v>
      </c>
      <c r="U170">
        <f>(CR170*CU170)</f>
        <v>0</v>
      </c>
      <c r="V170">
        <f>(DK170+(U170+2*0.95*5.67E-8*(((DK170+$B$7)+273)^4-(DK170+273)^4)-44100*J170)/(1.84*29.3*R170+8*0.95*5.67E-8*(DK170+273)^3))</f>
        <v>0</v>
      </c>
      <c r="W170">
        <f>($C$7*DL170+$D$7*DM170+$E$7*V170)</f>
        <v>0</v>
      </c>
      <c r="X170">
        <f>0.61365*exp(17.502*W170/(240.97+W170))</f>
        <v>0</v>
      </c>
      <c r="Y170">
        <f>(Z170/AA170*100)</f>
        <v>0</v>
      </c>
      <c r="Z170">
        <f>DD170*(DI170+DJ170)/1000</f>
        <v>0</v>
      </c>
      <c r="AA170">
        <f>0.61365*exp(17.502*DK170/(240.97+DK170))</f>
        <v>0</v>
      </c>
      <c r="AB170">
        <f>(X170-DD170*(DI170+DJ170)/1000)</f>
        <v>0</v>
      </c>
      <c r="AC170">
        <f>(-J170*44100)</f>
        <v>0</v>
      </c>
      <c r="AD170">
        <f>2*29.3*R170*0.92*(DK170-W170)</f>
        <v>0</v>
      </c>
      <c r="AE170">
        <f>2*0.95*5.67E-8*(((DK170+$B$7)+273)^4-(W170+273)^4)</f>
        <v>0</v>
      </c>
      <c r="AF170">
        <f>U170+AE170+AC170+AD170</f>
        <v>0</v>
      </c>
      <c r="AG170">
        <f>DH170*AU170*(DC170-DB170*(1000-AU170*DE170)/(1000-AU170*DD170))/(100*CV170)</f>
        <v>0</v>
      </c>
      <c r="AH170">
        <f>1000*DH170*AU170*(DD170-DE170)/(100*CV170*(1000-AU170*DD170))</f>
        <v>0</v>
      </c>
      <c r="AI170">
        <f>(AJ170 - AK170 - DI170*1E3/(8.314*(DK170+273.15)) * AM170/DH170 * AL170) * DH170/(100*CV170) * (1000 - DE170)/1000</f>
        <v>0</v>
      </c>
      <c r="AJ170">
        <v>969.156547778756</v>
      </c>
      <c r="AK170">
        <v>950.814854545455</v>
      </c>
      <c r="AL170">
        <v>3.43624598964673</v>
      </c>
      <c r="AM170">
        <v>64.351544685461</v>
      </c>
      <c r="AN170">
        <f>(AP170 - AO170 + DI170*1E3/(8.314*(DK170+273.15)) * AR170/DH170 * AQ170) * DH170/(100*CV170) * 1000/(1000 - AP170)</f>
        <v>0</v>
      </c>
      <c r="AO170">
        <v>24.5401027127195</v>
      </c>
      <c r="AP170">
        <v>24.9717104895105</v>
      </c>
      <c r="AQ170">
        <v>-3.83456172894663e-06</v>
      </c>
      <c r="AR170">
        <v>100.18039122701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MAX(0,($B$13+$C$13*DP170)/(1+$D$13*DP170)*DI170/(DK170+273)*$E$13)</f>
        <v>0</v>
      </c>
      <c r="AX170" t="s">
        <v>407</v>
      </c>
      <c r="AY170" t="s">
        <v>407</v>
      </c>
      <c r="AZ170">
        <v>0</v>
      </c>
      <c r="BA170">
        <v>0</v>
      </c>
      <c r="BB170">
        <f>1-AZ170/BA170</f>
        <v>0</v>
      </c>
      <c r="BC170">
        <v>0</v>
      </c>
      <c r="BD170" t="s">
        <v>407</v>
      </c>
      <c r="BE170" t="s">
        <v>407</v>
      </c>
      <c r="BF170">
        <v>0</v>
      </c>
      <c r="BG170">
        <v>0</v>
      </c>
      <c r="BH170">
        <f>1-BF170/BG170</f>
        <v>0</v>
      </c>
      <c r="BI170">
        <v>0.5</v>
      </c>
      <c r="BJ170">
        <f>CS170</f>
        <v>0</v>
      </c>
      <c r="BK170">
        <f>L170</f>
        <v>0</v>
      </c>
      <c r="BL170">
        <f>BH170*BI170*BJ170</f>
        <v>0</v>
      </c>
      <c r="BM170">
        <f>(BK170-BC170)/BJ170</f>
        <v>0</v>
      </c>
      <c r="BN170">
        <f>(BA170-BG170)/BG170</f>
        <v>0</v>
      </c>
      <c r="BO170">
        <f>AZ170/(BB170+AZ170/BG170)</f>
        <v>0</v>
      </c>
      <c r="BP170" t="s">
        <v>407</v>
      </c>
      <c r="BQ170">
        <v>0</v>
      </c>
      <c r="BR170">
        <f>IF(BQ170&lt;&gt;0, BQ170, BO170)</f>
        <v>0</v>
      </c>
      <c r="BS170">
        <f>1-BR170/BG170</f>
        <v>0</v>
      </c>
      <c r="BT170">
        <f>(BG170-BF170)/(BG170-BR170)</f>
        <v>0</v>
      </c>
      <c r="BU170">
        <f>(BA170-BG170)/(BA170-BR170)</f>
        <v>0</v>
      </c>
      <c r="BV170">
        <f>(BG170-BF170)/(BG170-AZ170)</f>
        <v>0</v>
      </c>
      <c r="BW170">
        <f>(BA170-BG170)/(BA170-AZ170)</f>
        <v>0</v>
      </c>
      <c r="BX170">
        <f>(BT170*BR170/BF170)</f>
        <v>0</v>
      </c>
      <c r="BY170">
        <f>(1-BX170)</f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f>$B$11*DQ170+$C$11*DR170+$F$11*EC170*(1-EF170)</f>
        <v>0</v>
      </c>
      <c r="CS170">
        <f>CR170*CT170</f>
        <v>0</v>
      </c>
      <c r="CT170">
        <f>($B$11*$D$9+$C$11*$D$9+$F$11*((EP170+EH170)/MAX(EP170+EH170+EQ170, 0.1)*$I$9+EQ170/MAX(EP170+EH170+EQ170, 0.1)*$J$9))/($B$11+$C$11+$F$11)</f>
        <v>0</v>
      </c>
      <c r="CU170">
        <f>($B$11*$K$9+$C$11*$K$9+$F$11*((EP170+EH170)/MAX(EP170+EH170+EQ170, 0.1)*$P$9+EQ170/MAX(EP170+EH170+EQ170, 0.1)*$Q$9))/($B$11+$C$11+$F$11)</f>
        <v>0</v>
      </c>
      <c r="CV170">
        <v>1.65</v>
      </c>
      <c r="CW170">
        <v>0.5</v>
      </c>
      <c r="CX170" t="s">
        <v>408</v>
      </c>
      <c r="CY170">
        <v>2</v>
      </c>
      <c r="CZ170" t="b">
        <v>1</v>
      </c>
      <c r="DA170">
        <v>1510791706</v>
      </c>
      <c r="DB170">
        <v>903.705962962963</v>
      </c>
      <c r="DC170">
        <v>928.950592592592</v>
      </c>
      <c r="DD170">
        <v>24.9758481481481</v>
      </c>
      <c r="DE170">
        <v>24.5397740740741</v>
      </c>
      <c r="DF170">
        <v>893.912148148148</v>
      </c>
      <c r="DG170">
        <v>24.4107444444444</v>
      </c>
      <c r="DH170">
        <v>500.073703703704</v>
      </c>
      <c r="DI170">
        <v>89.9152555555556</v>
      </c>
      <c r="DJ170">
        <v>0.0998719222222222</v>
      </c>
      <c r="DK170">
        <v>26.6394148148148</v>
      </c>
      <c r="DL170">
        <v>27.4924592592593</v>
      </c>
      <c r="DM170">
        <v>999.9</v>
      </c>
      <c r="DN170">
        <v>0</v>
      </c>
      <c r="DO170">
        <v>0</v>
      </c>
      <c r="DP170">
        <v>10014.7403703704</v>
      </c>
      <c r="DQ170">
        <v>0</v>
      </c>
      <c r="DR170">
        <v>9.97753962962963</v>
      </c>
      <c r="DS170">
        <v>-25.2445074074074</v>
      </c>
      <c r="DT170">
        <v>926.855</v>
      </c>
      <c r="DU170">
        <v>952.320222222222</v>
      </c>
      <c r="DV170">
        <v>0.436059888888889</v>
      </c>
      <c r="DW170">
        <v>928.950592592592</v>
      </c>
      <c r="DX170">
        <v>24.5397740740741</v>
      </c>
      <c r="DY170">
        <v>2.24570851851852</v>
      </c>
      <c r="DZ170">
        <v>2.20650185185185</v>
      </c>
      <c r="EA170">
        <v>19.2921740740741</v>
      </c>
      <c r="EB170">
        <v>19.0096</v>
      </c>
      <c r="EC170">
        <v>2000.01592592593</v>
      </c>
      <c r="ED170">
        <v>0.979999444444444</v>
      </c>
      <c r="EE170">
        <v>0.0200007666666667</v>
      </c>
      <c r="EF170">
        <v>0</v>
      </c>
      <c r="EG170">
        <v>2.2941962962963</v>
      </c>
      <c r="EH170">
        <v>0</v>
      </c>
      <c r="EI170">
        <v>2317.42962962963</v>
      </c>
      <c r="EJ170">
        <v>17300.2851851852</v>
      </c>
      <c r="EK170">
        <v>38.979</v>
      </c>
      <c r="EL170">
        <v>39.5</v>
      </c>
      <c r="EM170">
        <v>38.687</v>
      </c>
      <c r="EN170">
        <v>38.187</v>
      </c>
      <c r="EO170">
        <v>38.312</v>
      </c>
      <c r="EP170">
        <v>1960.01777777778</v>
      </c>
      <c r="EQ170">
        <v>39.9981481481481</v>
      </c>
      <c r="ER170">
        <v>0</v>
      </c>
      <c r="ES170">
        <v>1679592466.1</v>
      </c>
      <c r="ET170">
        <v>0</v>
      </c>
      <c r="EU170">
        <v>2.28038076923077</v>
      </c>
      <c r="EV170">
        <v>0.417329907865389</v>
      </c>
      <c r="EW170">
        <v>6.81128205385764</v>
      </c>
      <c r="EX170">
        <v>2317.33192307692</v>
      </c>
      <c r="EY170">
        <v>15</v>
      </c>
      <c r="EZ170">
        <v>0</v>
      </c>
      <c r="FA170" t="s">
        <v>409</v>
      </c>
      <c r="FB170">
        <v>1510787920.6</v>
      </c>
      <c r="FC170">
        <v>1510787921.6</v>
      </c>
      <c r="FD170">
        <v>0</v>
      </c>
      <c r="FE170">
        <v>-0.101</v>
      </c>
      <c r="FF170">
        <v>-0.012</v>
      </c>
      <c r="FG170">
        <v>6.901</v>
      </c>
      <c r="FH170">
        <v>0.516</v>
      </c>
      <c r="FI170">
        <v>420</v>
      </c>
      <c r="FJ170">
        <v>24</v>
      </c>
      <c r="FK170">
        <v>0.32</v>
      </c>
      <c r="FL170">
        <v>0.12</v>
      </c>
      <c r="FM170">
        <v>0.436241634146341</v>
      </c>
      <c r="FN170">
        <v>-0.015943609756097</v>
      </c>
      <c r="FO170">
        <v>0.00403226975213167</v>
      </c>
      <c r="FP170">
        <v>1</v>
      </c>
      <c r="FQ170">
        <v>1</v>
      </c>
      <c r="FR170">
        <v>1</v>
      </c>
      <c r="FS170" t="s">
        <v>410</v>
      </c>
      <c r="FT170">
        <v>2.97192</v>
      </c>
      <c r="FU170">
        <v>2.75406</v>
      </c>
      <c r="FV170">
        <v>0.157141</v>
      </c>
      <c r="FW170">
        <v>0.160989</v>
      </c>
      <c r="FX170">
        <v>0.104892</v>
      </c>
      <c r="FY170">
        <v>0.104909</v>
      </c>
      <c r="FZ170">
        <v>32701.5</v>
      </c>
      <c r="GA170">
        <v>35477</v>
      </c>
      <c r="GB170">
        <v>35167.2</v>
      </c>
      <c r="GC170">
        <v>38356.9</v>
      </c>
      <c r="GD170">
        <v>44608.7</v>
      </c>
      <c r="GE170">
        <v>49581.3</v>
      </c>
      <c r="GF170">
        <v>54941.3</v>
      </c>
      <c r="GG170">
        <v>61516.7</v>
      </c>
      <c r="GH170">
        <v>1.96805</v>
      </c>
      <c r="GI170">
        <v>1.80685</v>
      </c>
      <c r="GJ170">
        <v>0.0944212</v>
      </c>
      <c r="GK170">
        <v>0</v>
      </c>
      <c r="GL170">
        <v>25.9539</v>
      </c>
      <c r="GM170">
        <v>999.9</v>
      </c>
      <c r="GN170">
        <v>64.455</v>
      </c>
      <c r="GO170">
        <v>29.719</v>
      </c>
      <c r="GP170">
        <v>30.0484</v>
      </c>
      <c r="GQ170">
        <v>54.4991</v>
      </c>
      <c r="GR170">
        <v>48.9543</v>
      </c>
      <c r="GS170">
        <v>1</v>
      </c>
      <c r="GT170">
        <v>0.076997</v>
      </c>
      <c r="GU170">
        <v>1.17578</v>
      </c>
      <c r="GV170">
        <v>20.1136</v>
      </c>
      <c r="GW170">
        <v>5.19722</v>
      </c>
      <c r="GX170">
        <v>12.0041</v>
      </c>
      <c r="GY170">
        <v>4.97505</v>
      </c>
      <c r="GZ170">
        <v>3.29308</v>
      </c>
      <c r="HA170">
        <v>9999</v>
      </c>
      <c r="HB170">
        <v>9999</v>
      </c>
      <c r="HC170">
        <v>999.9</v>
      </c>
      <c r="HD170">
        <v>9999</v>
      </c>
      <c r="HE170">
        <v>1.8631</v>
      </c>
      <c r="HF170">
        <v>1.86813</v>
      </c>
      <c r="HG170">
        <v>1.86785</v>
      </c>
      <c r="HH170">
        <v>1.86902</v>
      </c>
      <c r="HI170">
        <v>1.86982</v>
      </c>
      <c r="HJ170">
        <v>1.86585</v>
      </c>
      <c r="HK170">
        <v>1.86703</v>
      </c>
      <c r="HL170">
        <v>1.86833</v>
      </c>
      <c r="HM170">
        <v>5</v>
      </c>
      <c r="HN170">
        <v>0</v>
      </c>
      <c r="HO170">
        <v>0</v>
      </c>
      <c r="HP170">
        <v>0</v>
      </c>
      <c r="HQ170" t="s">
        <v>411</v>
      </c>
      <c r="HR170" t="s">
        <v>412</v>
      </c>
      <c r="HS170" t="s">
        <v>413</v>
      </c>
      <c r="HT170" t="s">
        <v>413</v>
      </c>
      <c r="HU170" t="s">
        <v>413</v>
      </c>
      <c r="HV170" t="s">
        <v>413</v>
      </c>
      <c r="HW170">
        <v>0</v>
      </c>
      <c r="HX170">
        <v>100</v>
      </c>
      <c r="HY170">
        <v>100</v>
      </c>
      <c r="HZ170">
        <v>9.936</v>
      </c>
      <c r="IA170">
        <v>0.5649</v>
      </c>
      <c r="IB170">
        <v>4.09459096810632</v>
      </c>
      <c r="IC170">
        <v>0.00701673648668627</v>
      </c>
      <c r="ID170">
        <v>-7.00304995360485e-07</v>
      </c>
      <c r="IE170">
        <v>-1.86506737496121e-11</v>
      </c>
      <c r="IF170">
        <v>0.00125787624930914</v>
      </c>
      <c r="IG170">
        <v>-0.0224036906934607</v>
      </c>
      <c r="IH170">
        <v>0.00249664406764014</v>
      </c>
      <c r="II170">
        <v>-2.59163740235367e-05</v>
      </c>
      <c r="IJ170">
        <v>-2</v>
      </c>
      <c r="IK170">
        <v>2020</v>
      </c>
      <c r="IL170">
        <v>1</v>
      </c>
      <c r="IM170">
        <v>25</v>
      </c>
      <c r="IN170">
        <v>63.2</v>
      </c>
      <c r="IO170">
        <v>63.2</v>
      </c>
      <c r="IP170">
        <v>2.00562</v>
      </c>
      <c r="IQ170">
        <v>2.61719</v>
      </c>
      <c r="IR170">
        <v>1.54785</v>
      </c>
      <c r="IS170">
        <v>2.30469</v>
      </c>
      <c r="IT170">
        <v>1.34644</v>
      </c>
      <c r="IU170">
        <v>2.3877</v>
      </c>
      <c r="IV170">
        <v>34.1225</v>
      </c>
      <c r="IW170">
        <v>24.2101</v>
      </c>
      <c r="IX170">
        <v>18</v>
      </c>
      <c r="IY170">
        <v>503.44</v>
      </c>
      <c r="IZ170">
        <v>400.297</v>
      </c>
      <c r="JA170">
        <v>23.6247</v>
      </c>
      <c r="JB170">
        <v>28.223</v>
      </c>
      <c r="JC170">
        <v>29.9997</v>
      </c>
      <c r="JD170">
        <v>28.2258</v>
      </c>
      <c r="JE170">
        <v>28.1708</v>
      </c>
      <c r="JF170">
        <v>40.1877</v>
      </c>
      <c r="JG170">
        <v>28.4109</v>
      </c>
      <c r="JH170">
        <v>73.6516</v>
      </c>
      <c r="JI170">
        <v>23.6316</v>
      </c>
      <c r="JJ170">
        <v>971.349</v>
      </c>
      <c r="JK170">
        <v>24.5381</v>
      </c>
      <c r="JL170">
        <v>101.94</v>
      </c>
      <c r="JM170">
        <v>102.4</v>
      </c>
    </row>
    <row r="171" spans="1:273">
      <c r="A171">
        <v>155</v>
      </c>
      <c r="B171">
        <v>1510791718.5</v>
      </c>
      <c r="C171">
        <v>2386.40000009537</v>
      </c>
      <c r="D171" t="s">
        <v>720</v>
      </c>
      <c r="E171" t="s">
        <v>721</v>
      </c>
      <c r="F171">
        <v>5</v>
      </c>
      <c r="G171" t="s">
        <v>405</v>
      </c>
      <c r="H171" t="s">
        <v>406</v>
      </c>
      <c r="I171">
        <v>1510791710.71429</v>
      </c>
      <c r="J171">
        <f>(K171)/1000</f>
        <v>0</v>
      </c>
      <c r="K171">
        <f>IF(CZ171, AN171, AH171)</f>
        <v>0</v>
      </c>
      <c r="L171">
        <f>IF(CZ171, AI171, AG171)</f>
        <v>0</v>
      </c>
      <c r="M171">
        <f>DB171 - IF(AU171&gt;1, L171*CV171*100.0/(AW171*DP171), 0)</f>
        <v>0</v>
      </c>
      <c r="N171">
        <f>((T171-J171/2)*M171-L171)/(T171+J171/2)</f>
        <v>0</v>
      </c>
      <c r="O171">
        <f>N171*(DI171+DJ171)/1000.0</f>
        <v>0</v>
      </c>
      <c r="P171">
        <f>(DB171 - IF(AU171&gt;1, L171*CV171*100.0/(AW171*DP171), 0))*(DI171+DJ171)/1000.0</f>
        <v>0</v>
      </c>
      <c r="Q171">
        <f>2.0/((1/S171-1/R171)+SIGN(S171)*SQRT((1/S171-1/R171)*(1/S171-1/R171) + 4*CW171/((CW171+1)*(CW171+1))*(2*1/S171*1/R171-1/R171*1/R171)))</f>
        <v>0</v>
      </c>
      <c r="R171">
        <f>IF(LEFT(CX171,1)&lt;&gt;"0",IF(LEFT(CX171,1)="1",3.0,CY171),$D$5+$E$5*(DP171*DI171/($K$5*1000))+$F$5*(DP171*DI171/($K$5*1000))*MAX(MIN(CV171,$J$5),$I$5)*MAX(MIN(CV171,$J$5),$I$5)+$G$5*MAX(MIN(CV171,$J$5),$I$5)*(DP171*DI171/($K$5*1000))+$H$5*(DP171*DI171/($K$5*1000))*(DP171*DI171/($K$5*1000)))</f>
        <v>0</v>
      </c>
      <c r="S171">
        <f>J171*(1000-(1000*0.61365*exp(17.502*W171/(240.97+W171))/(DI171+DJ171)+DD171)/2)/(1000*0.61365*exp(17.502*W171/(240.97+W171))/(DI171+DJ171)-DD171)</f>
        <v>0</v>
      </c>
      <c r="T171">
        <f>1/((CW171+1)/(Q171/1.6)+1/(R171/1.37)) + CW171/((CW171+1)/(Q171/1.6) + CW171/(R171/1.37))</f>
        <v>0</v>
      </c>
      <c r="U171">
        <f>(CR171*CU171)</f>
        <v>0</v>
      </c>
      <c r="V171">
        <f>(DK171+(U171+2*0.95*5.67E-8*(((DK171+$B$7)+273)^4-(DK171+273)^4)-44100*J171)/(1.84*29.3*R171+8*0.95*5.67E-8*(DK171+273)^3))</f>
        <v>0</v>
      </c>
      <c r="W171">
        <f>($C$7*DL171+$D$7*DM171+$E$7*V171)</f>
        <v>0</v>
      </c>
      <c r="X171">
        <f>0.61365*exp(17.502*W171/(240.97+W171))</f>
        <v>0</v>
      </c>
      <c r="Y171">
        <f>(Z171/AA171*100)</f>
        <v>0</v>
      </c>
      <c r="Z171">
        <f>DD171*(DI171+DJ171)/1000</f>
        <v>0</v>
      </c>
      <c r="AA171">
        <f>0.61365*exp(17.502*DK171/(240.97+DK171))</f>
        <v>0</v>
      </c>
      <c r="AB171">
        <f>(X171-DD171*(DI171+DJ171)/1000)</f>
        <v>0</v>
      </c>
      <c r="AC171">
        <f>(-J171*44100)</f>
        <v>0</v>
      </c>
      <c r="AD171">
        <f>2*29.3*R171*0.92*(DK171-W171)</f>
        <v>0</v>
      </c>
      <c r="AE171">
        <f>2*0.95*5.67E-8*(((DK171+$B$7)+273)^4-(W171+273)^4)</f>
        <v>0</v>
      </c>
      <c r="AF171">
        <f>U171+AE171+AC171+AD171</f>
        <v>0</v>
      </c>
      <c r="AG171">
        <f>DH171*AU171*(DC171-DB171*(1000-AU171*DE171)/(1000-AU171*DD171))/(100*CV171)</f>
        <v>0</v>
      </c>
      <c r="AH171">
        <f>1000*DH171*AU171*(DD171-DE171)/(100*CV171*(1000-AU171*DD171))</f>
        <v>0</v>
      </c>
      <c r="AI171">
        <f>(AJ171 - AK171 - DI171*1E3/(8.314*(DK171+273.15)) * AM171/DH171 * AL171) * DH171/(100*CV171) * (1000 - DE171)/1000</f>
        <v>0</v>
      </c>
      <c r="AJ171">
        <v>986.344619390348</v>
      </c>
      <c r="AK171">
        <v>968.026987878787</v>
      </c>
      <c r="AL171">
        <v>3.43688598661712</v>
      </c>
      <c r="AM171">
        <v>64.351544685461</v>
      </c>
      <c r="AN171">
        <f>(AP171 - AO171 + DI171*1E3/(8.314*(DK171+273.15)) * AR171/DH171 * AQ171) * DH171/(100*CV171) * 1000/(1000 - AP171)</f>
        <v>0</v>
      </c>
      <c r="AO171">
        <v>24.538640484614</v>
      </c>
      <c r="AP171">
        <v>24.9728972027972</v>
      </c>
      <c r="AQ171">
        <v>-9.0998168043858e-07</v>
      </c>
      <c r="AR171">
        <v>100.18039122701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MAX(0,($B$13+$C$13*DP171)/(1+$D$13*DP171)*DI171/(DK171+273)*$E$13)</f>
        <v>0</v>
      </c>
      <c r="AX171" t="s">
        <v>407</v>
      </c>
      <c r="AY171" t="s">
        <v>407</v>
      </c>
      <c r="AZ171">
        <v>0</v>
      </c>
      <c r="BA171">
        <v>0</v>
      </c>
      <c r="BB171">
        <f>1-AZ171/BA171</f>
        <v>0</v>
      </c>
      <c r="BC171">
        <v>0</v>
      </c>
      <c r="BD171" t="s">
        <v>407</v>
      </c>
      <c r="BE171" t="s">
        <v>407</v>
      </c>
      <c r="BF171">
        <v>0</v>
      </c>
      <c r="BG171">
        <v>0</v>
      </c>
      <c r="BH171">
        <f>1-BF171/BG171</f>
        <v>0</v>
      </c>
      <c r="BI171">
        <v>0.5</v>
      </c>
      <c r="BJ171">
        <f>CS171</f>
        <v>0</v>
      </c>
      <c r="BK171">
        <f>L171</f>
        <v>0</v>
      </c>
      <c r="BL171">
        <f>BH171*BI171*BJ171</f>
        <v>0</v>
      </c>
      <c r="BM171">
        <f>(BK171-BC171)/BJ171</f>
        <v>0</v>
      </c>
      <c r="BN171">
        <f>(BA171-BG171)/BG171</f>
        <v>0</v>
      </c>
      <c r="BO171">
        <f>AZ171/(BB171+AZ171/BG171)</f>
        <v>0</v>
      </c>
      <c r="BP171" t="s">
        <v>407</v>
      </c>
      <c r="BQ171">
        <v>0</v>
      </c>
      <c r="BR171">
        <f>IF(BQ171&lt;&gt;0, BQ171, BO171)</f>
        <v>0</v>
      </c>
      <c r="BS171">
        <f>1-BR171/BG171</f>
        <v>0</v>
      </c>
      <c r="BT171">
        <f>(BG171-BF171)/(BG171-BR171)</f>
        <v>0</v>
      </c>
      <c r="BU171">
        <f>(BA171-BG171)/(BA171-BR171)</f>
        <v>0</v>
      </c>
      <c r="BV171">
        <f>(BG171-BF171)/(BG171-AZ171)</f>
        <v>0</v>
      </c>
      <c r="BW171">
        <f>(BA171-BG171)/(BA171-AZ171)</f>
        <v>0</v>
      </c>
      <c r="BX171">
        <f>(BT171*BR171/BF171)</f>
        <v>0</v>
      </c>
      <c r="BY171">
        <f>(1-BX171)</f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f>$B$11*DQ171+$C$11*DR171+$F$11*EC171*(1-EF171)</f>
        <v>0</v>
      </c>
      <c r="CS171">
        <f>CR171*CT171</f>
        <v>0</v>
      </c>
      <c r="CT171">
        <f>($B$11*$D$9+$C$11*$D$9+$F$11*((EP171+EH171)/MAX(EP171+EH171+EQ171, 0.1)*$I$9+EQ171/MAX(EP171+EH171+EQ171, 0.1)*$J$9))/($B$11+$C$11+$F$11)</f>
        <v>0</v>
      </c>
      <c r="CU171">
        <f>($B$11*$K$9+$C$11*$K$9+$F$11*((EP171+EH171)/MAX(EP171+EH171+EQ171, 0.1)*$P$9+EQ171/MAX(EP171+EH171+EQ171, 0.1)*$Q$9))/($B$11+$C$11+$F$11)</f>
        <v>0</v>
      </c>
      <c r="CV171">
        <v>1.65</v>
      </c>
      <c r="CW171">
        <v>0.5</v>
      </c>
      <c r="CX171" t="s">
        <v>408</v>
      </c>
      <c r="CY171">
        <v>2</v>
      </c>
      <c r="CZ171" t="b">
        <v>1</v>
      </c>
      <c r="DA171">
        <v>1510791710.71429</v>
      </c>
      <c r="DB171">
        <v>919.435321428571</v>
      </c>
      <c r="DC171">
        <v>944.721857142857</v>
      </c>
      <c r="DD171">
        <v>24.9731857142857</v>
      </c>
      <c r="DE171">
        <v>24.539225</v>
      </c>
      <c r="DF171">
        <v>909.552142857143</v>
      </c>
      <c r="DG171">
        <v>24.4082178571429</v>
      </c>
      <c r="DH171">
        <v>500.079392857143</v>
      </c>
      <c r="DI171">
        <v>89.9155178571428</v>
      </c>
      <c r="DJ171">
        <v>0.0999919035714286</v>
      </c>
      <c r="DK171">
        <v>26.6404285714286</v>
      </c>
      <c r="DL171">
        <v>27.4937178571429</v>
      </c>
      <c r="DM171">
        <v>999.9</v>
      </c>
      <c r="DN171">
        <v>0</v>
      </c>
      <c r="DO171">
        <v>0</v>
      </c>
      <c r="DP171">
        <v>10006.83</v>
      </c>
      <c r="DQ171">
        <v>0</v>
      </c>
      <c r="DR171">
        <v>9.97548035714286</v>
      </c>
      <c r="DS171">
        <v>-25.2865071428571</v>
      </c>
      <c r="DT171">
        <v>942.984642857143</v>
      </c>
      <c r="DU171">
        <v>968.48775</v>
      </c>
      <c r="DV171">
        <v>0.433957678571429</v>
      </c>
      <c r="DW171">
        <v>944.721857142857</v>
      </c>
      <c r="DX171">
        <v>24.539225</v>
      </c>
      <c r="DY171">
        <v>2.24547642857143</v>
      </c>
      <c r="DZ171">
        <v>2.20645821428571</v>
      </c>
      <c r="EA171">
        <v>19.2905071428571</v>
      </c>
      <c r="EB171">
        <v>19.0092785714286</v>
      </c>
      <c r="EC171">
        <v>1999.99892857143</v>
      </c>
      <c r="ED171">
        <v>0.979999142857143</v>
      </c>
      <c r="EE171">
        <v>0.0200010857142857</v>
      </c>
      <c r="EF171">
        <v>0</v>
      </c>
      <c r="EG171">
        <v>2.29268214285714</v>
      </c>
      <c r="EH171">
        <v>0</v>
      </c>
      <c r="EI171">
        <v>2317.95392857143</v>
      </c>
      <c r="EJ171">
        <v>17300.1357142857</v>
      </c>
      <c r="EK171">
        <v>38.973</v>
      </c>
      <c r="EL171">
        <v>39.5</v>
      </c>
      <c r="EM171">
        <v>38.687</v>
      </c>
      <c r="EN171">
        <v>38.187</v>
      </c>
      <c r="EO171">
        <v>38.312</v>
      </c>
      <c r="EP171">
        <v>1960.00071428571</v>
      </c>
      <c r="EQ171">
        <v>39.9982142857143</v>
      </c>
      <c r="ER171">
        <v>0</v>
      </c>
      <c r="ES171">
        <v>1679592471.5</v>
      </c>
      <c r="ET171">
        <v>0</v>
      </c>
      <c r="EU171">
        <v>2.290396</v>
      </c>
      <c r="EV171">
        <v>0.0325076925378289</v>
      </c>
      <c r="EW171">
        <v>8.41307689105241</v>
      </c>
      <c r="EX171">
        <v>2318.0016</v>
      </c>
      <c r="EY171">
        <v>15</v>
      </c>
      <c r="EZ171">
        <v>0</v>
      </c>
      <c r="FA171" t="s">
        <v>409</v>
      </c>
      <c r="FB171">
        <v>1510787920.6</v>
      </c>
      <c r="FC171">
        <v>1510787921.6</v>
      </c>
      <c r="FD171">
        <v>0</v>
      </c>
      <c r="FE171">
        <v>-0.101</v>
      </c>
      <c r="FF171">
        <v>-0.012</v>
      </c>
      <c r="FG171">
        <v>6.901</v>
      </c>
      <c r="FH171">
        <v>0.516</v>
      </c>
      <c r="FI171">
        <v>420</v>
      </c>
      <c r="FJ171">
        <v>24</v>
      </c>
      <c r="FK171">
        <v>0.32</v>
      </c>
      <c r="FL171">
        <v>0.12</v>
      </c>
      <c r="FM171">
        <v>0.435657756097561</v>
      </c>
      <c r="FN171">
        <v>-0.0307434982578404</v>
      </c>
      <c r="FO171">
        <v>0.00350826125915144</v>
      </c>
      <c r="FP171">
        <v>1</v>
      </c>
      <c r="FQ171">
        <v>1</v>
      </c>
      <c r="FR171">
        <v>1</v>
      </c>
      <c r="FS171" t="s">
        <v>410</v>
      </c>
      <c r="FT171">
        <v>2.97193</v>
      </c>
      <c r="FU171">
        <v>2.75383</v>
      </c>
      <c r="FV171">
        <v>0.158978</v>
      </c>
      <c r="FW171">
        <v>0.162705</v>
      </c>
      <c r="FX171">
        <v>0.104896</v>
      </c>
      <c r="FY171">
        <v>0.104909</v>
      </c>
      <c r="FZ171">
        <v>32630.7</v>
      </c>
      <c r="GA171">
        <v>35404.7</v>
      </c>
      <c r="GB171">
        <v>35167.6</v>
      </c>
      <c r="GC171">
        <v>38357</v>
      </c>
      <c r="GD171">
        <v>44609.3</v>
      </c>
      <c r="GE171">
        <v>49581.7</v>
      </c>
      <c r="GF171">
        <v>54942.2</v>
      </c>
      <c r="GG171">
        <v>61517</v>
      </c>
      <c r="GH171">
        <v>1.96795</v>
      </c>
      <c r="GI171">
        <v>1.80687</v>
      </c>
      <c r="GJ171">
        <v>0.0943504</v>
      </c>
      <c r="GK171">
        <v>0</v>
      </c>
      <c r="GL171">
        <v>25.9539</v>
      </c>
      <c r="GM171">
        <v>999.9</v>
      </c>
      <c r="GN171">
        <v>64.43</v>
      </c>
      <c r="GO171">
        <v>29.719</v>
      </c>
      <c r="GP171">
        <v>30.0431</v>
      </c>
      <c r="GQ171">
        <v>54.5091</v>
      </c>
      <c r="GR171">
        <v>48.9223</v>
      </c>
      <c r="GS171">
        <v>1</v>
      </c>
      <c r="GT171">
        <v>0.0767708</v>
      </c>
      <c r="GU171">
        <v>1.18849</v>
      </c>
      <c r="GV171">
        <v>20.1134</v>
      </c>
      <c r="GW171">
        <v>5.19752</v>
      </c>
      <c r="GX171">
        <v>12.004</v>
      </c>
      <c r="GY171">
        <v>4.975</v>
      </c>
      <c r="GZ171">
        <v>3.29308</v>
      </c>
      <c r="HA171">
        <v>9999</v>
      </c>
      <c r="HB171">
        <v>9999</v>
      </c>
      <c r="HC171">
        <v>999.9</v>
      </c>
      <c r="HD171">
        <v>9999</v>
      </c>
      <c r="HE171">
        <v>1.8631</v>
      </c>
      <c r="HF171">
        <v>1.86812</v>
      </c>
      <c r="HG171">
        <v>1.86785</v>
      </c>
      <c r="HH171">
        <v>1.86899</v>
      </c>
      <c r="HI171">
        <v>1.86985</v>
      </c>
      <c r="HJ171">
        <v>1.86585</v>
      </c>
      <c r="HK171">
        <v>1.86701</v>
      </c>
      <c r="HL171">
        <v>1.86831</v>
      </c>
      <c r="HM171">
        <v>5</v>
      </c>
      <c r="HN171">
        <v>0</v>
      </c>
      <c r="HO171">
        <v>0</v>
      </c>
      <c r="HP171">
        <v>0</v>
      </c>
      <c r="HQ171" t="s">
        <v>411</v>
      </c>
      <c r="HR171" t="s">
        <v>412</v>
      </c>
      <c r="HS171" t="s">
        <v>413</v>
      </c>
      <c r="HT171" t="s">
        <v>413</v>
      </c>
      <c r="HU171" t="s">
        <v>413</v>
      </c>
      <c r="HV171" t="s">
        <v>413</v>
      </c>
      <c r="HW171">
        <v>0</v>
      </c>
      <c r="HX171">
        <v>100</v>
      </c>
      <c r="HY171">
        <v>100</v>
      </c>
      <c r="HZ171">
        <v>10.03</v>
      </c>
      <c r="IA171">
        <v>0.565</v>
      </c>
      <c r="IB171">
        <v>4.09459096810632</v>
      </c>
      <c r="IC171">
        <v>0.00701673648668627</v>
      </c>
      <c r="ID171">
        <v>-7.00304995360485e-07</v>
      </c>
      <c r="IE171">
        <v>-1.86506737496121e-11</v>
      </c>
      <c r="IF171">
        <v>0.00125787624930914</v>
      </c>
      <c r="IG171">
        <v>-0.0224036906934607</v>
      </c>
      <c r="IH171">
        <v>0.00249664406764014</v>
      </c>
      <c r="II171">
        <v>-2.59163740235367e-05</v>
      </c>
      <c r="IJ171">
        <v>-2</v>
      </c>
      <c r="IK171">
        <v>2020</v>
      </c>
      <c r="IL171">
        <v>1</v>
      </c>
      <c r="IM171">
        <v>25</v>
      </c>
      <c r="IN171">
        <v>63.3</v>
      </c>
      <c r="IO171">
        <v>63.3</v>
      </c>
      <c r="IP171">
        <v>2.03613</v>
      </c>
      <c r="IQ171">
        <v>2.61841</v>
      </c>
      <c r="IR171">
        <v>1.54785</v>
      </c>
      <c r="IS171">
        <v>2.30469</v>
      </c>
      <c r="IT171">
        <v>1.34644</v>
      </c>
      <c r="IU171">
        <v>2.43774</v>
      </c>
      <c r="IV171">
        <v>34.1452</v>
      </c>
      <c r="IW171">
        <v>24.2188</v>
      </c>
      <c r="IX171">
        <v>18</v>
      </c>
      <c r="IY171">
        <v>503.351</v>
      </c>
      <c r="IZ171">
        <v>400.295</v>
      </c>
      <c r="JA171">
        <v>23.6344</v>
      </c>
      <c r="JB171">
        <v>28.2199</v>
      </c>
      <c r="JC171">
        <v>29.9999</v>
      </c>
      <c r="JD171">
        <v>28.2233</v>
      </c>
      <c r="JE171">
        <v>28.1684</v>
      </c>
      <c r="JF171">
        <v>40.793</v>
      </c>
      <c r="JG171">
        <v>28.4109</v>
      </c>
      <c r="JH171">
        <v>73.6516</v>
      </c>
      <c r="JI171">
        <v>23.6354</v>
      </c>
      <c r="JJ171">
        <v>991.884</v>
      </c>
      <c r="JK171">
        <v>24.5381</v>
      </c>
      <c r="JL171">
        <v>101.942</v>
      </c>
      <c r="JM171">
        <v>102.4</v>
      </c>
    </row>
    <row r="172" spans="1:273">
      <c r="A172">
        <v>156</v>
      </c>
      <c r="B172">
        <v>1510791723.5</v>
      </c>
      <c r="C172">
        <v>2391.40000009537</v>
      </c>
      <c r="D172" t="s">
        <v>722</v>
      </c>
      <c r="E172" t="s">
        <v>723</v>
      </c>
      <c r="F172">
        <v>5</v>
      </c>
      <c r="G172" t="s">
        <v>405</v>
      </c>
      <c r="H172" t="s">
        <v>406</v>
      </c>
      <c r="I172">
        <v>1510791716</v>
      </c>
      <c r="J172">
        <f>(K172)/1000</f>
        <v>0</v>
      </c>
      <c r="K172">
        <f>IF(CZ172, AN172, AH172)</f>
        <v>0</v>
      </c>
      <c r="L172">
        <f>IF(CZ172, AI172, AG172)</f>
        <v>0</v>
      </c>
      <c r="M172">
        <f>DB172 - IF(AU172&gt;1, L172*CV172*100.0/(AW172*DP172), 0)</f>
        <v>0</v>
      </c>
      <c r="N172">
        <f>((T172-J172/2)*M172-L172)/(T172+J172/2)</f>
        <v>0</v>
      </c>
      <c r="O172">
        <f>N172*(DI172+DJ172)/1000.0</f>
        <v>0</v>
      </c>
      <c r="P172">
        <f>(DB172 - IF(AU172&gt;1, L172*CV172*100.0/(AW172*DP172), 0))*(DI172+DJ172)/1000.0</f>
        <v>0</v>
      </c>
      <c r="Q172">
        <f>2.0/((1/S172-1/R172)+SIGN(S172)*SQRT((1/S172-1/R172)*(1/S172-1/R172) + 4*CW172/((CW172+1)*(CW172+1))*(2*1/S172*1/R172-1/R172*1/R172)))</f>
        <v>0</v>
      </c>
      <c r="R172">
        <f>IF(LEFT(CX172,1)&lt;&gt;"0",IF(LEFT(CX172,1)="1",3.0,CY172),$D$5+$E$5*(DP172*DI172/($K$5*1000))+$F$5*(DP172*DI172/($K$5*1000))*MAX(MIN(CV172,$J$5),$I$5)*MAX(MIN(CV172,$J$5),$I$5)+$G$5*MAX(MIN(CV172,$J$5),$I$5)*(DP172*DI172/($K$5*1000))+$H$5*(DP172*DI172/($K$5*1000))*(DP172*DI172/($K$5*1000)))</f>
        <v>0</v>
      </c>
      <c r="S172">
        <f>J172*(1000-(1000*0.61365*exp(17.502*W172/(240.97+W172))/(DI172+DJ172)+DD172)/2)/(1000*0.61365*exp(17.502*W172/(240.97+W172))/(DI172+DJ172)-DD172)</f>
        <v>0</v>
      </c>
      <c r="T172">
        <f>1/((CW172+1)/(Q172/1.6)+1/(R172/1.37)) + CW172/((CW172+1)/(Q172/1.6) + CW172/(R172/1.37))</f>
        <v>0</v>
      </c>
      <c r="U172">
        <f>(CR172*CU172)</f>
        <v>0</v>
      </c>
      <c r="V172">
        <f>(DK172+(U172+2*0.95*5.67E-8*(((DK172+$B$7)+273)^4-(DK172+273)^4)-44100*J172)/(1.84*29.3*R172+8*0.95*5.67E-8*(DK172+273)^3))</f>
        <v>0</v>
      </c>
      <c r="W172">
        <f>($C$7*DL172+$D$7*DM172+$E$7*V172)</f>
        <v>0</v>
      </c>
      <c r="X172">
        <f>0.61365*exp(17.502*W172/(240.97+W172))</f>
        <v>0</v>
      </c>
      <c r="Y172">
        <f>(Z172/AA172*100)</f>
        <v>0</v>
      </c>
      <c r="Z172">
        <f>DD172*(DI172+DJ172)/1000</f>
        <v>0</v>
      </c>
      <c r="AA172">
        <f>0.61365*exp(17.502*DK172/(240.97+DK172))</f>
        <v>0</v>
      </c>
      <c r="AB172">
        <f>(X172-DD172*(DI172+DJ172)/1000)</f>
        <v>0</v>
      </c>
      <c r="AC172">
        <f>(-J172*44100)</f>
        <v>0</v>
      </c>
      <c r="AD172">
        <f>2*29.3*R172*0.92*(DK172-W172)</f>
        <v>0</v>
      </c>
      <c r="AE172">
        <f>2*0.95*5.67E-8*(((DK172+$B$7)+273)^4-(W172+273)^4)</f>
        <v>0</v>
      </c>
      <c r="AF172">
        <f>U172+AE172+AC172+AD172</f>
        <v>0</v>
      </c>
      <c r="AG172">
        <f>DH172*AU172*(DC172-DB172*(1000-AU172*DE172)/(1000-AU172*DD172))/(100*CV172)</f>
        <v>0</v>
      </c>
      <c r="AH172">
        <f>1000*DH172*AU172*(DD172-DE172)/(100*CV172*(1000-AU172*DD172))</f>
        <v>0</v>
      </c>
      <c r="AI172">
        <f>(AJ172 - AK172 - DI172*1E3/(8.314*(DK172+273.15)) * AM172/DH172 * AL172) * DH172/(100*CV172) * (1000 - DE172)/1000</f>
        <v>0</v>
      </c>
      <c r="AJ172">
        <v>1002.72169931821</v>
      </c>
      <c r="AK172">
        <v>984.795727272727</v>
      </c>
      <c r="AL172">
        <v>3.36451388165399</v>
      </c>
      <c r="AM172">
        <v>64.351544685461</v>
      </c>
      <c r="AN172">
        <f>(AP172 - AO172 + DI172*1E3/(8.314*(DK172+273.15)) * AR172/DH172 * AQ172) * DH172/(100*CV172) * 1000/(1000 - AP172)</f>
        <v>0</v>
      </c>
      <c r="AO172">
        <v>24.5395145105295</v>
      </c>
      <c r="AP172">
        <v>24.9703804195804</v>
      </c>
      <c r="AQ172">
        <v>-1.5840085856271e-08</v>
      </c>
      <c r="AR172">
        <v>100.18039122701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MAX(0,($B$13+$C$13*DP172)/(1+$D$13*DP172)*DI172/(DK172+273)*$E$13)</f>
        <v>0</v>
      </c>
      <c r="AX172" t="s">
        <v>407</v>
      </c>
      <c r="AY172" t="s">
        <v>407</v>
      </c>
      <c r="AZ172">
        <v>0</v>
      </c>
      <c r="BA172">
        <v>0</v>
      </c>
      <c r="BB172">
        <f>1-AZ172/BA172</f>
        <v>0</v>
      </c>
      <c r="BC172">
        <v>0</v>
      </c>
      <c r="BD172" t="s">
        <v>407</v>
      </c>
      <c r="BE172" t="s">
        <v>407</v>
      </c>
      <c r="BF172">
        <v>0</v>
      </c>
      <c r="BG172">
        <v>0</v>
      </c>
      <c r="BH172">
        <f>1-BF172/BG172</f>
        <v>0</v>
      </c>
      <c r="BI172">
        <v>0.5</v>
      </c>
      <c r="BJ172">
        <f>CS172</f>
        <v>0</v>
      </c>
      <c r="BK172">
        <f>L172</f>
        <v>0</v>
      </c>
      <c r="BL172">
        <f>BH172*BI172*BJ172</f>
        <v>0</v>
      </c>
      <c r="BM172">
        <f>(BK172-BC172)/BJ172</f>
        <v>0</v>
      </c>
      <c r="BN172">
        <f>(BA172-BG172)/BG172</f>
        <v>0</v>
      </c>
      <c r="BO172">
        <f>AZ172/(BB172+AZ172/BG172)</f>
        <v>0</v>
      </c>
      <c r="BP172" t="s">
        <v>407</v>
      </c>
      <c r="BQ172">
        <v>0</v>
      </c>
      <c r="BR172">
        <f>IF(BQ172&lt;&gt;0, BQ172, BO172)</f>
        <v>0</v>
      </c>
      <c r="BS172">
        <f>1-BR172/BG172</f>
        <v>0</v>
      </c>
      <c r="BT172">
        <f>(BG172-BF172)/(BG172-BR172)</f>
        <v>0</v>
      </c>
      <c r="BU172">
        <f>(BA172-BG172)/(BA172-BR172)</f>
        <v>0</v>
      </c>
      <c r="BV172">
        <f>(BG172-BF172)/(BG172-AZ172)</f>
        <v>0</v>
      </c>
      <c r="BW172">
        <f>(BA172-BG172)/(BA172-AZ172)</f>
        <v>0</v>
      </c>
      <c r="BX172">
        <f>(BT172*BR172/BF172)</f>
        <v>0</v>
      </c>
      <c r="BY172">
        <f>(1-BX172)</f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f>$B$11*DQ172+$C$11*DR172+$F$11*EC172*(1-EF172)</f>
        <v>0</v>
      </c>
      <c r="CS172">
        <f>CR172*CT172</f>
        <v>0</v>
      </c>
      <c r="CT172">
        <f>($B$11*$D$9+$C$11*$D$9+$F$11*((EP172+EH172)/MAX(EP172+EH172+EQ172, 0.1)*$I$9+EQ172/MAX(EP172+EH172+EQ172, 0.1)*$J$9))/($B$11+$C$11+$F$11)</f>
        <v>0</v>
      </c>
      <c r="CU172">
        <f>($B$11*$K$9+$C$11*$K$9+$F$11*((EP172+EH172)/MAX(EP172+EH172+EQ172, 0.1)*$P$9+EQ172/MAX(EP172+EH172+EQ172, 0.1)*$Q$9))/($B$11+$C$11+$F$11)</f>
        <v>0</v>
      </c>
      <c r="CV172">
        <v>1.65</v>
      </c>
      <c r="CW172">
        <v>0.5</v>
      </c>
      <c r="CX172" t="s">
        <v>408</v>
      </c>
      <c r="CY172">
        <v>2</v>
      </c>
      <c r="CZ172" t="b">
        <v>1</v>
      </c>
      <c r="DA172">
        <v>1510791716</v>
      </c>
      <c r="DB172">
        <v>937.051185185185</v>
      </c>
      <c r="DC172">
        <v>962.246185185185</v>
      </c>
      <c r="DD172">
        <v>24.9719333333333</v>
      </c>
      <c r="DE172">
        <v>24.5393592592593</v>
      </c>
      <c r="DF172">
        <v>927.068444444444</v>
      </c>
      <c r="DG172">
        <v>24.4070481481481</v>
      </c>
      <c r="DH172">
        <v>500.084185185185</v>
      </c>
      <c r="DI172">
        <v>89.914637037037</v>
      </c>
      <c r="DJ172">
        <v>0.0999966740740741</v>
      </c>
      <c r="DK172">
        <v>26.640962962963</v>
      </c>
      <c r="DL172">
        <v>27.4965925925926</v>
      </c>
      <c r="DM172">
        <v>999.9</v>
      </c>
      <c r="DN172">
        <v>0</v>
      </c>
      <c r="DO172">
        <v>0</v>
      </c>
      <c r="DP172">
        <v>10001.0622222222</v>
      </c>
      <c r="DQ172">
        <v>0</v>
      </c>
      <c r="DR172">
        <v>9.98096148148148</v>
      </c>
      <c r="DS172">
        <v>-25.1950148148148</v>
      </c>
      <c r="DT172">
        <v>961.050481481481</v>
      </c>
      <c r="DU172">
        <v>986.453296296296</v>
      </c>
      <c r="DV172">
        <v>0.432581851851852</v>
      </c>
      <c r="DW172">
        <v>962.246185185185</v>
      </c>
      <c r="DX172">
        <v>24.5393592592593</v>
      </c>
      <c r="DY172">
        <v>2.24534259259259</v>
      </c>
      <c r="DZ172">
        <v>2.20644777777778</v>
      </c>
      <c r="EA172">
        <v>19.2895481481481</v>
      </c>
      <c r="EB172">
        <v>19.0092037037037</v>
      </c>
      <c r="EC172">
        <v>1999.9862962963</v>
      </c>
      <c r="ED172">
        <v>0.979999777777778</v>
      </c>
      <c r="EE172">
        <v>0.0200004703703704</v>
      </c>
      <c r="EF172">
        <v>0</v>
      </c>
      <c r="EG172">
        <v>2.28727037037037</v>
      </c>
      <c r="EH172">
        <v>0</v>
      </c>
      <c r="EI172">
        <v>2318.51666666667</v>
      </c>
      <c r="EJ172">
        <v>17300.0296296296</v>
      </c>
      <c r="EK172">
        <v>38.9603333333333</v>
      </c>
      <c r="EL172">
        <v>39.5</v>
      </c>
      <c r="EM172">
        <v>38.687</v>
      </c>
      <c r="EN172">
        <v>38.187</v>
      </c>
      <c r="EO172">
        <v>38.312</v>
      </c>
      <c r="EP172">
        <v>1959.98962962963</v>
      </c>
      <c r="EQ172">
        <v>39.9966666666667</v>
      </c>
      <c r="ER172">
        <v>0</v>
      </c>
      <c r="ES172">
        <v>1679592476.3</v>
      </c>
      <c r="ET172">
        <v>0</v>
      </c>
      <c r="EU172">
        <v>2.310668</v>
      </c>
      <c r="EV172">
        <v>0.0454692466646234</v>
      </c>
      <c r="EW172">
        <v>4.70384612518106</v>
      </c>
      <c r="EX172">
        <v>2318.5028</v>
      </c>
      <c r="EY172">
        <v>15</v>
      </c>
      <c r="EZ172">
        <v>0</v>
      </c>
      <c r="FA172" t="s">
        <v>409</v>
      </c>
      <c r="FB172">
        <v>1510787920.6</v>
      </c>
      <c r="FC172">
        <v>1510787921.6</v>
      </c>
      <c r="FD172">
        <v>0</v>
      </c>
      <c r="FE172">
        <v>-0.101</v>
      </c>
      <c r="FF172">
        <v>-0.012</v>
      </c>
      <c r="FG172">
        <v>6.901</v>
      </c>
      <c r="FH172">
        <v>0.516</v>
      </c>
      <c r="FI172">
        <v>420</v>
      </c>
      <c r="FJ172">
        <v>24</v>
      </c>
      <c r="FK172">
        <v>0.32</v>
      </c>
      <c r="FL172">
        <v>0.12</v>
      </c>
      <c r="FM172">
        <v>0.433683463414634</v>
      </c>
      <c r="FN172">
        <v>-0.0140987665505224</v>
      </c>
      <c r="FO172">
        <v>0.00217788402676253</v>
      </c>
      <c r="FP172">
        <v>1</v>
      </c>
      <c r="FQ172">
        <v>1</v>
      </c>
      <c r="FR172">
        <v>1</v>
      </c>
      <c r="FS172" t="s">
        <v>410</v>
      </c>
      <c r="FT172">
        <v>2.97196</v>
      </c>
      <c r="FU172">
        <v>2.75386</v>
      </c>
      <c r="FV172">
        <v>0.160759</v>
      </c>
      <c r="FW172">
        <v>0.164624</v>
      </c>
      <c r="FX172">
        <v>0.104886</v>
      </c>
      <c r="FY172">
        <v>0.104908</v>
      </c>
      <c r="FZ172">
        <v>32561.7</v>
      </c>
      <c r="GA172">
        <v>35323.9</v>
      </c>
      <c r="GB172">
        <v>35167.8</v>
      </c>
      <c r="GC172">
        <v>38357.5</v>
      </c>
      <c r="GD172">
        <v>44609.7</v>
      </c>
      <c r="GE172">
        <v>49582.2</v>
      </c>
      <c r="GF172">
        <v>54942.1</v>
      </c>
      <c r="GG172">
        <v>61517.6</v>
      </c>
      <c r="GH172">
        <v>1.96795</v>
      </c>
      <c r="GI172">
        <v>1.8068</v>
      </c>
      <c r="GJ172">
        <v>0.0942945</v>
      </c>
      <c r="GK172">
        <v>0</v>
      </c>
      <c r="GL172">
        <v>25.9539</v>
      </c>
      <c r="GM172">
        <v>999.9</v>
      </c>
      <c r="GN172">
        <v>64.43</v>
      </c>
      <c r="GO172">
        <v>29.719</v>
      </c>
      <c r="GP172">
        <v>30.0415</v>
      </c>
      <c r="GQ172">
        <v>54.5491</v>
      </c>
      <c r="GR172">
        <v>48.8702</v>
      </c>
      <c r="GS172">
        <v>1</v>
      </c>
      <c r="GT172">
        <v>0.0764736</v>
      </c>
      <c r="GU172">
        <v>1.24182</v>
      </c>
      <c r="GV172">
        <v>20.1132</v>
      </c>
      <c r="GW172">
        <v>5.19677</v>
      </c>
      <c r="GX172">
        <v>12.0043</v>
      </c>
      <c r="GY172">
        <v>4.97505</v>
      </c>
      <c r="GZ172">
        <v>3.29303</v>
      </c>
      <c r="HA172">
        <v>9999</v>
      </c>
      <c r="HB172">
        <v>9999</v>
      </c>
      <c r="HC172">
        <v>999.9</v>
      </c>
      <c r="HD172">
        <v>9999</v>
      </c>
      <c r="HE172">
        <v>1.8631</v>
      </c>
      <c r="HF172">
        <v>1.86813</v>
      </c>
      <c r="HG172">
        <v>1.86786</v>
      </c>
      <c r="HH172">
        <v>1.86901</v>
      </c>
      <c r="HI172">
        <v>1.86985</v>
      </c>
      <c r="HJ172">
        <v>1.86584</v>
      </c>
      <c r="HK172">
        <v>1.86705</v>
      </c>
      <c r="HL172">
        <v>1.86835</v>
      </c>
      <c r="HM172">
        <v>5</v>
      </c>
      <c r="HN172">
        <v>0</v>
      </c>
      <c r="HO172">
        <v>0</v>
      </c>
      <c r="HP172">
        <v>0</v>
      </c>
      <c r="HQ172" t="s">
        <v>411</v>
      </c>
      <c r="HR172" t="s">
        <v>412</v>
      </c>
      <c r="HS172" t="s">
        <v>413</v>
      </c>
      <c r="HT172" t="s">
        <v>413</v>
      </c>
      <c r="HU172" t="s">
        <v>413</v>
      </c>
      <c r="HV172" t="s">
        <v>413</v>
      </c>
      <c r="HW172">
        <v>0</v>
      </c>
      <c r="HX172">
        <v>100</v>
      </c>
      <c r="HY172">
        <v>100</v>
      </c>
      <c r="HZ172">
        <v>10.123</v>
      </c>
      <c r="IA172">
        <v>0.5648</v>
      </c>
      <c r="IB172">
        <v>4.09459096810632</v>
      </c>
      <c r="IC172">
        <v>0.00701673648668627</v>
      </c>
      <c r="ID172">
        <v>-7.00304995360485e-07</v>
      </c>
      <c r="IE172">
        <v>-1.86506737496121e-11</v>
      </c>
      <c r="IF172">
        <v>0.00125787624930914</v>
      </c>
      <c r="IG172">
        <v>-0.0224036906934607</v>
      </c>
      <c r="IH172">
        <v>0.00249664406764014</v>
      </c>
      <c r="II172">
        <v>-2.59163740235367e-05</v>
      </c>
      <c r="IJ172">
        <v>-2</v>
      </c>
      <c r="IK172">
        <v>2020</v>
      </c>
      <c r="IL172">
        <v>1</v>
      </c>
      <c r="IM172">
        <v>25</v>
      </c>
      <c r="IN172">
        <v>63.4</v>
      </c>
      <c r="IO172">
        <v>63.4</v>
      </c>
      <c r="IP172">
        <v>2.06177</v>
      </c>
      <c r="IQ172">
        <v>2.61719</v>
      </c>
      <c r="IR172">
        <v>1.54785</v>
      </c>
      <c r="IS172">
        <v>2.30469</v>
      </c>
      <c r="IT172">
        <v>1.34644</v>
      </c>
      <c r="IU172">
        <v>2.44263</v>
      </c>
      <c r="IV172">
        <v>34.1225</v>
      </c>
      <c r="IW172">
        <v>24.2188</v>
      </c>
      <c r="IX172">
        <v>18</v>
      </c>
      <c r="IY172">
        <v>503.333</v>
      </c>
      <c r="IZ172">
        <v>400.237</v>
      </c>
      <c r="JA172">
        <v>23.6332</v>
      </c>
      <c r="JB172">
        <v>28.2169</v>
      </c>
      <c r="JC172">
        <v>29.9998</v>
      </c>
      <c r="JD172">
        <v>28.2212</v>
      </c>
      <c r="JE172">
        <v>28.166</v>
      </c>
      <c r="JF172">
        <v>41.3183</v>
      </c>
      <c r="JG172">
        <v>28.4109</v>
      </c>
      <c r="JH172">
        <v>73.6516</v>
      </c>
      <c r="JI172">
        <v>23.6272</v>
      </c>
      <c r="JJ172">
        <v>1005.25</v>
      </c>
      <c r="JK172">
        <v>24.5381</v>
      </c>
      <c r="JL172">
        <v>101.942</v>
      </c>
      <c r="JM172">
        <v>102.401</v>
      </c>
    </row>
    <row r="173" spans="1:273">
      <c r="A173">
        <v>157</v>
      </c>
      <c r="B173">
        <v>1510791728.5</v>
      </c>
      <c r="C173">
        <v>2396.40000009537</v>
      </c>
      <c r="D173" t="s">
        <v>724</v>
      </c>
      <c r="E173" t="s">
        <v>725</v>
      </c>
      <c r="F173">
        <v>5</v>
      </c>
      <c r="G173" t="s">
        <v>405</v>
      </c>
      <c r="H173" t="s">
        <v>406</v>
      </c>
      <c r="I173">
        <v>1510791720.71429</v>
      </c>
      <c r="J173">
        <f>(K173)/1000</f>
        <v>0</v>
      </c>
      <c r="K173">
        <f>IF(CZ173, AN173, AH173)</f>
        <v>0</v>
      </c>
      <c r="L173">
        <f>IF(CZ173, AI173, AG173)</f>
        <v>0</v>
      </c>
      <c r="M173">
        <f>DB173 - IF(AU173&gt;1, L173*CV173*100.0/(AW173*DP173), 0)</f>
        <v>0</v>
      </c>
      <c r="N173">
        <f>((T173-J173/2)*M173-L173)/(T173+J173/2)</f>
        <v>0</v>
      </c>
      <c r="O173">
        <f>N173*(DI173+DJ173)/1000.0</f>
        <v>0</v>
      </c>
      <c r="P173">
        <f>(DB173 - IF(AU173&gt;1, L173*CV173*100.0/(AW173*DP173), 0))*(DI173+DJ173)/1000.0</f>
        <v>0</v>
      </c>
      <c r="Q173">
        <f>2.0/((1/S173-1/R173)+SIGN(S173)*SQRT((1/S173-1/R173)*(1/S173-1/R173) + 4*CW173/((CW173+1)*(CW173+1))*(2*1/S173*1/R173-1/R173*1/R173)))</f>
        <v>0</v>
      </c>
      <c r="R173">
        <f>IF(LEFT(CX173,1)&lt;&gt;"0",IF(LEFT(CX173,1)="1",3.0,CY173),$D$5+$E$5*(DP173*DI173/($K$5*1000))+$F$5*(DP173*DI173/($K$5*1000))*MAX(MIN(CV173,$J$5),$I$5)*MAX(MIN(CV173,$J$5),$I$5)+$G$5*MAX(MIN(CV173,$J$5),$I$5)*(DP173*DI173/($K$5*1000))+$H$5*(DP173*DI173/($K$5*1000))*(DP173*DI173/($K$5*1000)))</f>
        <v>0</v>
      </c>
      <c r="S173">
        <f>J173*(1000-(1000*0.61365*exp(17.502*W173/(240.97+W173))/(DI173+DJ173)+DD173)/2)/(1000*0.61365*exp(17.502*W173/(240.97+W173))/(DI173+DJ173)-DD173)</f>
        <v>0</v>
      </c>
      <c r="T173">
        <f>1/((CW173+1)/(Q173/1.6)+1/(R173/1.37)) + CW173/((CW173+1)/(Q173/1.6) + CW173/(R173/1.37))</f>
        <v>0</v>
      </c>
      <c r="U173">
        <f>(CR173*CU173)</f>
        <v>0</v>
      </c>
      <c r="V173">
        <f>(DK173+(U173+2*0.95*5.67E-8*(((DK173+$B$7)+273)^4-(DK173+273)^4)-44100*J173)/(1.84*29.3*R173+8*0.95*5.67E-8*(DK173+273)^3))</f>
        <v>0</v>
      </c>
      <c r="W173">
        <f>($C$7*DL173+$D$7*DM173+$E$7*V173)</f>
        <v>0</v>
      </c>
      <c r="X173">
        <f>0.61365*exp(17.502*W173/(240.97+W173))</f>
        <v>0</v>
      </c>
      <c r="Y173">
        <f>(Z173/AA173*100)</f>
        <v>0</v>
      </c>
      <c r="Z173">
        <f>DD173*(DI173+DJ173)/1000</f>
        <v>0</v>
      </c>
      <c r="AA173">
        <f>0.61365*exp(17.502*DK173/(240.97+DK173))</f>
        <v>0</v>
      </c>
      <c r="AB173">
        <f>(X173-DD173*(DI173+DJ173)/1000)</f>
        <v>0</v>
      </c>
      <c r="AC173">
        <f>(-J173*44100)</f>
        <v>0</v>
      </c>
      <c r="AD173">
        <f>2*29.3*R173*0.92*(DK173-W173)</f>
        <v>0</v>
      </c>
      <c r="AE173">
        <f>2*0.95*5.67E-8*(((DK173+$B$7)+273)^4-(W173+273)^4)</f>
        <v>0</v>
      </c>
      <c r="AF173">
        <f>U173+AE173+AC173+AD173</f>
        <v>0</v>
      </c>
      <c r="AG173">
        <f>DH173*AU173*(DC173-DB173*(1000-AU173*DE173)/(1000-AU173*DD173))/(100*CV173)</f>
        <v>0</v>
      </c>
      <c r="AH173">
        <f>1000*DH173*AU173*(DD173-DE173)/(100*CV173*(1000-AU173*DD173))</f>
        <v>0</v>
      </c>
      <c r="AI173">
        <f>(AJ173 - AK173 - DI173*1E3/(8.314*(DK173+273.15)) * AM173/DH173 * AL173) * DH173/(100*CV173) * (1000 - DE173)/1000</f>
        <v>0</v>
      </c>
      <c r="AJ173">
        <v>1021.20667994232</v>
      </c>
      <c r="AK173">
        <v>1002.36750909091</v>
      </c>
      <c r="AL173">
        <v>3.50337443034018</v>
      </c>
      <c r="AM173">
        <v>64.351544685461</v>
      </c>
      <c r="AN173">
        <f>(AP173 - AO173 + DI173*1E3/(8.314*(DK173+273.15)) * AR173/DH173 * AQ173) * DH173/(100*CV173) * 1000/(1000 - AP173)</f>
        <v>0</v>
      </c>
      <c r="AO173">
        <v>24.5404935422885</v>
      </c>
      <c r="AP173">
        <v>24.9679412587413</v>
      </c>
      <c r="AQ173">
        <v>-9.10597081462539e-07</v>
      </c>
      <c r="AR173">
        <v>100.18039122701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MAX(0,($B$13+$C$13*DP173)/(1+$D$13*DP173)*DI173/(DK173+273)*$E$13)</f>
        <v>0</v>
      </c>
      <c r="AX173" t="s">
        <v>407</v>
      </c>
      <c r="AY173" t="s">
        <v>407</v>
      </c>
      <c r="AZ173">
        <v>0</v>
      </c>
      <c r="BA173">
        <v>0</v>
      </c>
      <c r="BB173">
        <f>1-AZ173/BA173</f>
        <v>0</v>
      </c>
      <c r="BC173">
        <v>0</v>
      </c>
      <c r="BD173" t="s">
        <v>407</v>
      </c>
      <c r="BE173" t="s">
        <v>407</v>
      </c>
      <c r="BF173">
        <v>0</v>
      </c>
      <c r="BG173">
        <v>0</v>
      </c>
      <c r="BH173">
        <f>1-BF173/BG173</f>
        <v>0</v>
      </c>
      <c r="BI173">
        <v>0.5</v>
      </c>
      <c r="BJ173">
        <f>CS173</f>
        <v>0</v>
      </c>
      <c r="BK173">
        <f>L173</f>
        <v>0</v>
      </c>
      <c r="BL173">
        <f>BH173*BI173*BJ173</f>
        <v>0</v>
      </c>
      <c r="BM173">
        <f>(BK173-BC173)/BJ173</f>
        <v>0</v>
      </c>
      <c r="BN173">
        <f>(BA173-BG173)/BG173</f>
        <v>0</v>
      </c>
      <c r="BO173">
        <f>AZ173/(BB173+AZ173/BG173)</f>
        <v>0</v>
      </c>
      <c r="BP173" t="s">
        <v>407</v>
      </c>
      <c r="BQ173">
        <v>0</v>
      </c>
      <c r="BR173">
        <f>IF(BQ173&lt;&gt;0, BQ173, BO173)</f>
        <v>0</v>
      </c>
      <c r="BS173">
        <f>1-BR173/BG173</f>
        <v>0</v>
      </c>
      <c r="BT173">
        <f>(BG173-BF173)/(BG173-BR173)</f>
        <v>0</v>
      </c>
      <c r="BU173">
        <f>(BA173-BG173)/(BA173-BR173)</f>
        <v>0</v>
      </c>
      <c r="BV173">
        <f>(BG173-BF173)/(BG173-AZ173)</f>
        <v>0</v>
      </c>
      <c r="BW173">
        <f>(BA173-BG173)/(BA173-AZ173)</f>
        <v>0</v>
      </c>
      <c r="BX173">
        <f>(BT173*BR173/BF173)</f>
        <v>0</v>
      </c>
      <c r="BY173">
        <f>(1-BX173)</f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f>$B$11*DQ173+$C$11*DR173+$F$11*EC173*(1-EF173)</f>
        <v>0</v>
      </c>
      <c r="CS173">
        <f>CR173*CT173</f>
        <v>0</v>
      </c>
      <c r="CT173">
        <f>($B$11*$D$9+$C$11*$D$9+$F$11*((EP173+EH173)/MAX(EP173+EH173+EQ173, 0.1)*$I$9+EQ173/MAX(EP173+EH173+EQ173, 0.1)*$J$9))/($B$11+$C$11+$F$11)</f>
        <v>0</v>
      </c>
      <c r="CU173">
        <f>($B$11*$K$9+$C$11*$K$9+$F$11*((EP173+EH173)/MAX(EP173+EH173+EQ173, 0.1)*$P$9+EQ173/MAX(EP173+EH173+EQ173, 0.1)*$Q$9))/($B$11+$C$11+$F$11)</f>
        <v>0</v>
      </c>
      <c r="CV173">
        <v>1.65</v>
      </c>
      <c r="CW173">
        <v>0.5</v>
      </c>
      <c r="CX173" t="s">
        <v>408</v>
      </c>
      <c r="CY173">
        <v>2</v>
      </c>
      <c r="CZ173" t="b">
        <v>1</v>
      </c>
      <c r="DA173">
        <v>1510791720.71429</v>
      </c>
      <c r="DB173">
        <v>952.813464285714</v>
      </c>
      <c r="DC173">
        <v>978.161642857143</v>
      </c>
      <c r="DD173">
        <v>24.9712</v>
      </c>
      <c r="DE173">
        <v>24.5395607142857</v>
      </c>
      <c r="DF173">
        <v>942.742035714286</v>
      </c>
      <c r="DG173">
        <v>24.4063392857143</v>
      </c>
      <c r="DH173">
        <v>500.087035714286</v>
      </c>
      <c r="DI173">
        <v>89.9133678571428</v>
      </c>
      <c r="DJ173">
        <v>0.100040703571429</v>
      </c>
      <c r="DK173">
        <v>26.6412607142857</v>
      </c>
      <c r="DL173">
        <v>27.4979392857143</v>
      </c>
      <c r="DM173">
        <v>999.9</v>
      </c>
      <c r="DN173">
        <v>0</v>
      </c>
      <c r="DO173">
        <v>0</v>
      </c>
      <c r="DP173">
        <v>9993.77071428571</v>
      </c>
      <c r="DQ173">
        <v>0</v>
      </c>
      <c r="DR173">
        <v>9.98109464285714</v>
      </c>
      <c r="DS173">
        <v>-25.3481857142857</v>
      </c>
      <c r="DT173">
        <v>977.215678571429</v>
      </c>
      <c r="DU173">
        <v>1002.769</v>
      </c>
      <c r="DV173">
        <v>0.431647071428571</v>
      </c>
      <c r="DW173">
        <v>978.161642857143</v>
      </c>
      <c r="DX173">
        <v>24.5395607142857</v>
      </c>
      <c r="DY173">
        <v>2.245245</v>
      </c>
      <c r="DZ173">
        <v>2.20643392857143</v>
      </c>
      <c r="EA173">
        <v>19.28885</v>
      </c>
      <c r="EB173">
        <v>19.0091107142857</v>
      </c>
      <c r="EC173">
        <v>1999.98107142857</v>
      </c>
      <c r="ED173">
        <v>0.979999928571429</v>
      </c>
      <c r="EE173">
        <v>0.0200002785714286</v>
      </c>
      <c r="EF173">
        <v>0</v>
      </c>
      <c r="EG173">
        <v>2.22788928571429</v>
      </c>
      <c r="EH173">
        <v>0</v>
      </c>
      <c r="EI173">
        <v>2318.91821428571</v>
      </c>
      <c r="EJ173">
        <v>17299.9892857143</v>
      </c>
      <c r="EK173">
        <v>38.9595</v>
      </c>
      <c r="EL173">
        <v>39.49775</v>
      </c>
      <c r="EM173">
        <v>38.687</v>
      </c>
      <c r="EN173">
        <v>38.187</v>
      </c>
      <c r="EO173">
        <v>38.312</v>
      </c>
      <c r="EP173">
        <v>1959.98428571429</v>
      </c>
      <c r="EQ173">
        <v>39.9960714285714</v>
      </c>
      <c r="ER173">
        <v>0</v>
      </c>
      <c r="ES173">
        <v>1679592481.1</v>
      </c>
      <c r="ET173">
        <v>0</v>
      </c>
      <c r="EU173">
        <v>2.262752</v>
      </c>
      <c r="EV173">
        <v>-0.334746137189697</v>
      </c>
      <c r="EW173">
        <v>3.13615381973425</v>
      </c>
      <c r="EX173">
        <v>2318.882</v>
      </c>
      <c r="EY173">
        <v>15</v>
      </c>
      <c r="EZ173">
        <v>0</v>
      </c>
      <c r="FA173" t="s">
        <v>409</v>
      </c>
      <c r="FB173">
        <v>1510787920.6</v>
      </c>
      <c r="FC173">
        <v>1510787921.6</v>
      </c>
      <c r="FD173">
        <v>0</v>
      </c>
      <c r="FE173">
        <v>-0.101</v>
      </c>
      <c r="FF173">
        <v>-0.012</v>
      </c>
      <c r="FG173">
        <v>6.901</v>
      </c>
      <c r="FH173">
        <v>0.516</v>
      </c>
      <c r="FI173">
        <v>420</v>
      </c>
      <c r="FJ173">
        <v>24</v>
      </c>
      <c r="FK173">
        <v>0.32</v>
      </c>
      <c r="FL173">
        <v>0.12</v>
      </c>
      <c r="FM173">
        <v>0.43180312195122</v>
      </c>
      <c r="FN173">
        <v>-0.0116678675958187</v>
      </c>
      <c r="FO173">
        <v>0.00186131364829333</v>
      </c>
      <c r="FP173">
        <v>1</v>
      </c>
      <c r="FQ173">
        <v>1</v>
      </c>
      <c r="FR173">
        <v>1</v>
      </c>
      <c r="FS173" t="s">
        <v>410</v>
      </c>
      <c r="FT173">
        <v>2.97187</v>
      </c>
      <c r="FU173">
        <v>2.75378</v>
      </c>
      <c r="FV173">
        <v>0.162609</v>
      </c>
      <c r="FW173">
        <v>0.166334</v>
      </c>
      <c r="FX173">
        <v>0.104883</v>
      </c>
      <c r="FY173">
        <v>0.104914</v>
      </c>
      <c r="FZ173">
        <v>32490.1</v>
      </c>
      <c r="GA173">
        <v>35252</v>
      </c>
      <c r="GB173">
        <v>35168</v>
      </c>
      <c r="GC173">
        <v>38357.8</v>
      </c>
      <c r="GD173">
        <v>44610.3</v>
      </c>
      <c r="GE173">
        <v>49582.5</v>
      </c>
      <c r="GF173">
        <v>54942.5</v>
      </c>
      <c r="GG173">
        <v>61518.2</v>
      </c>
      <c r="GH173">
        <v>1.96788</v>
      </c>
      <c r="GI173">
        <v>1.80687</v>
      </c>
      <c r="GJ173">
        <v>0.0942461</v>
      </c>
      <c r="GK173">
        <v>0</v>
      </c>
      <c r="GL173">
        <v>25.956</v>
      </c>
      <c r="GM173">
        <v>999.9</v>
      </c>
      <c r="GN173">
        <v>64.43</v>
      </c>
      <c r="GO173">
        <v>29.719</v>
      </c>
      <c r="GP173">
        <v>30.042</v>
      </c>
      <c r="GQ173">
        <v>54.2291</v>
      </c>
      <c r="GR173">
        <v>48.9062</v>
      </c>
      <c r="GS173">
        <v>1</v>
      </c>
      <c r="GT173">
        <v>0.0762551</v>
      </c>
      <c r="GU173">
        <v>1.2175</v>
      </c>
      <c r="GV173">
        <v>20.1133</v>
      </c>
      <c r="GW173">
        <v>5.19677</v>
      </c>
      <c r="GX173">
        <v>12.0041</v>
      </c>
      <c r="GY173">
        <v>4.975</v>
      </c>
      <c r="GZ173">
        <v>3.29305</v>
      </c>
      <c r="HA173">
        <v>9999</v>
      </c>
      <c r="HB173">
        <v>9999</v>
      </c>
      <c r="HC173">
        <v>999.9</v>
      </c>
      <c r="HD173">
        <v>9999</v>
      </c>
      <c r="HE173">
        <v>1.8631</v>
      </c>
      <c r="HF173">
        <v>1.86813</v>
      </c>
      <c r="HG173">
        <v>1.86793</v>
      </c>
      <c r="HH173">
        <v>1.86902</v>
      </c>
      <c r="HI173">
        <v>1.86987</v>
      </c>
      <c r="HJ173">
        <v>1.86588</v>
      </c>
      <c r="HK173">
        <v>1.86704</v>
      </c>
      <c r="HL173">
        <v>1.86835</v>
      </c>
      <c r="HM173">
        <v>5</v>
      </c>
      <c r="HN173">
        <v>0</v>
      </c>
      <c r="HO173">
        <v>0</v>
      </c>
      <c r="HP173">
        <v>0</v>
      </c>
      <c r="HQ173" t="s">
        <v>411</v>
      </c>
      <c r="HR173" t="s">
        <v>412</v>
      </c>
      <c r="HS173" t="s">
        <v>413</v>
      </c>
      <c r="HT173" t="s">
        <v>413</v>
      </c>
      <c r="HU173" t="s">
        <v>413</v>
      </c>
      <c r="HV173" t="s">
        <v>413</v>
      </c>
      <c r="HW173">
        <v>0</v>
      </c>
      <c r="HX173">
        <v>100</v>
      </c>
      <c r="HY173">
        <v>100</v>
      </c>
      <c r="HZ173">
        <v>10.218</v>
      </c>
      <c r="IA173">
        <v>0.5647</v>
      </c>
      <c r="IB173">
        <v>4.09459096810632</v>
      </c>
      <c r="IC173">
        <v>0.00701673648668627</v>
      </c>
      <c r="ID173">
        <v>-7.00304995360485e-07</v>
      </c>
      <c r="IE173">
        <v>-1.86506737496121e-11</v>
      </c>
      <c r="IF173">
        <v>0.00125787624930914</v>
      </c>
      <c r="IG173">
        <v>-0.0224036906934607</v>
      </c>
      <c r="IH173">
        <v>0.00249664406764014</v>
      </c>
      <c r="II173">
        <v>-2.59163740235367e-05</v>
      </c>
      <c r="IJ173">
        <v>-2</v>
      </c>
      <c r="IK173">
        <v>2020</v>
      </c>
      <c r="IL173">
        <v>1</v>
      </c>
      <c r="IM173">
        <v>25</v>
      </c>
      <c r="IN173">
        <v>63.5</v>
      </c>
      <c r="IO173">
        <v>63.4</v>
      </c>
      <c r="IP173">
        <v>2.09106</v>
      </c>
      <c r="IQ173">
        <v>2.61353</v>
      </c>
      <c r="IR173">
        <v>1.54785</v>
      </c>
      <c r="IS173">
        <v>2.30469</v>
      </c>
      <c r="IT173">
        <v>1.34644</v>
      </c>
      <c r="IU173">
        <v>2.44873</v>
      </c>
      <c r="IV173">
        <v>34.1452</v>
      </c>
      <c r="IW173">
        <v>24.2188</v>
      </c>
      <c r="IX173">
        <v>18</v>
      </c>
      <c r="IY173">
        <v>503.262</v>
      </c>
      <c r="IZ173">
        <v>400.262</v>
      </c>
      <c r="JA173">
        <v>23.629</v>
      </c>
      <c r="JB173">
        <v>28.214</v>
      </c>
      <c r="JC173">
        <v>29.9999</v>
      </c>
      <c r="JD173">
        <v>28.2188</v>
      </c>
      <c r="JE173">
        <v>28.1636</v>
      </c>
      <c r="JF173">
        <v>41.9071</v>
      </c>
      <c r="JG173">
        <v>28.4109</v>
      </c>
      <c r="JH173">
        <v>73.6516</v>
      </c>
      <c r="JI173">
        <v>23.6297</v>
      </c>
      <c r="JJ173">
        <v>1025.37</v>
      </c>
      <c r="JK173">
        <v>24.5381</v>
      </c>
      <c r="JL173">
        <v>101.942</v>
      </c>
      <c r="JM173">
        <v>102.402</v>
      </c>
    </row>
    <row r="174" spans="1:273">
      <c r="A174">
        <v>158</v>
      </c>
      <c r="B174">
        <v>1510791733.5</v>
      </c>
      <c r="C174">
        <v>2401.40000009537</v>
      </c>
      <c r="D174" t="s">
        <v>726</v>
      </c>
      <c r="E174" t="s">
        <v>727</v>
      </c>
      <c r="F174">
        <v>5</v>
      </c>
      <c r="G174" t="s">
        <v>405</v>
      </c>
      <c r="H174" t="s">
        <v>406</v>
      </c>
      <c r="I174">
        <v>1510791726</v>
      </c>
      <c r="J174">
        <f>(K174)/1000</f>
        <v>0</v>
      </c>
      <c r="K174">
        <f>IF(CZ174, AN174, AH174)</f>
        <v>0</v>
      </c>
      <c r="L174">
        <f>IF(CZ174, AI174, AG174)</f>
        <v>0</v>
      </c>
      <c r="M174">
        <f>DB174 - IF(AU174&gt;1, L174*CV174*100.0/(AW174*DP174), 0)</f>
        <v>0</v>
      </c>
      <c r="N174">
        <f>((T174-J174/2)*M174-L174)/(T174+J174/2)</f>
        <v>0</v>
      </c>
      <c r="O174">
        <f>N174*(DI174+DJ174)/1000.0</f>
        <v>0</v>
      </c>
      <c r="P174">
        <f>(DB174 - IF(AU174&gt;1, L174*CV174*100.0/(AW174*DP174), 0))*(DI174+DJ174)/1000.0</f>
        <v>0</v>
      </c>
      <c r="Q174">
        <f>2.0/((1/S174-1/R174)+SIGN(S174)*SQRT((1/S174-1/R174)*(1/S174-1/R174) + 4*CW174/((CW174+1)*(CW174+1))*(2*1/S174*1/R174-1/R174*1/R174)))</f>
        <v>0</v>
      </c>
      <c r="R174">
        <f>IF(LEFT(CX174,1)&lt;&gt;"0",IF(LEFT(CX174,1)="1",3.0,CY174),$D$5+$E$5*(DP174*DI174/($K$5*1000))+$F$5*(DP174*DI174/($K$5*1000))*MAX(MIN(CV174,$J$5),$I$5)*MAX(MIN(CV174,$J$5),$I$5)+$G$5*MAX(MIN(CV174,$J$5),$I$5)*(DP174*DI174/($K$5*1000))+$H$5*(DP174*DI174/($K$5*1000))*(DP174*DI174/($K$5*1000)))</f>
        <v>0</v>
      </c>
      <c r="S174">
        <f>J174*(1000-(1000*0.61365*exp(17.502*W174/(240.97+W174))/(DI174+DJ174)+DD174)/2)/(1000*0.61365*exp(17.502*W174/(240.97+W174))/(DI174+DJ174)-DD174)</f>
        <v>0</v>
      </c>
      <c r="T174">
        <f>1/((CW174+1)/(Q174/1.6)+1/(R174/1.37)) + CW174/((CW174+1)/(Q174/1.6) + CW174/(R174/1.37))</f>
        <v>0</v>
      </c>
      <c r="U174">
        <f>(CR174*CU174)</f>
        <v>0</v>
      </c>
      <c r="V174">
        <f>(DK174+(U174+2*0.95*5.67E-8*(((DK174+$B$7)+273)^4-(DK174+273)^4)-44100*J174)/(1.84*29.3*R174+8*0.95*5.67E-8*(DK174+273)^3))</f>
        <v>0</v>
      </c>
      <c r="W174">
        <f>($C$7*DL174+$D$7*DM174+$E$7*V174)</f>
        <v>0</v>
      </c>
      <c r="X174">
        <f>0.61365*exp(17.502*W174/(240.97+W174))</f>
        <v>0</v>
      </c>
      <c r="Y174">
        <f>(Z174/AA174*100)</f>
        <v>0</v>
      </c>
      <c r="Z174">
        <f>DD174*(DI174+DJ174)/1000</f>
        <v>0</v>
      </c>
      <c r="AA174">
        <f>0.61365*exp(17.502*DK174/(240.97+DK174))</f>
        <v>0</v>
      </c>
      <c r="AB174">
        <f>(X174-DD174*(DI174+DJ174)/1000)</f>
        <v>0</v>
      </c>
      <c r="AC174">
        <f>(-J174*44100)</f>
        <v>0</v>
      </c>
      <c r="AD174">
        <f>2*29.3*R174*0.92*(DK174-W174)</f>
        <v>0</v>
      </c>
      <c r="AE174">
        <f>2*0.95*5.67E-8*(((DK174+$B$7)+273)^4-(W174+273)^4)</f>
        <v>0</v>
      </c>
      <c r="AF174">
        <f>U174+AE174+AC174+AD174</f>
        <v>0</v>
      </c>
      <c r="AG174">
        <f>DH174*AU174*(DC174-DB174*(1000-AU174*DE174)/(1000-AU174*DD174))/(100*CV174)</f>
        <v>0</v>
      </c>
      <c r="AH174">
        <f>1000*DH174*AU174*(DD174-DE174)/(100*CV174*(1000-AU174*DD174))</f>
        <v>0</v>
      </c>
      <c r="AI174">
        <f>(AJ174 - AK174 - DI174*1E3/(8.314*(DK174+273.15)) * AM174/DH174 * AL174) * DH174/(100*CV174) * (1000 - DE174)/1000</f>
        <v>0</v>
      </c>
      <c r="AJ174">
        <v>1037.40904152719</v>
      </c>
      <c r="AK174">
        <v>1019.26575757576</v>
      </c>
      <c r="AL174">
        <v>3.39327062052679</v>
      </c>
      <c r="AM174">
        <v>64.351544685461</v>
      </c>
      <c r="AN174">
        <f>(AP174 - AO174 + DI174*1E3/(8.314*(DK174+273.15)) * AR174/DH174 * AQ174) * DH174/(100*CV174) * 1000/(1000 - AP174)</f>
        <v>0</v>
      </c>
      <c r="AO174">
        <v>24.5398787230568</v>
      </c>
      <c r="AP174">
        <v>24.9652552447553</v>
      </c>
      <c r="AQ174">
        <v>-2.07714481317552e-06</v>
      </c>
      <c r="AR174">
        <v>100.18039122701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MAX(0,($B$13+$C$13*DP174)/(1+$D$13*DP174)*DI174/(DK174+273)*$E$13)</f>
        <v>0</v>
      </c>
      <c r="AX174" t="s">
        <v>407</v>
      </c>
      <c r="AY174" t="s">
        <v>407</v>
      </c>
      <c r="AZ174">
        <v>0</v>
      </c>
      <c r="BA174">
        <v>0</v>
      </c>
      <c r="BB174">
        <f>1-AZ174/BA174</f>
        <v>0</v>
      </c>
      <c r="BC174">
        <v>0</v>
      </c>
      <c r="BD174" t="s">
        <v>407</v>
      </c>
      <c r="BE174" t="s">
        <v>407</v>
      </c>
      <c r="BF174">
        <v>0</v>
      </c>
      <c r="BG174">
        <v>0</v>
      </c>
      <c r="BH174">
        <f>1-BF174/BG174</f>
        <v>0</v>
      </c>
      <c r="BI174">
        <v>0.5</v>
      </c>
      <c r="BJ174">
        <f>CS174</f>
        <v>0</v>
      </c>
      <c r="BK174">
        <f>L174</f>
        <v>0</v>
      </c>
      <c r="BL174">
        <f>BH174*BI174*BJ174</f>
        <v>0</v>
      </c>
      <c r="BM174">
        <f>(BK174-BC174)/BJ174</f>
        <v>0</v>
      </c>
      <c r="BN174">
        <f>(BA174-BG174)/BG174</f>
        <v>0</v>
      </c>
      <c r="BO174">
        <f>AZ174/(BB174+AZ174/BG174)</f>
        <v>0</v>
      </c>
      <c r="BP174" t="s">
        <v>407</v>
      </c>
      <c r="BQ174">
        <v>0</v>
      </c>
      <c r="BR174">
        <f>IF(BQ174&lt;&gt;0, BQ174, BO174)</f>
        <v>0</v>
      </c>
      <c r="BS174">
        <f>1-BR174/BG174</f>
        <v>0</v>
      </c>
      <c r="BT174">
        <f>(BG174-BF174)/(BG174-BR174)</f>
        <v>0</v>
      </c>
      <c r="BU174">
        <f>(BA174-BG174)/(BA174-BR174)</f>
        <v>0</v>
      </c>
      <c r="BV174">
        <f>(BG174-BF174)/(BG174-AZ174)</f>
        <v>0</v>
      </c>
      <c r="BW174">
        <f>(BA174-BG174)/(BA174-AZ174)</f>
        <v>0</v>
      </c>
      <c r="BX174">
        <f>(BT174*BR174/BF174)</f>
        <v>0</v>
      </c>
      <c r="BY174">
        <f>(1-BX174)</f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f>$B$11*DQ174+$C$11*DR174+$F$11*EC174*(1-EF174)</f>
        <v>0</v>
      </c>
      <c r="CS174">
        <f>CR174*CT174</f>
        <v>0</v>
      </c>
      <c r="CT174">
        <f>($B$11*$D$9+$C$11*$D$9+$F$11*((EP174+EH174)/MAX(EP174+EH174+EQ174, 0.1)*$I$9+EQ174/MAX(EP174+EH174+EQ174, 0.1)*$J$9))/($B$11+$C$11+$F$11)</f>
        <v>0</v>
      </c>
      <c r="CU174">
        <f>($B$11*$K$9+$C$11*$K$9+$F$11*((EP174+EH174)/MAX(EP174+EH174+EQ174, 0.1)*$P$9+EQ174/MAX(EP174+EH174+EQ174, 0.1)*$Q$9))/($B$11+$C$11+$F$11)</f>
        <v>0</v>
      </c>
      <c r="CV174">
        <v>1.65</v>
      </c>
      <c r="CW174">
        <v>0.5</v>
      </c>
      <c r="CX174" t="s">
        <v>408</v>
      </c>
      <c r="CY174">
        <v>2</v>
      </c>
      <c r="CZ174" t="b">
        <v>1</v>
      </c>
      <c r="DA174">
        <v>1510791726</v>
      </c>
      <c r="DB174">
        <v>970.444518518519</v>
      </c>
      <c r="DC174">
        <v>995.833925925926</v>
      </c>
      <c r="DD174">
        <v>24.9692962962963</v>
      </c>
      <c r="DE174">
        <v>24.5402037037037</v>
      </c>
      <c r="DF174">
        <v>960.27437037037</v>
      </c>
      <c r="DG174">
        <v>24.4045333333333</v>
      </c>
      <c r="DH174">
        <v>500.086518518519</v>
      </c>
      <c r="DI174">
        <v>89.9141740740741</v>
      </c>
      <c r="DJ174">
        <v>0.0999651666666667</v>
      </c>
      <c r="DK174">
        <v>26.6420222222222</v>
      </c>
      <c r="DL174">
        <v>27.496162962963</v>
      </c>
      <c r="DM174">
        <v>999.9</v>
      </c>
      <c r="DN174">
        <v>0</v>
      </c>
      <c r="DO174">
        <v>0</v>
      </c>
      <c r="DP174">
        <v>10002.0133333333</v>
      </c>
      <c r="DQ174">
        <v>0</v>
      </c>
      <c r="DR174">
        <v>9.97508814814815</v>
      </c>
      <c r="DS174">
        <v>-25.3895296296296</v>
      </c>
      <c r="DT174">
        <v>995.296222222222</v>
      </c>
      <c r="DU174">
        <v>1020.88651851852</v>
      </c>
      <c r="DV174">
        <v>0.429094296296296</v>
      </c>
      <c r="DW174">
        <v>995.833925925926</v>
      </c>
      <c r="DX174">
        <v>24.5402037037037</v>
      </c>
      <c r="DY174">
        <v>2.24509407407407</v>
      </c>
      <c r="DZ174">
        <v>2.20651185185185</v>
      </c>
      <c r="EA174">
        <v>19.2877740740741</v>
      </c>
      <c r="EB174">
        <v>19.0096777777778</v>
      </c>
      <c r="EC174">
        <v>1999.99740740741</v>
      </c>
      <c r="ED174">
        <v>0.979999703703704</v>
      </c>
      <c r="EE174">
        <v>0.0200004925925926</v>
      </c>
      <c r="EF174">
        <v>0</v>
      </c>
      <c r="EG174">
        <v>2.23314814814815</v>
      </c>
      <c r="EH174">
        <v>0</v>
      </c>
      <c r="EI174">
        <v>2319.27148148148</v>
      </c>
      <c r="EJ174">
        <v>17300.1259259259</v>
      </c>
      <c r="EK174">
        <v>38.9463333333333</v>
      </c>
      <c r="EL174">
        <v>39.4976666666667</v>
      </c>
      <c r="EM174">
        <v>38.687</v>
      </c>
      <c r="EN174">
        <v>38.187</v>
      </c>
      <c r="EO174">
        <v>38.312</v>
      </c>
      <c r="EP174">
        <v>1960</v>
      </c>
      <c r="EQ174">
        <v>39.9966666666667</v>
      </c>
      <c r="ER174">
        <v>0</v>
      </c>
      <c r="ES174">
        <v>1679592486.5</v>
      </c>
      <c r="ET174">
        <v>0</v>
      </c>
      <c r="EU174">
        <v>2.27359230769231</v>
      </c>
      <c r="EV174">
        <v>-0.25324442743577</v>
      </c>
      <c r="EW174">
        <v>3.97230766690556</v>
      </c>
      <c r="EX174">
        <v>2319.22807692308</v>
      </c>
      <c r="EY174">
        <v>15</v>
      </c>
      <c r="EZ174">
        <v>0</v>
      </c>
      <c r="FA174" t="s">
        <v>409</v>
      </c>
      <c r="FB174">
        <v>1510787920.6</v>
      </c>
      <c r="FC174">
        <v>1510787921.6</v>
      </c>
      <c r="FD174">
        <v>0</v>
      </c>
      <c r="FE174">
        <v>-0.101</v>
      </c>
      <c r="FF174">
        <v>-0.012</v>
      </c>
      <c r="FG174">
        <v>6.901</v>
      </c>
      <c r="FH174">
        <v>0.516</v>
      </c>
      <c r="FI174">
        <v>420</v>
      </c>
      <c r="FJ174">
        <v>24</v>
      </c>
      <c r="FK174">
        <v>0.32</v>
      </c>
      <c r="FL174">
        <v>0.12</v>
      </c>
      <c r="FM174">
        <v>0.430695512195122</v>
      </c>
      <c r="FN174">
        <v>-0.024601797909407</v>
      </c>
      <c r="FO174">
        <v>0.00277772181720087</v>
      </c>
      <c r="FP174">
        <v>1</v>
      </c>
      <c r="FQ174">
        <v>1</v>
      </c>
      <c r="FR174">
        <v>1</v>
      </c>
      <c r="FS174" t="s">
        <v>410</v>
      </c>
      <c r="FT174">
        <v>2.97203</v>
      </c>
      <c r="FU174">
        <v>2.75388</v>
      </c>
      <c r="FV174">
        <v>0.164386</v>
      </c>
      <c r="FW174">
        <v>0.168184</v>
      </c>
      <c r="FX174">
        <v>0.10488</v>
      </c>
      <c r="FY174">
        <v>0.104922</v>
      </c>
      <c r="FZ174">
        <v>32421.5</v>
      </c>
      <c r="GA174">
        <v>35174.3</v>
      </c>
      <c r="GB174">
        <v>35168.2</v>
      </c>
      <c r="GC174">
        <v>38358.3</v>
      </c>
      <c r="GD174">
        <v>44610.6</v>
      </c>
      <c r="GE174">
        <v>49582.5</v>
      </c>
      <c r="GF174">
        <v>54942.6</v>
      </c>
      <c r="GG174">
        <v>61518.8</v>
      </c>
      <c r="GH174">
        <v>1.96835</v>
      </c>
      <c r="GI174">
        <v>1.80722</v>
      </c>
      <c r="GJ174">
        <v>0.0943989</v>
      </c>
      <c r="GK174">
        <v>0</v>
      </c>
      <c r="GL174">
        <v>25.9552</v>
      </c>
      <c r="GM174">
        <v>999.9</v>
      </c>
      <c r="GN174">
        <v>64.43</v>
      </c>
      <c r="GO174">
        <v>29.719</v>
      </c>
      <c r="GP174">
        <v>30.0415</v>
      </c>
      <c r="GQ174">
        <v>54.6291</v>
      </c>
      <c r="GR174">
        <v>48.8622</v>
      </c>
      <c r="GS174">
        <v>1</v>
      </c>
      <c r="GT174">
        <v>0.0761458</v>
      </c>
      <c r="GU174">
        <v>1.20929</v>
      </c>
      <c r="GV174">
        <v>20.1134</v>
      </c>
      <c r="GW174">
        <v>5.19677</v>
      </c>
      <c r="GX174">
        <v>12.0046</v>
      </c>
      <c r="GY174">
        <v>4.9751</v>
      </c>
      <c r="GZ174">
        <v>3.29335</v>
      </c>
      <c r="HA174">
        <v>9999</v>
      </c>
      <c r="HB174">
        <v>9999</v>
      </c>
      <c r="HC174">
        <v>999.9</v>
      </c>
      <c r="HD174">
        <v>9999</v>
      </c>
      <c r="HE174">
        <v>1.86311</v>
      </c>
      <c r="HF174">
        <v>1.86813</v>
      </c>
      <c r="HG174">
        <v>1.86789</v>
      </c>
      <c r="HH174">
        <v>1.86904</v>
      </c>
      <c r="HI174">
        <v>1.86984</v>
      </c>
      <c r="HJ174">
        <v>1.86587</v>
      </c>
      <c r="HK174">
        <v>1.86705</v>
      </c>
      <c r="HL174">
        <v>1.86837</v>
      </c>
      <c r="HM174">
        <v>5</v>
      </c>
      <c r="HN174">
        <v>0</v>
      </c>
      <c r="HO174">
        <v>0</v>
      </c>
      <c r="HP174">
        <v>0</v>
      </c>
      <c r="HQ174" t="s">
        <v>411</v>
      </c>
      <c r="HR174" t="s">
        <v>412</v>
      </c>
      <c r="HS174" t="s">
        <v>413</v>
      </c>
      <c r="HT174" t="s">
        <v>413</v>
      </c>
      <c r="HU174" t="s">
        <v>413</v>
      </c>
      <c r="HV174" t="s">
        <v>413</v>
      </c>
      <c r="HW174">
        <v>0</v>
      </c>
      <c r="HX174">
        <v>100</v>
      </c>
      <c r="HY174">
        <v>100</v>
      </c>
      <c r="HZ174">
        <v>10.311</v>
      </c>
      <c r="IA174">
        <v>0.5645</v>
      </c>
      <c r="IB174">
        <v>4.09459096810632</v>
      </c>
      <c r="IC174">
        <v>0.00701673648668627</v>
      </c>
      <c r="ID174">
        <v>-7.00304995360485e-07</v>
      </c>
      <c r="IE174">
        <v>-1.86506737496121e-11</v>
      </c>
      <c r="IF174">
        <v>0.00125787624930914</v>
      </c>
      <c r="IG174">
        <v>-0.0224036906934607</v>
      </c>
      <c r="IH174">
        <v>0.00249664406764014</v>
      </c>
      <c r="II174">
        <v>-2.59163740235367e-05</v>
      </c>
      <c r="IJ174">
        <v>-2</v>
      </c>
      <c r="IK174">
        <v>2020</v>
      </c>
      <c r="IL174">
        <v>1</v>
      </c>
      <c r="IM174">
        <v>25</v>
      </c>
      <c r="IN174">
        <v>63.5</v>
      </c>
      <c r="IO174">
        <v>63.5</v>
      </c>
      <c r="IP174">
        <v>2.11792</v>
      </c>
      <c r="IQ174">
        <v>2.6123</v>
      </c>
      <c r="IR174">
        <v>1.54785</v>
      </c>
      <c r="IS174">
        <v>2.30469</v>
      </c>
      <c r="IT174">
        <v>1.34644</v>
      </c>
      <c r="IU174">
        <v>2.4353</v>
      </c>
      <c r="IV174">
        <v>34.1452</v>
      </c>
      <c r="IW174">
        <v>24.2188</v>
      </c>
      <c r="IX174">
        <v>18</v>
      </c>
      <c r="IY174">
        <v>503.555</v>
      </c>
      <c r="IZ174">
        <v>400.44</v>
      </c>
      <c r="JA174">
        <v>23.6303</v>
      </c>
      <c r="JB174">
        <v>28.2109</v>
      </c>
      <c r="JC174">
        <v>29.9998</v>
      </c>
      <c r="JD174">
        <v>28.2162</v>
      </c>
      <c r="JE174">
        <v>28.1612</v>
      </c>
      <c r="JF174">
        <v>42.4237</v>
      </c>
      <c r="JG174">
        <v>28.4109</v>
      </c>
      <c r="JH174">
        <v>73.6516</v>
      </c>
      <c r="JI174">
        <v>23.6317</v>
      </c>
      <c r="JJ174">
        <v>1038.75</v>
      </c>
      <c r="JK174">
        <v>24.5381</v>
      </c>
      <c r="JL174">
        <v>101.943</v>
      </c>
      <c r="JM174">
        <v>102.403</v>
      </c>
    </row>
    <row r="175" spans="1:273">
      <c r="A175">
        <v>159</v>
      </c>
      <c r="B175">
        <v>1510791738</v>
      </c>
      <c r="C175">
        <v>2405.90000009537</v>
      </c>
      <c r="D175" t="s">
        <v>728</v>
      </c>
      <c r="E175" t="s">
        <v>729</v>
      </c>
      <c r="F175">
        <v>5</v>
      </c>
      <c r="G175" t="s">
        <v>405</v>
      </c>
      <c r="H175" t="s">
        <v>406</v>
      </c>
      <c r="I175">
        <v>1510791730.44444</v>
      </c>
      <c r="J175">
        <f>(K175)/1000</f>
        <v>0</v>
      </c>
      <c r="K175">
        <f>IF(CZ175, AN175, AH175)</f>
        <v>0</v>
      </c>
      <c r="L175">
        <f>IF(CZ175, AI175, AG175)</f>
        <v>0</v>
      </c>
      <c r="M175">
        <f>DB175 - IF(AU175&gt;1, L175*CV175*100.0/(AW175*DP175), 0)</f>
        <v>0</v>
      </c>
      <c r="N175">
        <f>((T175-J175/2)*M175-L175)/(T175+J175/2)</f>
        <v>0</v>
      </c>
      <c r="O175">
        <f>N175*(DI175+DJ175)/1000.0</f>
        <v>0</v>
      </c>
      <c r="P175">
        <f>(DB175 - IF(AU175&gt;1, L175*CV175*100.0/(AW175*DP175), 0))*(DI175+DJ175)/1000.0</f>
        <v>0</v>
      </c>
      <c r="Q175">
        <f>2.0/((1/S175-1/R175)+SIGN(S175)*SQRT((1/S175-1/R175)*(1/S175-1/R175) + 4*CW175/((CW175+1)*(CW175+1))*(2*1/S175*1/R175-1/R175*1/R175)))</f>
        <v>0</v>
      </c>
      <c r="R175">
        <f>IF(LEFT(CX175,1)&lt;&gt;"0",IF(LEFT(CX175,1)="1",3.0,CY175),$D$5+$E$5*(DP175*DI175/($K$5*1000))+$F$5*(DP175*DI175/($K$5*1000))*MAX(MIN(CV175,$J$5),$I$5)*MAX(MIN(CV175,$J$5),$I$5)+$G$5*MAX(MIN(CV175,$J$5),$I$5)*(DP175*DI175/($K$5*1000))+$H$5*(DP175*DI175/($K$5*1000))*(DP175*DI175/($K$5*1000)))</f>
        <v>0</v>
      </c>
      <c r="S175">
        <f>J175*(1000-(1000*0.61365*exp(17.502*W175/(240.97+W175))/(DI175+DJ175)+DD175)/2)/(1000*0.61365*exp(17.502*W175/(240.97+W175))/(DI175+DJ175)-DD175)</f>
        <v>0</v>
      </c>
      <c r="T175">
        <f>1/((CW175+1)/(Q175/1.6)+1/(R175/1.37)) + CW175/((CW175+1)/(Q175/1.6) + CW175/(R175/1.37))</f>
        <v>0</v>
      </c>
      <c r="U175">
        <f>(CR175*CU175)</f>
        <v>0</v>
      </c>
      <c r="V175">
        <f>(DK175+(U175+2*0.95*5.67E-8*(((DK175+$B$7)+273)^4-(DK175+273)^4)-44100*J175)/(1.84*29.3*R175+8*0.95*5.67E-8*(DK175+273)^3))</f>
        <v>0</v>
      </c>
      <c r="W175">
        <f>($C$7*DL175+$D$7*DM175+$E$7*V175)</f>
        <v>0</v>
      </c>
      <c r="X175">
        <f>0.61365*exp(17.502*W175/(240.97+W175))</f>
        <v>0</v>
      </c>
      <c r="Y175">
        <f>(Z175/AA175*100)</f>
        <v>0</v>
      </c>
      <c r="Z175">
        <f>DD175*(DI175+DJ175)/1000</f>
        <v>0</v>
      </c>
      <c r="AA175">
        <f>0.61365*exp(17.502*DK175/(240.97+DK175))</f>
        <v>0</v>
      </c>
      <c r="AB175">
        <f>(X175-DD175*(DI175+DJ175)/1000)</f>
        <v>0</v>
      </c>
      <c r="AC175">
        <f>(-J175*44100)</f>
        <v>0</v>
      </c>
      <c r="AD175">
        <f>2*29.3*R175*0.92*(DK175-W175)</f>
        <v>0</v>
      </c>
      <c r="AE175">
        <f>2*0.95*5.67E-8*(((DK175+$B$7)+273)^4-(W175+273)^4)</f>
        <v>0</v>
      </c>
      <c r="AF175">
        <f>U175+AE175+AC175+AD175</f>
        <v>0</v>
      </c>
      <c r="AG175">
        <f>DH175*AU175*(DC175-DB175*(1000-AU175*DE175)/(1000-AU175*DD175))/(100*CV175)</f>
        <v>0</v>
      </c>
      <c r="AH175">
        <f>1000*DH175*AU175*(DD175-DE175)/(100*CV175*(1000-AU175*DD175))</f>
        <v>0</v>
      </c>
      <c r="AI175">
        <f>(AJ175 - AK175 - DI175*1E3/(8.314*(DK175+273.15)) * AM175/DH175 * AL175) * DH175/(100*CV175) * (1000 - DE175)/1000</f>
        <v>0</v>
      </c>
      <c r="AJ175">
        <v>1054.09399029913</v>
      </c>
      <c r="AK175">
        <v>1035.1703030303</v>
      </c>
      <c r="AL175">
        <v>3.52972274176902</v>
      </c>
      <c r="AM175">
        <v>64.351544685461</v>
      </c>
      <c r="AN175">
        <f>(AP175 - AO175 + DI175*1E3/(8.314*(DK175+273.15)) * AR175/DH175 * AQ175) * DH175/(100*CV175) * 1000/(1000 - AP175)</f>
        <v>0</v>
      </c>
      <c r="AO175">
        <v>24.5409417805329</v>
      </c>
      <c r="AP175">
        <v>24.9646090909091</v>
      </c>
      <c r="AQ175">
        <v>-2.06100942532491e-06</v>
      </c>
      <c r="AR175">
        <v>100.18039122701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MAX(0,($B$13+$C$13*DP175)/(1+$D$13*DP175)*DI175/(DK175+273)*$E$13)</f>
        <v>0</v>
      </c>
      <c r="AX175" t="s">
        <v>407</v>
      </c>
      <c r="AY175" t="s">
        <v>407</v>
      </c>
      <c r="AZ175">
        <v>0</v>
      </c>
      <c r="BA175">
        <v>0</v>
      </c>
      <c r="BB175">
        <f>1-AZ175/BA175</f>
        <v>0</v>
      </c>
      <c r="BC175">
        <v>0</v>
      </c>
      <c r="BD175" t="s">
        <v>407</v>
      </c>
      <c r="BE175" t="s">
        <v>407</v>
      </c>
      <c r="BF175">
        <v>0</v>
      </c>
      <c r="BG175">
        <v>0</v>
      </c>
      <c r="BH175">
        <f>1-BF175/BG175</f>
        <v>0</v>
      </c>
      <c r="BI175">
        <v>0.5</v>
      </c>
      <c r="BJ175">
        <f>CS175</f>
        <v>0</v>
      </c>
      <c r="BK175">
        <f>L175</f>
        <v>0</v>
      </c>
      <c r="BL175">
        <f>BH175*BI175*BJ175</f>
        <v>0</v>
      </c>
      <c r="BM175">
        <f>(BK175-BC175)/BJ175</f>
        <v>0</v>
      </c>
      <c r="BN175">
        <f>(BA175-BG175)/BG175</f>
        <v>0</v>
      </c>
      <c r="BO175">
        <f>AZ175/(BB175+AZ175/BG175)</f>
        <v>0</v>
      </c>
      <c r="BP175" t="s">
        <v>407</v>
      </c>
      <c r="BQ175">
        <v>0</v>
      </c>
      <c r="BR175">
        <f>IF(BQ175&lt;&gt;0, BQ175, BO175)</f>
        <v>0</v>
      </c>
      <c r="BS175">
        <f>1-BR175/BG175</f>
        <v>0</v>
      </c>
      <c r="BT175">
        <f>(BG175-BF175)/(BG175-BR175)</f>
        <v>0</v>
      </c>
      <c r="BU175">
        <f>(BA175-BG175)/(BA175-BR175)</f>
        <v>0</v>
      </c>
      <c r="BV175">
        <f>(BG175-BF175)/(BG175-AZ175)</f>
        <v>0</v>
      </c>
      <c r="BW175">
        <f>(BA175-BG175)/(BA175-AZ175)</f>
        <v>0</v>
      </c>
      <c r="BX175">
        <f>(BT175*BR175/BF175)</f>
        <v>0</v>
      </c>
      <c r="BY175">
        <f>(1-BX175)</f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f>$B$11*DQ175+$C$11*DR175+$F$11*EC175*(1-EF175)</f>
        <v>0</v>
      </c>
      <c r="CS175">
        <f>CR175*CT175</f>
        <v>0</v>
      </c>
      <c r="CT175">
        <f>($B$11*$D$9+$C$11*$D$9+$F$11*((EP175+EH175)/MAX(EP175+EH175+EQ175, 0.1)*$I$9+EQ175/MAX(EP175+EH175+EQ175, 0.1)*$J$9))/($B$11+$C$11+$F$11)</f>
        <v>0</v>
      </c>
      <c r="CU175">
        <f>($B$11*$K$9+$C$11*$K$9+$F$11*((EP175+EH175)/MAX(EP175+EH175+EQ175, 0.1)*$P$9+EQ175/MAX(EP175+EH175+EQ175, 0.1)*$Q$9))/($B$11+$C$11+$F$11)</f>
        <v>0</v>
      </c>
      <c r="CV175">
        <v>1.65</v>
      </c>
      <c r="CW175">
        <v>0.5</v>
      </c>
      <c r="CX175" t="s">
        <v>408</v>
      </c>
      <c r="CY175">
        <v>2</v>
      </c>
      <c r="CZ175" t="b">
        <v>1</v>
      </c>
      <c r="DA175">
        <v>1510791730.44444</v>
      </c>
      <c r="DB175">
        <v>985.407925925926</v>
      </c>
      <c r="DC175">
        <v>1011.1057037037</v>
      </c>
      <c r="DD175">
        <v>24.967</v>
      </c>
      <c r="DE175">
        <v>24.5403333333333</v>
      </c>
      <c r="DF175">
        <v>975.154037037037</v>
      </c>
      <c r="DG175">
        <v>24.4023481481481</v>
      </c>
      <c r="DH175">
        <v>500.081555555556</v>
      </c>
      <c r="DI175">
        <v>89.9156111111111</v>
      </c>
      <c r="DJ175">
        <v>0.0999216518518519</v>
      </c>
      <c r="DK175">
        <v>26.6425703703704</v>
      </c>
      <c r="DL175">
        <v>27.4982074074074</v>
      </c>
      <c r="DM175">
        <v>999.9</v>
      </c>
      <c r="DN175">
        <v>0</v>
      </c>
      <c r="DO175">
        <v>0</v>
      </c>
      <c r="DP175">
        <v>10004.2825925926</v>
      </c>
      <c r="DQ175">
        <v>0</v>
      </c>
      <c r="DR175">
        <v>9.96293259259259</v>
      </c>
      <c r="DS175">
        <v>-25.6982481481482</v>
      </c>
      <c r="DT175">
        <v>1010.64037037037</v>
      </c>
      <c r="DU175">
        <v>1036.54259259259</v>
      </c>
      <c r="DV175">
        <v>0.426664518518518</v>
      </c>
      <c r="DW175">
        <v>1011.1057037037</v>
      </c>
      <c r="DX175">
        <v>24.5403333333333</v>
      </c>
      <c r="DY175">
        <v>2.2449237037037</v>
      </c>
      <c r="DZ175">
        <v>2.20655962962963</v>
      </c>
      <c r="EA175">
        <v>19.2865518518519</v>
      </c>
      <c r="EB175">
        <v>19.0100222222222</v>
      </c>
      <c r="EC175">
        <v>2000.02555555556</v>
      </c>
      <c r="ED175">
        <v>0.979998814814815</v>
      </c>
      <c r="EE175">
        <v>0.0200013518518519</v>
      </c>
      <c r="EF175">
        <v>0</v>
      </c>
      <c r="EG175">
        <v>2.25021851851852</v>
      </c>
      <c r="EH175">
        <v>0</v>
      </c>
      <c r="EI175">
        <v>2319.62259259259</v>
      </c>
      <c r="EJ175">
        <v>17300.3703703704</v>
      </c>
      <c r="EK175">
        <v>38.9463333333333</v>
      </c>
      <c r="EL175">
        <v>39.4976666666667</v>
      </c>
      <c r="EM175">
        <v>38.687</v>
      </c>
      <c r="EN175">
        <v>38.187</v>
      </c>
      <c r="EO175">
        <v>38.312</v>
      </c>
      <c r="EP175">
        <v>1960.02592592593</v>
      </c>
      <c r="EQ175">
        <v>39.9988888888889</v>
      </c>
      <c r="ER175">
        <v>0</v>
      </c>
      <c r="ES175">
        <v>1679592491.3</v>
      </c>
      <c r="ET175">
        <v>0</v>
      </c>
      <c r="EU175">
        <v>2.24435384615385</v>
      </c>
      <c r="EV175">
        <v>-0.241839315068334</v>
      </c>
      <c r="EW175">
        <v>5.66153844757995</v>
      </c>
      <c r="EX175">
        <v>2319.60538461538</v>
      </c>
      <c r="EY175">
        <v>15</v>
      </c>
      <c r="EZ175">
        <v>0</v>
      </c>
      <c r="FA175" t="s">
        <v>409</v>
      </c>
      <c r="FB175">
        <v>1510787920.6</v>
      </c>
      <c r="FC175">
        <v>1510787921.6</v>
      </c>
      <c r="FD175">
        <v>0</v>
      </c>
      <c r="FE175">
        <v>-0.101</v>
      </c>
      <c r="FF175">
        <v>-0.012</v>
      </c>
      <c r="FG175">
        <v>6.901</v>
      </c>
      <c r="FH175">
        <v>0.516</v>
      </c>
      <c r="FI175">
        <v>420</v>
      </c>
      <c r="FJ175">
        <v>24</v>
      </c>
      <c r="FK175">
        <v>0.32</v>
      </c>
      <c r="FL175">
        <v>0.12</v>
      </c>
      <c r="FM175">
        <v>0.4287196</v>
      </c>
      <c r="FN175">
        <v>-0.0366165928705446</v>
      </c>
      <c r="FO175">
        <v>0.00360894338276455</v>
      </c>
      <c r="FP175">
        <v>1</v>
      </c>
      <c r="FQ175">
        <v>1</v>
      </c>
      <c r="FR175">
        <v>1</v>
      </c>
      <c r="FS175" t="s">
        <v>410</v>
      </c>
      <c r="FT175">
        <v>2.97178</v>
      </c>
      <c r="FU175">
        <v>2.75393</v>
      </c>
      <c r="FV175">
        <v>0.166019</v>
      </c>
      <c r="FW175">
        <v>0.169702</v>
      </c>
      <c r="FX175">
        <v>0.104876</v>
      </c>
      <c r="FY175">
        <v>0.104912</v>
      </c>
      <c r="FZ175">
        <v>32358.7</v>
      </c>
      <c r="GA175">
        <v>35110.4</v>
      </c>
      <c r="GB175">
        <v>35168.8</v>
      </c>
      <c r="GC175">
        <v>38358.6</v>
      </c>
      <c r="GD175">
        <v>44611.9</v>
      </c>
      <c r="GE175">
        <v>49583.3</v>
      </c>
      <c r="GF175">
        <v>54944</v>
      </c>
      <c r="GG175">
        <v>61519</v>
      </c>
      <c r="GH175">
        <v>1.968</v>
      </c>
      <c r="GI175">
        <v>1.80713</v>
      </c>
      <c r="GJ175">
        <v>0.093706</v>
      </c>
      <c r="GK175">
        <v>0</v>
      </c>
      <c r="GL175">
        <v>25.9539</v>
      </c>
      <c r="GM175">
        <v>999.9</v>
      </c>
      <c r="GN175">
        <v>64.43</v>
      </c>
      <c r="GO175">
        <v>29.719</v>
      </c>
      <c r="GP175">
        <v>30.0408</v>
      </c>
      <c r="GQ175">
        <v>54.5791</v>
      </c>
      <c r="GR175">
        <v>49.5433</v>
      </c>
      <c r="GS175">
        <v>1</v>
      </c>
      <c r="GT175">
        <v>0.075625</v>
      </c>
      <c r="GU175">
        <v>1.21829</v>
      </c>
      <c r="GV175">
        <v>20.1133</v>
      </c>
      <c r="GW175">
        <v>5.19558</v>
      </c>
      <c r="GX175">
        <v>12.004</v>
      </c>
      <c r="GY175">
        <v>4.9751</v>
      </c>
      <c r="GZ175">
        <v>3.29305</v>
      </c>
      <c r="HA175">
        <v>9999</v>
      </c>
      <c r="HB175">
        <v>9999</v>
      </c>
      <c r="HC175">
        <v>999.9</v>
      </c>
      <c r="HD175">
        <v>9999</v>
      </c>
      <c r="HE175">
        <v>1.8631</v>
      </c>
      <c r="HF175">
        <v>1.86813</v>
      </c>
      <c r="HG175">
        <v>1.86794</v>
      </c>
      <c r="HH175">
        <v>1.86902</v>
      </c>
      <c r="HI175">
        <v>1.86985</v>
      </c>
      <c r="HJ175">
        <v>1.86587</v>
      </c>
      <c r="HK175">
        <v>1.86703</v>
      </c>
      <c r="HL175">
        <v>1.86835</v>
      </c>
      <c r="HM175">
        <v>5</v>
      </c>
      <c r="HN175">
        <v>0</v>
      </c>
      <c r="HO175">
        <v>0</v>
      </c>
      <c r="HP175">
        <v>0</v>
      </c>
      <c r="HQ175" t="s">
        <v>411</v>
      </c>
      <c r="HR175" t="s">
        <v>412</v>
      </c>
      <c r="HS175" t="s">
        <v>413</v>
      </c>
      <c r="HT175" t="s">
        <v>413</v>
      </c>
      <c r="HU175" t="s">
        <v>413</v>
      </c>
      <c r="HV175" t="s">
        <v>413</v>
      </c>
      <c r="HW175">
        <v>0</v>
      </c>
      <c r="HX175">
        <v>100</v>
      </c>
      <c r="HY175">
        <v>100</v>
      </c>
      <c r="HZ175">
        <v>10.39</v>
      </c>
      <c r="IA175">
        <v>0.5645</v>
      </c>
      <c r="IB175">
        <v>4.09459096810632</v>
      </c>
      <c r="IC175">
        <v>0.00701673648668627</v>
      </c>
      <c r="ID175">
        <v>-7.00304995360485e-07</v>
      </c>
      <c r="IE175">
        <v>-1.86506737496121e-11</v>
      </c>
      <c r="IF175">
        <v>0.00125787624930914</v>
      </c>
      <c r="IG175">
        <v>-0.0224036906934607</v>
      </c>
      <c r="IH175">
        <v>0.00249664406764014</v>
      </c>
      <c r="II175">
        <v>-2.59163740235367e-05</v>
      </c>
      <c r="IJ175">
        <v>-2</v>
      </c>
      <c r="IK175">
        <v>2020</v>
      </c>
      <c r="IL175">
        <v>1</v>
      </c>
      <c r="IM175">
        <v>25</v>
      </c>
      <c r="IN175">
        <v>63.6</v>
      </c>
      <c r="IO175">
        <v>63.6</v>
      </c>
      <c r="IP175">
        <v>2.13989</v>
      </c>
      <c r="IQ175">
        <v>2.61597</v>
      </c>
      <c r="IR175">
        <v>1.54785</v>
      </c>
      <c r="IS175">
        <v>2.30469</v>
      </c>
      <c r="IT175">
        <v>1.34644</v>
      </c>
      <c r="IU175">
        <v>2.42188</v>
      </c>
      <c r="IV175">
        <v>34.1452</v>
      </c>
      <c r="IW175">
        <v>24.2188</v>
      </c>
      <c r="IX175">
        <v>18</v>
      </c>
      <c r="IY175">
        <v>503.301</v>
      </c>
      <c r="IZ175">
        <v>400.371</v>
      </c>
      <c r="JA175">
        <v>23.6307</v>
      </c>
      <c r="JB175">
        <v>28.2083</v>
      </c>
      <c r="JC175">
        <v>29.9997</v>
      </c>
      <c r="JD175">
        <v>28.2138</v>
      </c>
      <c r="JE175">
        <v>28.1592</v>
      </c>
      <c r="JF175">
        <v>42.9658</v>
      </c>
      <c r="JG175">
        <v>28.4109</v>
      </c>
      <c r="JH175">
        <v>73.6516</v>
      </c>
      <c r="JI175">
        <v>23.6301</v>
      </c>
      <c r="JJ175">
        <v>1058.97</v>
      </c>
      <c r="JK175">
        <v>24.5381</v>
      </c>
      <c r="JL175">
        <v>101.945</v>
      </c>
      <c r="JM175">
        <v>102.404</v>
      </c>
    </row>
    <row r="176" spans="1:273">
      <c r="A176">
        <v>160</v>
      </c>
      <c r="B176">
        <v>1510791743.5</v>
      </c>
      <c r="C176">
        <v>2411.40000009537</v>
      </c>
      <c r="D176" t="s">
        <v>730</v>
      </c>
      <c r="E176" t="s">
        <v>731</v>
      </c>
      <c r="F176">
        <v>5</v>
      </c>
      <c r="G176" t="s">
        <v>405</v>
      </c>
      <c r="H176" t="s">
        <v>406</v>
      </c>
      <c r="I176">
        <v>1510791735.73214</v>
      </c>
      <c r="J176">
        <f>(K176)/1000</f>
        <v>0</v>
      </c>
      <c r="K176">
        <f>IF(CZ176, AN176, AH176)</f>
        <v>0</v>
      </c>
      <c r="L176">
        <f>IF(CZ176, AI176, AG176)</f>
        <v>0</v>
      </c>
      <c r="M176">
        <f>DB176 - IF(AU176&gt;1, L176*CV176*100.0/(AW176*DP176), 0)</f>
        <v>0</v>
      </c>
      <c r="N176">
        <f>((T176-J176/2)*M176-L176)/(T176+J176/2)</f>
        <v>0</v>
      </c>
      <c r="O176">
        <f>N176*(DI176+DJ176)/1000.0</f>
        <v>0</v>
      </c>
      <c r="P176">
        <f>(DB176 - IF(AU176&gt;1, L176*CV176*100.0/(AW176*DP176), 0))*(DI176+DJ176)/1000.0</f>
        <v>0</v>
      </c>
      <c r="Q176">
        <f>2.0/((1/S176-1/R176)+SIGN(S176)*SQRT((1/S176-1/R176)*(1/S176-1/R176) + 4*CW176/((CW176+1)*(CW176+1))*(2*1/S176*1/R176-1/R176*1/R176)))</f>
        <v>0</v>
      </c>
      <c r="R176">
        <f>IF(LEFT(CX176,1)&lt;&gt;"0",IF(LEFT(CX176,1)="1",3.0,CY176),$D$5+$E$5*(DP176*DI176/($K$5*1000))+$F$5*(DP176*DI176/($K$5*1000))*MAX(MIN(CV176,$J$5),$I$5)*MAX(MIN(CV176,$J$5),$I$5)+$G$5*MAX(MIN(CV176,$J$5),$I$5)*(DP176*DI176/($K$5*1000))+$H$5*(DP176*DI176/($K$5*1000))*(DP176*DI176/($K$5*1000)))</f>
        <v>0</v>
      </c>
      <c r="S176">
        <f>J176*(1000-(1000*0.61365*exp(17.502*W176/(240.97+W176))/(DI176+DJ176)+DD176)/2)/(1000*0.61365*exp(17.502*W176/(240.97+W176))/(DI176+DJ176)-DD176)</f>
        <v>0</v>
      </c>
      <c r="T176">
        <f>1/((CW176+1)/(Q176/1.6)+1/(R176/1.37)) + CW176/((CW176+1)/(Q176/1.6) + CW176/(R176/1.37))</f>
        <v>0</v>
      </c>
      <c r="U176">
        <f>(CR176*CU176)</f>
        <v>0</v>
      </c>
      <c r="V176">
        <f>(DK176+(U176+2*0.95*5.67E-8*(((DK176+$B$7)+273)^4-(DK176+273)^4)-44100*J176)/(1.84*29.3*R176+8*0.95*5.67E-8*(DK176+273)^3))</f>
        <v>0</v>
      </c>
      <c r="W176">
        <f>($C$7*DL176+$D$7*DM176+$E$7*V176)</f>
        <v>0</v>
      </c>
      <c r="X176">
        <f>0.61365*exp(17.502*W176/(240.97+W176))</f>
        <v>0</v>
      </c>
      <c r="Y176">
        <f>(Z176/AA176*100)</f>
        <v>0</v>
      </c>
      <c r="Z176">
        <f>DD176*(DI176+DJ176)/1000</f>
        <v>0</v>
      </c>
      <c r="AA176">
        <f>0.61365*exp(17.502*DK176/(240.97+DK176))</f>
        <v>0</v>
      </c>
      <c r="AB176">
        <f>(X176-DD176*(DI176+DJ176)/1000)</f>
        <v>0</v>
      </c>
      <c r="AC176">
        <f>(-J176*44100)</f>
        <v>0</v>
      </c>
      <c r="AD176">
        <f>2*29.3*R176*0.92*(DK176-W176)</f>
        <v>0</v>
      </c>
      <c r="AE176">
        <f>2*0.95*5.67E-8*(((DK176+$B$7)+273)^4-(W176+273)^4)</f>
        <v>0</v>
      </c>
      <c r="AF176">
        <f>U176+AE176+AC176+AD176</f>
        <v>0</v>
      </c>
      <c r="AG176">
        <f>DH176*AU176*(DC176-DB176*(1000-AU176*DE176)/(1000-AU176*DD176))/(100*CV176)</f>
        <v>0</v>
      </c>
      <c r="AH176">
        <f>1000*DH176*AU176*(DD176-DE176)/(100*CV176*(1000-AU176*DD176))</f>
        <v>0</v>
      </c>
      <c r="AI176">
        <f>(AJ176 - AK176 - DI176*1E3/(8.314*(DK176+273.15)) * AM176/DH176 * AL176) * DH176/(100*CV176) * (1000 - DE176)/1000</f>
        <v>0</v>
      </c>
      <c r="AJ176">
        <v>1071.87543215877</v>
      </c>
      <c r="AK176">
        <v>1053.71484848485</v>
      </c>
      <c r="AL176">
        <v>3.34247001864231</v>
      </c>
      <c r="AM176">
        <v>64.351544685461</v>
      </c>
      <c r="AN176">
        <f>(AP176 - AO176 + DI176*1E3/(8.314*(DK176+273.15)) * AR176/DH176 * AQ176) * DH176/(100*CV176) * 1000/(1000 - AP176)</f>
        <v>0</v>
      </c>
      <c r="AO176">
        <v>24.5411443856271</v>
      </c>
      <c r="AP176">
        <v>24.9646216783217</v>
      </c>
      <c r="AQ176">
        <v>1.80248001290439e-06</v>
      </c>
      <c r="AR176">
        <v>100.18039122701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MAX(0,($B$13+$C$13*DP176)/(1+$D$13*DP176)*DI176/(DK176+273)*$E$13)</f>
        <v>0</v>
      </c>
      <c r="AX176" t="s">
        <v>407</v>
      </c>
      <c r="AY176" t="s">
        <v>407</v>
      </c>
      <c r="AZ176">
        <v>0</v>
      </c>
      <c r="BA176">
        <v>0</v>
      </c>
      <c r="BB176">
        <f>1-AZ176/BA176</f>
        <v>0</v>
      </c>
      <c r="BC176">
        <v>0</v>
      </c>
      <c r="BD176" t="s">
        <v>407</v>
      </c>
      <c r="BE176" t="s">
        <v>407</v>
      </c>
      <c r="BF176">
        <v>0</v>
      </c>
      <c r="BG176">
        <v>0</v>
      </c>
      <c r="BH176">
        <f>1-BF176/BG176</f>
        <v>0</v>
      </c>
      <c r="BI176">
        <v>0.5</v>
      </c>
      <c r="BJ176">
        <f>CS176</f>
        <v>0</v>
      </c>
      <c r="BK176">
        <f>L176</f>
        <v>0</v>
      </c>
      <c r="BL176">
        <f>BH176*BI176*BJ176</f>
        <v>0</v>
      </c>
      <c r="BM176">
        <f>(BK176-BC176)/BJ176</f>
        <v>0</v>
      </c>
      <c r="BN176">
        <f>(BA176-BG176)/BG176</f>
        <v>0</v>
      </c>
      <c r="BO176">
        <f>AZ176/(BB176+AZ176/BG176)</f>
        <v>0</v>
      </c>
      <c r="BP176" t="s">
        <v>407</v>
      </c>
      <c r="BQ176">
        <v>0</v>
      </c>
      <c r="BR176">
        <f>IF(BQ176&lt;&gt;0, BQ176, BO176)</f>
        <v>0</v>
      </c>
      <c r="BS176">
        <f>1-BR176/BG176</f>
        <v>0</v>
      </c>
      <c r="BT176">
        <f>(BG176-BF176)/(BG176-BR176)</f>
        <v>0</v>
      </c>
      <c r="BU176">
        <f>(BA176-BG176)/(BA176-BR176)</f>
        <v>0</v>
      </c>
      <c r="BV176">
        <f>(BG176-BF176)/(BG176-AZ176)</f>
        <v>0</v>
      </c>
      <c r="BW176">
        <f>(BA176-BG176)/(BA176-AZ176)</f>
        <v>0</v>
      </c>
      <c r="BX176">
        <f>(BT176*BR176/BF176)</f>
        <v>0</v>
      </c>
      <c r="BY176">
        <f>(1-BX176)</f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f>$B$11*DQ176+$C$11*DR176+$F$11*EC176*(1-EF176)</f>
        <v>0</v>
      </c>
      <c r="CS176">
        <f>CR176*CT176</f>
        <v>0</v>
      </c>
      <c r="CT176">
        <f>($B$11*$D$9+$C$11*$D$9+$F$11*((EP176+EH176)/MAX(EP176+EH176+EQ176, 0.1)*$I$9+EQ176/MAX(EP176+EH176+EQ176, 0.1)*$J$9))/($B$11+$C$11+$F$11)</f>
        <v>0</v>
      </c>
      <c r="CU176">
        <f>($B$11*$K$9+$C$11*$K$9+$F$11*((EP176+EH176)/MAX(EP176+EH176+EQ176, 0.1)*$P$9+EQ176/MAX(EP176+EH176+EQ176, 0.1)*$Q$9))/($B$11+$C$11+$F$11)</f>
        <v>0</v>
      </c>
      <c r="CV176">
        <v>1.65</v>
      </c>
      <c r="CW176">
        <v>0.5</v>
      </c>
      <c r="CX176" t="s">
        <v>408</v>
      </c>
      <c r="CY176">
        <v>2</v>
      </c>
      <c r="CZ176" t="b">
        <v>1</v>
      </c>
      <c r="DA176">
        <v>1510791735.73214</v>
      </c>
      <c r="DB176">
        <v>1003.18614285714</v>
      </c>
      <c r="DC176">
        <v>1028.62357142857</v>
      </c>
      <c r="DD176">
        <v>24.9654</v>
      </c>
      <c r="DE176">
        <v>24.5403035714286</v>
      </c>
      <c r="DF176">
        <v>992.833857142857</v>
      </c>
      <c r="DG176">
        <v>24.4008357142857</v>
      </c>
      <c r="DH176">
        <v>500.086178571429</v>
      </c>
      <c r="DI176">
        <v>89.9164107142857</v>
      </c>
      <c r="DJ176">
        <v>0.100023775</v>
      </c>
      <c r="DK176">
        <v>26.6433071428571</v>
      </c>
      <c r="DL176">
        <v>27.496925</v>
      </c>
      <c r="DM176">
        <v>999.9</v>
      </c>
      <c r="DN176">
        <v>0</v>
      </c>
      <c r="DO176">
        <v>0</v>
      </c>
      <c r="DP176">
        <v>9996.78714285714</v>
      </c>
      <c r="DQ176">
        <v>0</v>
      </c>
      <c r="DR176">
        <v>9.95637142857143</v>
      </c>
      <c r="DS176">
        <v>-25.4382464285714</v>
      </c>
      <c r="DT176">
        <v>1028.87214285714</v>
      </c>
      <c r="DU176">
        <v>1054.50142857143</v>
      </c>
      <c r="DV176">
        <v>0.425088928571429</v>
      </c>
      <c r="DW176">
        <v>1028.62357142857</v>
      </c>
      <c r="DX176">
        <v>24.5403035714286</v>
      </c>
      <c r="DY176">
        <v>2.24479928571429</v>
      </c>
      <c r="DZ176">
        <v>2.20657678571429</v>
      </c>
      <c r="EA176">
        <v>19.2856607142857</v>
      </c>
      <c r="EB176">
        <v>19.0101392857143</v>
      </c>
      <c r="EC176">
        <v>2000.0325</v>
      </c>
      <c r="ED176">
        <v>0.979997321428571</v>
      </c>
      <c r="EE176">
        <v>0.0200028714285714</v>
      </c>
      <c r="EF176">
        <v>0</v>
      </c>
      <c r="EG176">
        <v>2.29110714285714</v>
      </c>
      <c r="EH176">
        <v>0</v>
      </c>
      <c r="EI176">
        <v>2320.04357142857</v>
      </c>
      <c r="EJ176">
        <v>17300.4178571429</v>
      </c>
      <c r="EK176">
        <v>38.937</v>
      </c>
      <c r="EL176">
        <v>39.49775</v>
      </c>
      <c r="EM176">
        <v>38.687</v>
      </c>
      <c r="EN176">
        <v>38.187</v>
      </c>
      <c r="EO176">
        <v>38.312</v>
      </c>
      <c r="EP176">
        <v>1960.03</v>
      </c>
      <c r="EQ176">
        <v>40.0025</v>
      </c>
      <c r="ER176">
        <v>0</v>
      </c>
      <c r="ES176">
        <v>1679592496.1</v>
      </c>
      <c r="ET176">
        <v>0</v>
      </c>
      <c r="EU176">
        <v>2.28845384615385</v>
      </c>
      <c r="EV176">
        <v>0.326776070099243</v>
      </c>
      <c r="EW176">
        <v>5.17675212468273</v>
      </c>
      <c r="EX176">
        <v>2320.01</v>
      </c>
      <c r="EY176">
        <v>15</v>
      </c>
      <c r="EZ176">
        <v>0</v>
      </c>
      <c r="FA176" t="s">
        <v>409</v>
      </c>
      <c r="FB176">
        <v>1510787920.6</v>
      </c>
      <c r="FC176">
        <v>1510787921.6</v>
      </c>
      <c r="FD176">
        <v>0</v>
      </c>
      <c r="FE176">
        <v>-0.101</v>
      </c>
      <c r="FF176">
        <v>-0.012</v>
      </c>
      <c r="FG176">
        <v>6.901</v>
      </c>
      <c r="FH176">
        <v>0.516</v>
      </c>
      <c r="FI176">
        <v>420</v>
      </c>
      <c r="FJ176">
        <v>24</v>
      </c>
      <c r="FK176">
        <v>0.32</v>
      </c>
      <c r="FL176">
        <v>0.12</v>
      </c>
      <c r="FM176">
        <v>0.426184756097561</v>
      </c>
      <c r="FN176">
        <v>-0.0183790662020904</v>
      </c>
      <c r="FO176">
        <v>0.00227339540604333</v>
      </c>
      <c r="FP176">
        <v>1</v>
      </c>
      <c r="FQ176">
        <v>1</v>
      </c>
      <c r="FR176">
        <v>1</v>
      </c>
      <c r="FS176" t="s">
        <v>410</v>
      </c>
      <c r="FT176">
        <v>2.97186</v>
      </c>
      <c r="FU176">
        <v>2.75369</v>
      </c>
      <c r="FV176">
        <v>0.167917</v>
      </c>
      <c r="FW176">
        <v>0.171648</v>
      </c>
      <c r="FX176">
        <v>0.104871</v>
      </c>
      <c r="FY176">
        <v>0.104909</v>
      </c>
      <c r="FZ176">
        <v>32285.1</v>
      </c>
      <c r="GA176">
        <v>35028.8</v>
      </c>
      <c r="GB176">
        <v>35168.9</v>
      </c>
      <c r="GC176">
        <v>38359.3</v>
      </c>
      <c r="GD176">
        <v>44612.4</v>
      </c>
      <c r="GE176">
        <v>49584.5</v>
      </c>
      <c r="GF176">
        <v>54944.2</v>
      </c>
      <c r="GG176">
        <v>61520.2</v>
      </c>
      <c r="GH176">
        <v>1.96815</v>
      </c>
      <c r="GI176">
        <v>1.80737</v>
      </c>
      <c r="GJ176">
        <v>0.0947528</v>
      </c>
      <c r="GK176">
        <v>0</v>
      </c>
      <c r="GL176">
        <v>25.9539</v>
      </c>
      <c r="GM176">
        <v>999.9</v>
      </c>
      <c r="GN176">
        <v>64.43</v>
      </c>
      <c r="GO176">
        <v>29.719</v>
      </c>
      <c r="GP176">
        <v>30.0404</v>
      </c>
      <c r="GQ176">
        <v>55.1891</v>
      </c>
      <c r="GR176">
        <v>49.0425</v>
      </c>
      <c r="GS176">
        <v>1</v>
      </c>
      <c r="GT176">
        <v>0.0755666</v>
      </c>
      <c r="GU176">
        <v>1.21403</v>
      </c>
      <c r="GV176">
        <v>20.1134</v>
      </c>
      <c r="GW176">
        <v>5.19528</v>
      </c>
      <c r="GX176">
        <v>12.0041</v>
      </c>
      <c r="GY176">
        <v>4.97505</v>
      </c>
      <c r="GZ176">
        <v>3.29318</v>
      </c>
      <c r="HA176">
        <v>9999</v>
      </c>
      <c r="HB176">
        <v>9999</v>
      </c>
      <c r="HC176">
        <v>999.9</v>
      </c>
      <c r="HD176">
        <v>9999</v>
      </c>
      <c r="HE176">
        <v>1.8631</v>
      </c>
      <c r="HF176">
        <v>1.86813</v>
      </c>
      <c r="HG176">
        <v>1.86788</v>
      </c>
      <c r="HH176">
        <v>1.86905</v>
      </c>
      <c r="HI176">
        <v>1.86985</v>
      </c>
      <c r="HJ176">
        <v>1.86587</v>
      </c>
      <c r="HK176">
        <v>1.86703</v>
      </c>
      <c r="HL176">
        <v>1.86834</v>
      </c>
      <c r="HM176">
        <v>5</v>
      </c>
      <c r="HN176">
        <v>0</v>
      </c>
      <c r="HO176">
        <v>0</v>
      </c>
      <c r="HP176">
        <v>0</v>
      </c>
      <c r="HQ176" t="s">
        <v>411</v>
      </c>
      <c r="HR176" t="s">
        <v>412</v>
      </c>
      <c r="HS176" t="s">
        <v>413</v>
      </c>
      <c r="HT176" t="s">
        <v>413</v>
      </c>
      <c r="HU176" t="s">
        <v>413</v>
      </c>
      <c r="HV176" t="s">
        <v>413</v>
      </c>
      <c r="HW176">
        <v>0</v>
      </c>
      <c r="HX176">
        <v>100</v>
      </c>
      <c r="HY176">
        <v>100</v>
      </c>
      <c r="HZ176">
        <v>10.49</v>
      </c>
      <c r="IA176">
        <v>0.5645</v>
      </c>
      <c r="IB176">
        <v>4.09459096810632</v>
      </c>
      <c r="IC176">
        <v>0.00701673648668627</v>
      </c>
      <c r="ID176">
        <v>-7.00304995360485e-07</v>
      </c>
      <c r="IE176">
        <v>-1.86506737496121e-11</v>
      </c>
      <c r="IF176">
        <v>0.00125787624930914</v>
      </c>
      <c r="IG176">
        <v>-0.0224036906934607</v>
      </c>
      <c r="IH176">
        <v>0.00249664406764014</v>
      </c>
      <c r="II176">
        <v>-2.59163740235367e-05</v>
      </c>
      <c r="IJ176">
        <v>-2</v>
      </c>
      <c r="IK176">
        <v>2020</v>
      </c>
      <c r="IL176">
        <v>1</v>
      </c>
      <c r="IM176">
        <v>25</v>
      </c>
      <c r="IN176">
        <v>63.7</v>
      </c>
      <c r="IO176">
        <v>63.7</v>
      </c>
      <c r="IP176">
        <v>2.17041</v>
      </c>
      <c r="IQ176">
        <v>2.60498</v>
      </c>
      <c r="IR176">
        <v>1.54785</v>
      </c>
      <c r="IS176">
        <v>2.30469</v>
      </c>
      <c r="IT176">
        <v>1.34644</v>
      </c>
      <c r="IU176">
        <v>2.43774</v>
      </c>
      <c r="IV176">
        <v>34.1452</v>
      </c>
      <c r="IW176">
        <v>24.2188</v>
      </c>
      <c r="IX176">
        <v>18</v>
      </c>
      <c r="IY176">
        <v>503.379</v>
      </c>
      <c r="IZ176">
        <v>400.491</v>
      </c>
      <c r="JA176">
        <v>23.63</v>
      </c>
      <c r="JB176">
        <v>28.205</v>
      </c>
      <c r="JC176">
        <v>29.9999</v>
      </c>
      <c r="JD176">
        <v>28.2113</v>
      </c>
      <c r="JE176">
        <v>28.1564</v>
      </c>
      <c r="JF176">
        <v>43.4898</v>
      </c>
      <c r="JG176">
        <v>28.4109</v>
      </c>
      <c r="JH176">
        <v>73.6516</v>
      </c>
      <c r="JI176">
        <v>23.6303</v>
      </c>
      <c r="JJ176">
        <v>1072.4</v>
      </c>
      <c r="JK176">
        <v>24.5381</v>
      </c>
      <c r="JL176">
        <v>101.945</v>
      </c>
      <c r="JM176">
        <v>102.406</v>
      </c>
    </row>
    <row r="177" spans="1:273">
      <c r="A177">
        <v>161</v>
      </c>
      <c r="B177">
        <v>1510791748</v>
      </c>
      <c r="C177">
        <v>2415.90000009537</v>
      </c>
      <c r="D177" t="s">
        <v>732</v>
      </c>
      <c r="E177" t="s">
        <v>733</v>
      </c>
      <c r="F177">
        <v>5</v>
      </c>
      <c r="G177" t="s">
        <v>405</v>
      </c>
      <c r="H177" t="s">
        <v>406</v>
      </c>
      <c r="I177">
        <v>1510791740.17857</v>
      </c>
      <c r="J177">
        <f>(K177)/1000</f>
        <v>0</v>
      </c>
      <c r="K177">
        <f>IF(CZ177, AN177, AH177)</f>
        <v>0</v>
      </c>
      <c r="L177">
        <f>IF(CZ177, AI177, AG177)</f>
        <v>0</v>
      </c>
      <c r="M177">
        <f>DB177 - IF(AU177&gt;1, L177*CV177*100.0/(AW177*DP177), 0)</f>
        <v>0</v>
      </c>
      <c r="N177">
        <f>((T177-J177/2)*M177-L177)/(T177+J177/2)</f>
        <v>0</v>
      </c>
      <c r="O177">
        <f>N177*(DI177+DJ177)/1000.0</f>
        <v>0</v>
      </c>
      <c r="P177">
        <f>(DB177 - IF(AU177&gt;1, L177*CV177*100.0/(AW177*DP177), 0))*(DI177+DJ177)/1000.0</f>
        <v>0</v>
      </c>
      <c r="Q177">
        <f>2.0/((1/S177-1/R177)+SIGN(S177)*SQRT((1/S177-1/R177)*(1/S177-1/R177) + 4*CW177/((CW177+1)*(CW177+1))*(2*1/S177*1/R177-1/R177*1/R177)))</f>
        <v>0</v>
      </c>
      <c r="R177">
        <f>IF(LEFT(CX177,1)&lt;&gt;"0",IF(LEFT(CX177,1)="1",3.0,CY177),$D$5+$E$5*(DP177*DI177/($K$5*1000))+$F$5*(DP177*DI177/($K$5*1000))*MAX(MIN(CV177,$J$5),$I$5)*MAX(MIN(CV177,$J$5),$I$5)+$G$5*MAX(MIN(CV177,$J$5),$I$5)*(DP177*DI177/($K$5*1000))+$H$5*(DP177*DI177/($K$5*1000))*(DP177*DI177/($K$5*1000)))</f>
        <v>0</v>
      </c>
      <c r="S177">
        <f>J177*(1000-(1000*0.61365*exp(17.502*W177/(240.97+W177))/(DI177+DJ177)+DD177)/2)/(1000*0.61365*exp(17.502*W177/(240.97+W177))/(DI177+DJ177)-DD177)</f>
        <v>0</v>
      </c>
      <c r="T177">
        <f>1/((CW177+1)/(Q177/1.6)+1/(R177/1.37)) + CW177/((CW177+1)/(Q177/1.6) + CW177/(R177/1.37))</f>
        <v>0</v>
      </c>
      <c r="U177">
        <f>(CR177*CU177)</f>
        <v>0</v>
      </c>
      <c r="V177">
        <f>(DK177+(U177+2*0.95*5.67E-8*(((DK177+$B$7)+273)^4-(DK177+273)^4)-44100*J177)/(1.84*29.3*R177+8*0.95*5.67E-8*(DK177+273)^3))</f>
        <v>0</v>
      </c>
      <c r="W177">
        <f>($C$7*DL177+$D$7*DM177+$E$7*V177)</f>
        <v>0</v>
      </c>
      <c r="X177">
        <f>0.61365*exp(17.502*W177/(240.97+W177))</f>
        <v>0</v>
      </c>
      <c r="Y177">
        <f>(Z177/AA177*100)</f>
        <v>0</v>
      </c>
      <c r="Z177">
        <f>DD177*(DI177+DJ177)/1000</f>
        <v>0</v>
      </c>
      <c r="AA177">
        <f>0.61365*exp(17.502*DK177/(240.97+DK177))</f>
        <v>0</v>
      </c>
      <c r="AB177">
        <f>(X177-DD177*(DI177+DJ177)/1000)</f>
        <v>0</v>
      </c>
      <c r="AC177">
        <f>(-J177*44100)</f>
        <v>0</v>
      </c>
      <c r="AD177">
        <f>2*29.3*R177*0.92*(DK177-W177)</f>
        <v>0</v>
      </c>
      <c r="AE177">
        <f>2*0.95*5.67E-8*(((DK177+$B$7)+273)^4-(W177+273)^4)</f>
        <v>0</v>
      </c>
      <c r="AF177">
        <f>U177+AE177+AC177+AD177</f>
        <v>0</v>
      </c>
      <c r="AG177">
        <f>DH177*AU177*(DC177-DB177*(1000-AU177*DE177)/(1000-AU177*DD177))/(100*CV177)</f>
        <v>0</v>
      </c>
      <c r="AH177">
        <f>1000*DH177*AU177*(DD177-DE177)/(100*CV177*(1000-AU177*DD177))</f>
        <v>0</v>
      </c>
      <c r="AI177">
        <f>(AJ177 - AK177 - DI177*1E3/(8.314*(DK177+273.15)) * AM177/DH177 * AL177) * DH177/(100*CV177) * (1000 - DE177)/1000</f>
        <v>0</v>
      </c>
      <c r="AJ177">
        <v>1087.86081477433</v>
      </c>
      <c r="AK177">
        <v>1069.36309090909</v>
      </c>
      <c r="AL177">
        <v>3.48716705183236</v>
      </c>
      <c r="AM177">
        <v>64.351544685461</v>
      </c>
      <c r="AN177">
        <f>(AP177 - AO177 + DI177*1E3/(8.314*(DK177+273.15)) * AR177/DH177 * AQ177) * DH177/(100*CV177) * 1000/(1000 - AP177)</f>
        <v>0</v>
      </c>
      <c r="AO177">
        <v>24.5386190653169</v>
      </c>
      <c r="AP177">
        <v>24.9629398601399</v>
      </c>
      <c r="AQ177">
        <v>-4.89603123711134e-06</v>
      </c>
      <c r="AR177">
        <v>100.18039122701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MAX(0,($B$13+$C$13*DP177)/(1+$D$13*DP177)*DI177/(DK177+273)*$E$13)</f>
        <v>0</v>
      </c>
      <c r="AX177" t="s">
        <v>407</v>
      </c>
      <c r="AY177" t="s">
        <v>407</v>
      </c>
      <c r="AZ177">
        <v>0</v>
      </c>
      <c r="BA177">
        <v>0</v>
      </c>
      <c r="BB177">
        <f>1-AZ177/BA177</f>
        <v>0</v>
      </c>
      <c r="BC177">
        <v>0</v>
      </c>
      <c r="BD177" t="s">
        <v>407</v>
      </c>
      <c r="BE177" t="s">
        <v>407</v>
      </c>
      <c r="BF177">
        <v>0</v>
      </c>
      <c r="BG177">
        <v>0</v>
      </c>
      <c r="BH177">
        <f>1-BF177/BG177</f>
        <v>0</v>
      </c>
      <c r="BI177">
        <v>0.5</v>
      </c>
      <c r="BJ177">
        <f>CS177</f>
        <v>0</v>
      </c>
      <c r="BK177">
        <f>L177</f>
        <v>0</v>
      </c>
      <c r="BL177">
        <f>BH177*BI177*BJ177</f>
        <v>0</v>
      </c>
      <c r="BM177">
        <f>(BK177-BC177)/BJ177</f>
        <v>0</v>
      </c>
      <c r="BN177">
        <f>(BA177-BG177)/BG177</f>
        <v>0</v>
      </c>
      <c r="BO177">
        <f>AZ177/(BB177+AZ177/BG177)</f>
        <v>0</v>
      </c>
      <c r="BP177" t="s">
        <v>407</v>
      </c>
      <c r="BQ177">
        <v>0</v>
      </c>
      <c r="BR177">
        <f>IF(BQ177&lt;&gt;0, BQ177, BO177)</f>
        <v>0</v>
      </c>
      <c r="BS177">
        <f>1-BR177/BG177</f>
        <v>0</v>
      </c>
      <c r="BT177">
        <f>(BG177-BF177)/(BG177-BR177)</f>
        <v>0</v>
      </c>
      <c r="BU177">
        <f>(BA177-BG177)/(BA177-BR177)</f>
        <v>0</v>
      </c>
      <c r="BV177">
        <f>(BG177-BF177)/(BG177-AZ177)</f>
        <v>0</v>
      </c>
      <c r="BW177">
        <f>(BA177-BG177)/(BA177-AZ177)</f>
        <v>0</v>
      </c>
      <c r="BX177">
        <f>(BT177*BR177/BF177)</f>
        <v>0</v>
      </c>
      <c r="BY177">
        <f>(1-BX177)</f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f>$B$11*DQ177+$C$11*DR177+$F$11*EC177*(1-EF177)</f>
        <v>0</v>
      </c>
      <c r="CS177">
        <f>CR177*CT177</f>
        <v>0</v>
      </c>
      <c r="CT177">
        <f>($B$11*$D$9+$C$11*$D$9+$F$11*((EP177+EH177)/MAX(EP177+EH177+EQ177, 0.1)*$I$9+EQ177/MAX(EP177+EH177+EQ177, 0.1)*$J$9))/($B$11+$C$11+$F$11)</f>
        <v>0</v>
      </c>
      <c r="CU177">
        <f>($B$11*$K$9+$C$11*$K$9+$F$11*((EP177+EH177)/MAX(EP177+EH177+EQ177, 0.1)*$P$9+EQ177/MAX(EP177+EH177+EQ177, 0.1)*$Q$9))/($B$11+$C$11+$F$11)</f>
        <v>0</v>
      </c>
      <c r="CV177">
        <v>1.65</v>
      </c>
      <c r="CW177">
        <v>0.5</v>
      </c>
      <c r="CX177" t="s">
        <v>408</v>
      </c>
      <c r="CY177">
        <v>2</v>
      </c>
      <c r="CZ177" t="b">
        <v>1</v>
      </c>
      <c r="DA177">
        <v>1510791740.17857</v>
      </c>
      <c r="DB177">
        <v>1018.10207142857</v>
      </c>
      <c r="DC177">
        <v>1043.63392857143</v>
      </c>
      <c r="DD177">
        <v>24.964225</v>
      </c>
      <c r="DE177">
        <v>24.5403285714286</v>
      </c>
      <c r="DF177">
        <v>1007.66725</v>
      </c>
      <c r="DG177">
        <v>24.3997178571429</v>
      </c>
      <c r="DH177">
        <v>500.087571428571</v>
      </c>
      <c r="DI177">
        <v>89.9152107142857</v>
      </c>
      <c r="DJ177">
        <v>0.100070332142857</v>
      </c>
      <c r="DK177">
        <v>26.6424714285714</v>
      </c>
      <c r="DL177">
        <v>27.4946392857143</v>
      </c>
      <c r="DM177">
        <v>999.9</v>
      </c>
      <c r="DN177">
        <v>0</v>
      </c>
      <c r="DO177">
        <v>0</v>
      </c>
      <c r="DP177">
        <v>9980.29071428571</v>
      </c>
      <c r="DQ177">
        <v>0</v>
      </c>
      <c r="DR177">
        <v>9.95361321428571</v>
      </c>
      <c r="DS177">
        <v>-25.5322142857143</v>
      </c>
      <c r="DT177">
        <v>1044.16821428571</v>
      </c>
      <c r="DU177">
        <v>1069.88892857143</v>
      </c>
      <c r="DV177">
        <v>0.423886428571429</v>
      </c>
      <c r="DW177">
        <v>1043.63392857143</v>
      </c>
      <c r="DX177">
        <v>24.5403285714286</v>
      </c>
      <c r="DY177">
        <v>2.24466392857143</v>
      </c>
      <c r="DZ177">
        <v>2.20654964285714</v>
      </c>
      <c r="EA177">
        <v>19.2846892857143</v>
      </c>
      <c r="EB177">
        <v>19.00995</v>
      </c>
      <c r="EC177">
        <v>2000.00178571429</v>
      </c>
      <c r="ED177">
        <v>0.97999925</v>
      </c>
      <c r="EE177">
        <v>0.0200009857142857</v>
      </c>
      <c r="EF177">
        <v>0</v>
      </c>
      <c r="EG177">
        <v>2.34157857142857</v>
      </c>
      <c r="EH177">
        <v>0</v>
      </c>
      <c r="EI177">
        <v>2320.37714285714</v>
      </c>
      <c r="EJ177">
        <v>17300.1714285714</v>
      </c>
      <c r="EK177">
        <v>38.937</v>
      </c>
      <c r="EL177">
        <v>39.4955</v>
      </c>
      <c r="EM177">
        <v>38.687</v>
      </c>
      <c r="EN177">
        <v>38.187</v>
      </c>
      <c r="EO177">
        <v>38.312</v>
      </c>
      <c r="EP177">
        <v>1960.00357142857</v>
      </c>
      <c r="EQ177">
        <v>39.9982142857143</v>
      </c>
      <c r="ER177">
        <v>0</v>
      </c>
      <c r="ES177">
        <v>1679592500.9</v>
      </c>
      <c r="ET177">
        <v>0</v>
      </c>
      <c r="EU177">
        <v>2.32186153846154</v>
      </c>
      <c r="EV177">
        <v>0.725606837387178</v>
      </c>
      <c r="EW177">
        <v>4.26222221699328</v>
      </c>
      <c r="EX177">
        <v>2320.41115384615</v>
      </c>
      <c r="EY177">
        <v>15</v>
      </c>
      <c r="EZ177">
        <v>0</v>
      </c>
      <c r="FA177" t="s">
        <v>409</v>
      </c>
      <c r="FB177">
        <v>1510787920.6</v>
      </c>
      <c r="FC177">
        <v>1510787921.6</v>
      </c>
      <c r="FD177">
        <v>0</v>
      </c>
      <c r="FE177">
        <v>-0.101</v>
      </c>
      <c r="FF177">
        <v>-0.012</v>
      </c>
      <c r="FG177">
        <v>6.901</v>
      </c>
      <c r="FH177">
        <v>0.516</v>
      </c>
      <c r="FI177">
        <v>420</v>
      </c>
      <c r="FJ177">
        <v>24</v>
      </c>
      <c r="FK177">
        <v>0.32</v>
      </c>
      <c r="FL177">
        <v>0.12</v>
      </c>
      <c r="FM177">
        <v>0.424941275</v>
      </c>
      <c r="FN177">
        <v>-0.0118265853658541</v>
      </c>
      <c r="FO177">
        <v>0.001723435087079</v>
      </c>
      <c r="FP177">
        <v>1</v>
      </c>
      <c r="FQ177">
        <v>1</v>
      </c>
      <c r="FR177">
        <v>1</v>
      </c>
      <c r="FS177" t="s">
        <v>410</v>
      </c>
      <c r="FT177">
        <v>2.97172</v>
      </c>
      <c r="FU177">
        <v>2.75369</v>
      </c>
      <c r="FV177">
        <v>0.169492</v>
      </c>
      <c r="FW177">
        <v>0.173068</v>
      </c>
      <c r="FX177">
        <v>0.104865</v>
      </c>
      <c r="FY177">
        <v>0.104918</v>
      </c>
      <c r="FZ177">
        <v>32224.1</v>
      </c>
      <c r="GA177">
        <v>34968.8</v>
      </c>
      <c r="GB177">
        <v>35168.9</v>
      </c>
      <c r="GC177">
        <v>38359.4</v>
      </c>
      <c r="GD177">
        <v>44612.4</v>
      </c>
      <c r="GE177">
        <v>49584.4</v>
      </c>
      <c r="GF177">
        <v>54943.8</v>
      </c>
      <c r="GG177">
        <v>61520.7</v>
      </c>
      <c r="GH177">
        <v>1.9681</v>
      </c>
      <c r="GI177">
        <v>1.80733</v>
      </c>
      <c r="GJ177">
        <v>0.0933111</v>
      </c>
      <c r="GK177">
        <v>0</v>
      </c>
      <c r="GL177">
        <v>25.9539</v>
      </c>
      <c r="GM177">
        <v>999.9</v>
      </c>
      <c r="GN177">
        <v>64.406</v>
      </c>
      <c r="GO177">
        <v>29.719</v>
      </c>
      <c r="GP177">
        <v>30.0317</v>
      </c>
      <c r="GQ177">
        <v>54.8991</v>
      </c>
      <c r="GR177">
        <v>49.4671</v>
      </c>
      <c r="GS177">
        <v>1</v>
      </c>
      <c r="GT177">
        <v>0.075122</v>
      </c>
      <c r="GU177">
        <v>1.20421</v>
      </c>
      <c r="GV177">
        <v>20.1133</v>
      </c>
      <c r="GW177">
        <v>5.19632</v>
      </c>
      <c r="GX177">
        <v>12.0041</v>
      </c>
      <c r="GY177">
        <v>4.97505</v>
      </c>
      <c r="GZ177">
        <v>3.29315</v>
      </c>
      <c r="HA177">
        <v>9999</v>
      </c>
      <c r="HB177">
        <v>9999</v>
      </c>
      <c r="HC177">
        <v>999.9</v>
      </c>
      <c r="HD177">
        <v>9999</v>
      </c>
      <c r="HE177">
        <v>1.8631</v>
      </c>
      <c r="HF177">
        <v>1.86813</v>
      </c>
      <c r="HG177">
        <v>1.86792</v>
      </c>
      <c r="HH177">
        <v>1.86904</v>
      </c>
      <c r="HI177">
        <v>1.86985</v>
      </c>
      <c r="HJ177">
        <v>1.86589</v>
      </c>
      <c r="HK177">
        <v>1.86703</v>
      </c>
      <c r="HL177">
        <v>1.86837</v>
      </c>
      <c r="HM177">
        <v>5</v>
      </c>
      <c r="HN177">
        <v>0</v>
      </c>
      <c r="HO177">
        <v>0</v>
      </c>
      <c r="HP177">
        <v>0</v>
      </c>
      <c r="HQ177" t="s">
        <v>411</v>
      </c>
      <c r="HR177" t="s">
        <v>412</v>
      </c>
      <c r="HS177" t="s">
        <v>413</v>
      </c>
      <c r="HT177" t="s">
        <v>413</v>
      </c>
      <c r="HU177" t="s">
        <v>413</v>
      </c>
      <c r="HV177" t="s">
        <v>413</v>
      </c>
      <c r="HW177">
        <v>0</v>
      </c>
      <c r="HX177">
        <v>100</v>
      </c>
      <c r="HY177">
        <v>100</v>
      </c>
      <c r="HZ177">
        <v>10.58</v>
      </c>
      <c r="IA177">
        <v>0.5645</v>
      </c>
      <c r="IB177">
        <v>4.09459096810632</v>
      </c>
      <c r="IC177">
        <v>0.00701673648668627</v>
      </c>
      <c r="ID177">
        <v>-7.00304995360485e-07</v>
      </c>
      <c r="IE177">
        <v>-1.86506737496121e-11</v>
      </c>
      <c r="IF177">
        <v>0.00125787624930914</v>
      </c>
      <c r="IG177">
        <v>-0.0224036906934607</v>
      </c>
      <c r="IH177">
        <v>0.00249664406764014</v>
      </c>
      <c r="II177">
        <v>-2.59163740235367e-05</v>
      </c>
      <c r="IJ177">
        <v>-2</v>
      </c>
      <c r="IK177">
        <v>2020</v>
      </c>
      <c r="IL177">
        <v>1</v>
      </c>
      <c r="IM177">
        <v>25</v>
      </c>
      <c r="IN177">
        <v>63.8</v>
      </c>
      <c r="IO177">
        <v>63.8</v>
      </c>
      <c r="IP177">
        <v>2.1936</v>
      </c>
      <c r="IQ177">
        <v>2.60742</v>
      </c>
      <c r="IR177">
        <v>1.54785</v>
      </c>
      <c r="IS177">
        <v>2.30469</v>
      </c>
      <c r="IT177">
        <v>1.34644</v>
      </c>
      <c r="IU177">
        <v>2.45483</v>
      </c>
      <c r="IV177">
        <v>34.1452</v>
      </c>
      <c r="IW177">
        <v>24.2188</v>
      </c>
      <c r="IX177">
        <v>18</v>
      </c>
      <c r="IY177">
        <v>503.325</v>
      </c>
      <c r="IZ177">
        <v>400.449</v>
      </c>
      <c r="JA177">
        <v>23.6308</v>
      </c>
      <c r="JB177">
        <v>28.2023</v>
      </c>
      <c r="JC177">
        <v>29.9998</v>
      </c>
      <c r="JD177">
        <v>28.209</v>
      </c>
      <c r="JE177">
        <v>28.1544</v>
      </c>
      <c r="JF177">
        <v>43.9513</v>
      </c>
      <c r="JG177">
        <v>28.4109</v>
      </c>
      <c r="JH177">
        <v>73.6516</v>
      </c>
      <c r="JI177">
        <v>23.6323</v>
      </c>
      <c r="JJ177">
        <v>1092.6</v>
      </c>
      <c r="JK177">
        <v>24.5381</v>
      </c>
      <c r="JL177">
        <v>101.945</v>
      </c>
      <c r="JM177">
        <v>102.406</v>
      </c>
    </row>
    <row r="178" spans="1:273">
      <c r="A178">
        <v>162</v>
      </c>
      <c r="B178">
        <v>1510791753.5</v>
      </c>
      <c r="C178">
        <v>2421.40000009537</v>
      </c>
      <c r="D178" t="s">
        <v>734</v>
      </c>
      <c r="E178" t="s">
        <v>735</v>
      </c>
      <c r="F178">
        <v>5</v>
      </c>
      <c r="G178" t="s">
        <v>405</v>
      </c>
      <c r="H178" t="s">
        <v>406</v>
      </c>
      <c r="I178">
        <v>1510791745.75</v>
      </c>
      <c r="J178">
        <f>(K178)/1000</f>
        <v>0</v>
      </c>
      <c r="K178">
        <f>IF(CZ178, AN178, AH178)</f>
        <v>0</v>
      </c>
      <c r="L178">
        <f>IF(CZ178, AI178, AG178)</f>
        <v>0</v>
      </c>
      <c r="M178">
        <f>DB178 - IF(AU178&gt;1, L178*CV178*100.0/(AW178*DP178), 0)</f>
        <v>0</v>
      </c>
      <c r="N178">
        <f>((T178-J178/2)*M178-L178)/(T178+J178/2)</f>
        <v>0</v>
      </c>
      <c r="O178">
        <f>N178*(DI178+DJ178)/1000.0</f>
        <v>0</v>
      </c>
      <c r="P178">
        <f>(DB178 - IF(AU178&gt;1, L178*CV178*100.0/(AW178*DP178), 0))*(DI178+DJ178)/1000.0</f>
        <v>0</v>
      </c>
      <c r="Q178">
        <f>2.0/((1/S178-1/R178)+SIGN(S178)*SQRT((1/S178-1/R178)*(1/S178-1/R178) + 4*CW178/((CW178+1)*(CW178+1))*(2*1/S178*1/R178-1/R178*1/R178)))</f>
        <v>0</v>
      </c>
      <c r="R178">
        <f>IF(LEFT(CX178,1)&lt;&gt;"0",IF(LEFT(CX178,1)="1",3.0,CY178),$D$5+$E$5*(DP178*DI178/($K$5*1000))+$F$5*(DP178*DI178/($K$5*1000))*MAX(MIN(CV178,$J$5),$I$5)*MAX(MIN(CV178,$J$5),$I$5)+$G$5*MAX(MIN(CV178,$J$5),$I$5)*(DP178*DI178/($K$5*1000))+$H$5*(DP178*DI178/($K$5*1000))*(DP178*DI178/($K$5*1000)))</f>
        <v>0</v>
      </c>
      <c r="S178">
        <f>J178*(1000-(1000*0.61365*exp(17.502*W178/(240.97+W178))/(DI178+DJ178)+DD178)/2)/(1000*0.61365*exp(17.502*W178/(240.97+W178))/(DI178+DJ178)-DD178)</f>
        <v>0</v>
      </c>
      <c r="T178">
        <f>1/((CW178+1)/(Q178/1.6)+1/(R178/1.37)) + CW178/((CW178+1)/(Q178/1.6) + CW178/(R178/1.37))</f>
        <v>0</v>
      </c>
      <c r="U178">
        <f>(CR178*CU178)</f>
        <v>0</v>
      </c>
      <c r="V178">
        <f>(DK178+(U178+2*0.95*5.67E-8*(((DK178+$B$7)+273)^4-(DK178+273)^4)-44100*J178)/(1.84*29.3*R178+8*0.95*5.67E-8*(DK178+273)^3))</f>
        <v>0</v>
      </c>
      <c r="W178">
        <f>($C$7*DL178+$D$7*DM178+$E$7*V178)</f>
        <v>0</v>
      </c>
      <c r="X178">
        <f>0.61365*exp(17.502*W178/(240.97+W178))</f>
        <v>0</v>
      </c>
      <c r="Y178">
        <f>(Z178/AA178*100)</f>
        <v>0</v>
      </c>
      <c r="Z178">
        <f>DD178*(DI178+DJ178)/1000</f>
        <v>0</v>
      </c>
      <c r="AA178">
        <f>0.61365*exp(17.502*DK178/(240.97+DK178))</f>
        <v>0</v>
      </c>
      <c r="AB178">
        <f>(X178-DD178*(DI178+DJ178)/1000)</f>
        <v>0</v>
      </c>
      <c r="AC178">
        <f>(-J178*44100)</f>
        <v>0</v>
      </c>
      <c r="AD178">
        <f>2*29.3*R178*0.92*(DK178-W178)</f>
        <v>0</v>
      </c>
      <c r="AE178">
        <f>2*0.95*5.67E-8*(((DK178+$B$7)+273)^4-(W178+273)^4)</f>
        <v>0</v>
      </c>
      <c r="AF178">
        <f>U178+AE178+AC178+AD178</f>
        <v>0</v>
      </c>
      <c r="AG178">
        <f>DH178*AU178*(DC178-DB178*(1000-AU178*DE178)/(1000-AU178*DD178))/(100*CV178)</f>
        <v>0</v>
      </c>
      <c r="AH178">
        <f>1000*DH178*AU178*(DD178-DE178)/(100*CV178*(1000-AU178*DD178))</f>
        <v>0</v>
      </c>
      <c r="AI178">
        <f>(AJ178 - AK178 - DI178*1E3/(8.314*(DK178+273.15)) * AM178/DH178 * AL178) * DH178/(100*CV178) * (1000 - DE178)/1000</f>
        <v>0</v>
      </c>
      <c r="AJ178">
        <v>1105.42106817724</v>
      </c>
      <c r="AK178">
        <v>1087.58684848485</v>
      </c>
      <c r="AL178">
        <v>3.3160066017513</v>
      </c>
      <c r="AM178">
        <v>64.351544685461</v>
      </c>
      <c r="AN178">
        <f>(AP178 - AO178 + DI178*1E3/(8.314*(DK178+273.15)) * AR178/DH178 * AQ178) * DH178/(100*CV178) * 1000/(1000 - AP178)</f>
        <v>0</v>
      </c>
      <c r="AO178">
        <v>24.5418720878251</v>
      </c>
      <c r="AP178">
        <v>24.9630510489511</v>
      </c>
      <c r="AQ178">
        <v>4.0178307557173e-07</v>
      </c>
      <c r="AR178">
        <v>100.18039122701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MAX(0,($B$13+$C$13*DP178)/(1+$D$13*DP178)*DI178/(DK178+273)*$E$13)</f>
        <v>0</v>
      </c>
      <c r="AX178" t="s">
        <v>407</v>
      </c>
      <c r="AY178" t="s">
        <v>407</v>
      </c>
      <c r="AZ178">
        <v>0</v>
      </c>
      <c r="BA178">
        <v>0</v>
      </c>
      <c r="BB178">
        <f>1-AZ178/BA178</f>
        <v>0</v>
      </c>
      <c r="BC178">
        <v>0</v>
      </c>
      <c r="BD178" t="s">
        <v>407</v>
      </c>
      <c r="BE178" t="s">
        <v>407</v>
      </c>
      <c r="BF178">
        <v>0</v>
      </c>
      <c r="BG178">
        <v>0</v>
      </c>
      <c r="BH178">
        <f>1-BF178/BG178</f>
        <v>0</v>
      </c>
      <c r="BI178">
        <v>0.5</v>
      </c>
      <c r="BJ178">
        <f>CS178</f>
        <v>0</v>
      </c>
      <c r="BK178">
        <f>L178</f>
        <v>0</v>
      </c>
      <c r="BL178">
        <f>BH178*BI178*BJ178</f>
        <v>0</v>
      </c>
      <c r="BM178">
        <f>(BK178-BC178)/BJ178</f>
        <v>0</v>
      </c>
      <c r="BN178">
        <f>(BA178-BG178)/BG178</f>
        <v>0</v>
      </c>
      <c r="BO178">
        <f>AZ178/(BB178+AZ178/BG178)</f>
        <v>0</v>
      </c>
      <c r="BP178" t="s">
        <v>407</v>
      </c>
      <c r="BQ178">
        <v>0</v>
      </c>
      <c r="BR178">
        <f>IF(BQ178&lt;&gt;0, BQ178, BO178)</f>
        <v>0</v>
      </c>
      <c r="BS178">
        <f>1-BR178/BG178</f>
        <v>0</v>
      </c>
      <c r="BT178">
        <f>(BG178-BF178)/(BG178-BR178)</f>
        <v>0</v>
      </c>
      <c r="BU178">
        <f>(BA178-BG178)/(BA178-BR178)</f>
        <v>0</v>
      </c>
      <c r="BV178">
        <f>(BG178-BF178)/(BG178-AZ178)</f>
        <v>0</v>
      </c>
      <c r="BW178">
        <f>(BA178-BG178)/(BA178-AZ178)</f>
        <v>0</v>
      </c>
      <c r="BX178">
        <f>(BT178*BR178/BF178)</f>
        <v>0</v>
      </c>
      <c r="BY178">
        <f>(1-BX178)</f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f>$B$11*DQ178+$C$11*DR178+$F$11*EC178*(1-EF178)</f>
        <v>0</v>
      </c>
      <c r="CS178">
        <f>CR178*CT178</f>
        <v>0</v>
      </c>
      <c r="CT178">
        <f>($B$11*$D$9+$C$11*$D$9+$F$11*((EP178+EH178)/MAX(EP178+EH178+EQ178, 0.1)*$I$9+EQ178/MAX(EP178+EH178+EQ178, 0.1)*$J$9))/($B$11+$C$11+$F$11)</f>
        <v>0</v>
      </c>
      <c r="CU178">
        <f>($B$11*$K$9+$C$11*$K$9+$F$11*((EP178+EH178)/MAX(EP178+EH178+EQ178, 0.1)*$P$9+EQ178/MAX(EP178+EH178+EQ178, 0.1)*$Q$9))/($B$11+$C$11+$F$11)</f>
        <v>0</v>
      </c>
      <c r="CV178">
        <v>1.65</v>
      </c>
      <c r="CW178">
        <v>0.5</v>
      </c>
      <c r="CX178" t="s">
        <v>408</v>
      </c>
      <c r="CY178">
        <v>2</v>
      </c>
      <c r="CZ178" t="b">
        <v>1</v>
      </c>
      <c r="DA178">
        <v>1510791745.75</v>
      </c>
      <c r="DB178">
        <v>1036.64321428571</v>
      </c>
      <c r="DC178">
        <v>1061.75571428571</v>
      </c>
      <c r="DD178">
        <v>24.9636964285714</v>
      </c>
      <c r="DE178">
        <v>24.5407678571429</v>
      </c>
      <c r="DF178">
        <v>1026.10642857143</v>
      </c>
      <c r="DG178">
        <v>24.3992035714286</v>
      </c>
      <c r="DH178">
        <v>500.088357142857</v>
      </c>
      <c r="DI178">
        <v>89.9122285714286</v>
      </c>
      <c r="DJ178">
        <v>0.100066078571429</v>
      </c>
      <c r="DK178">
        <v>26.6404071428571</v>
      </c>
      <c r="DL178">
        <v>27.4902642857143</v>
      </c>
      <c r="DM178">
        <v>999.9</v>
      </c>
      <c r="DN178">
        <v>0</v>
      </c>
      <c r="DO178">
        <v>0</v>
      </c>
      <c r="DP178">
        <v>9985.71714285714</v>
      </c>
      <c r="DQ178">
        <v>0</v>
      </c>
      <c r="DR178">
        <v>9.95755321428571</v>
      </c>
      <c r="DS178">
        <v>-25.1126857142857</v>
      </c>
      <c r="DT178">
        <v>1063.18357142857</v>
      </c>
      <c r="DU178">
        <v>1088.4675</v>
      </c>
      <c r="DV178">
        <v>0.422915607142857</v>
      </c>
      <c r="DW178">
        <v>1061.75571428571</v>
      </c>
      <c r="DX178">
        <v>24.5407678571429</v>
      </c>
      <c r="DY178">
        <v>2.24454142857143</v>
      </c>
      <c r="DZ178">
        <v>2.20651535714286</v>
      </c>
      <c r="EA178">
        <v>19.2838178571429</v>
      </c>
      <c r="EB178">
        <v>19.0096964285714</v>
      </c>
      <c r="EC178">
        <v>2000.00107142857</v>
      </c>
      <c r="ED178">
        <v>0.979999214285714</v>
      </c>
      <c r="EE178">
        <v>0.020001</v>
      </c>
      <c r="EF178">
        <v>0</v>
      </c>
      <c r="EG178">
        <v>2.35337857142857</v>
      </c>
      <c r="EH178">
        <v>0</v>
      </c>
      <c r="EI178">
        <v>2320.82714285714</v>
      </c>
      <c r="EJ178">
        <v>17300.15</v>
      </c>
      <c r="EK178">
        <v>38.937</v>
      </c>
      <c r="EL178">
        <v>39.48875</v>
      </c>
      <c r="EM178">
        <v>38.687</v>
      </c>
      <c r="EN178">
        <v>38.1803571428571</v>
      </c>
      <c r="EO178">
        <v>38.312</v>
      </c>
      <c r="EP178">
        <v>1960.0025</v>
      </c>
      <c r="EQ178">
        <v>39.9982142857143</v>
      </c>
      <c r="ER178">
        <v>0</v>
      </c>
      <c r="ES178">
        <v>1679592506.3</v>
      </c>
      <c r="ET178">
        <v>0</v>
      </c>
      <c r="EU178">
        <v>2.36376</v>
      </c>
      <c r="EV178">
        <v>-0.259353842837245</v>
      </c>
      <c r="EW178">
        <v>5.48384615801095</v>
      </c>
      <c r="EX178">
        <v>2320.8596</v>
      </c>
      <c r="EY178">
        <v>15</v>
      </c>
      <c r="EZ178">
        <v>0</v>
      </c>
      <c r="FA178" t="s">
        <v>409</v>
      </c>
      <c r="FB178">
        <v>1510787920.6</v>
      </c>
      <c r="FC178">
        <v>1510787921.6</v>
      </c>
      <c r="FD178">
        <v>0</v>
      </c>
      <c r="FE178">
        <v>-0.101</v>
      </c>
      <c r="FF178">
        <v>-0.012</v>
      </c>
      <c r="FG178">
        <v>6.901</v>
      </c>
      <c r="FH178">
        <v>0.516</v>
      </c>
      <c r="FI178">
        <v>420</v>
      </c>
      <c r="FJ178">
        <v>24</v>
      </c>
      <c r="FK178">
        <v>0.32</v>
      </c>
      <c r="FL178">
        <v>0.12</v>
      </c>
      <c r="FM178">
        <v>0.423293073170732</v>
      </c>
      <c r="FN178">
        <v>-0.0113580836236939</v>
      </c>
      <c r="FO178">
        <v>0.00179557029992232</v>
      </c>
      <c r="FP178">
        <v>1</v>
      </c>
      <c r="FQ178">
        <v>1</v>
      </c>
      <c r="FR178">
        <v>1</v>
      </c>
      <c r="FS178" t="s">
        <v>410</v>
      </c>
      <c r="FT178">
        <v>2.97199</v>
      </c>
      <c r="FU178">
        <v>2.75408</v>
      </c>
      <c r="FV178">
        <v>0.17133</v>
      </c>
      <c r="FW178">
        <v>0.174949</v>
      </c>
      <c r="FX178">
        <v>0.104867</v>
      </c>
      <c r="FY178">
        <v>0.104912</v>
      </c>
      <c r="FZ178">
        <v>32153</v>
      </c>
      <c r="GA178">
        <v>34889.4</v>
      </c>
      <c r="GB178">
        <v>35169.2</v>
      </c>
      <c r="GC178">
        <v>38359.5</v>
      </c>
      <c r="GD178">
        <v>44612.7</v>
      </c>
      <c r="GE178">
        <v>49584.9</v>
      </c>
      <c r="GF178">
        <v>54944.3</v>
      </c>
      <c r="GG178">
        <v>61520.8</v>
      </c>
      <c r="GH178">
        <v>1.96837</v>
      </c>
      <c r="GI178">
        <v>1.80748</v>
      </c>
      <c r="GJ178">
        <v>0.0946112</v>
      </c>
      <c r="GK178">
        <v>0</v>
      </c>
      <c r="GL178">
        <v>25.9539</v>
      </c>
      <c r="GM178">
        <v>999.9</v>
      </c>
      <c r="GN178">
        <v>64.406</v>
      </c>
      <c r="GO178">
        <v>29.719</v>
      </c>
      <c r="GP178">
        <v>30.0325</v>
      </c>
      <c r="GQ178">
        <v>54.8491</v>
      </c>
      <c r="GR178">
        <v>49.2989</v>
      </c>
      <c r="GS178">
        <v>1</v>
      </c>
      <c r="GT178">
        <v>0.075</v>
      </c>
      <c r="GU178">
        <v>1.17178</v>
      </c>
      <c r="GV178">
        <v>20.1135</v>
      </c>
      <c r="GW178">
        <v>5.19662</v>
      </c>
      <c r="GX178">
        <v>12.004</v>
      </c>
      <c r="GY178">
        <v>4.97495</v>
      </c>
      <c r="GZ178">
        <v>3.29305</v>
      </c>
      <c r="HA178">
        <v>9999</v>
      </c>
      <c r="HB178">
        <v>9999</v>
      </c>
      <c r="HC178">
        <v>999.9</v>
      </c>
      <c r="HD178">
        <v>9999</v>
      </c>
      <c r="HE178">
        <v>1.86311</v>
      </c>
      <c r="HF178">
        <v>1.86813</v>
      </c>
      <c r="HG178">
        <v>1.86788</v>
      </c>
      <c r="HH178">
        <v>1.86903</v>
      </c>
      <c r="HI178">
        <v>1.86988</v>
      </c>
      <c r="HJ178">
        <v>1.86588</v>
      </c>
      <c r="HK178">
        <v>1.86704</v>
      </c>
      <c r="HL178">
        <v>1.86836</v>
      </c>
      <c r="HM178">
        <v>5</v>
      </c>
      <c r="HN178">
        <v>0</v>
      </c>
      <c r="HO178">
        <v>0</v>
      </c>
      <c r="HP178">
        <v>0</v>
      </c>
      <c r="HQ178" t="s">
        <v>411</v>
      </c>
      <c r="HR178" t="s">
        <v>412</v>
      </c>
      <c r="HS178" t="s">
        <v>413</v>
      </c>
      <c r="HT178" t="s">
        <v>413</v>
      </c>
      <c r="HU178" t="s">
        <v>413</v>
      </c>
      <c r="HV178" t="s">
        <v>413</v>
      </c>
      <c r="HW178">
        <v>0</v>
      </c>
      <c r="HX178">
        <v>100</v>
      </c>
      <c r="HY178">
        <v>100</v>
      </c>
      <c r="HZ178">
        <v>10.67</v>
      </c>
      <c r="IA178">
        <v>0.5644</v>
      </c>
      <c r="IB178">
        <v>4.09459096810632</v>
      </c>
      <c r="IC178">
        <v>0.00701673648668627</v>
      </c>
      <c r="ID178">
        <v>-7.00304995360485e-07</v>
      </c>
      <c r="IE178">
        <v>-1.86506737496121e-11</v>
      </c>
      <c r="IF178">
        <v>0.00125787624930914</v>
      </c>
      <c r="IG178">
        <v>-0.0224036906934607</v>
      </c>
      <c r="IH178">
        <v>0.00249664406764014</v>
      </c>
      <c r="II178">
        <v>-2.59163740235367e-05</v>
      </c>
      <c r="IJ178">
        <v>-2</v>
      </c>
      <c r="IK178">
        <v>2020</v>
      </c>
      <c r="IL178">
        <v>1</v>
      </c>
      <c r="IM178">
        <v>25</v>
      </c>
      <c r="IN178">
        <v>63.9</v>
      </c>
      <c r="IO178">
        <v>63.9</v>
      </c>
      <c r="IP178">
        <v>2.22534</v>
      </c>
      <c r="IQ178">
        <v>2.60864</v>
      </c>
      <c r="IR178">
        <v>1.54785</v>
      </c>
      <c r="IS178">
        <v>2.30469</v>
      </c>
      <c r="IT178">
        <v>1.34644</v>
      </c>
      <c r="IU178">
        <v>2.38892</v>
      </c>
      <c r="IV178">
        <v>34.1452</v>
      </c>
      <c r="IW178">
        <v>24.2188</v>
      </c>
      <c r="IX178">
        <v>18</v>
      </c>
      <c r="IY178">
        <v>503.487</v>
      </c>
      <c r="IZ178">
        <v>400.514</v>
      </c>
      <c r="JA178">
        <v>23.6367</v>
      </c>
      <c r="JB178">
        <v>28.1989</v>
      </c>
      <c r="JC178">
        <v>29.9999</v>
      </c>
      <c r="JD178">
        <v>28.2065</v>
      </c>
      <c r="JE178">
        <v>28.1517</v>
      </c>
      <c r="JF178">
        <v>44.5815</v>
      </c>
      <c r="JG178">
        <v>28.4109</v>
      </c>
      <c r="JH178">
        <v>73.6516</v>
      </c>
      <c r="JI178">
        <v>23.6412</v>
      </c>
      <c r="JJ178">
        <v>1106.03</v>
      </c>
      <c r="JK178">
        <v>24.5381</v>
      </c>
      <c r="JL178">
        <v>101.946</v>
      </c>
      <c r="JM178">
        <v>102.406</v>
      </c>
    </row>
    <row r="179" spans="1:273">
      <c r="A179">
        <v>163</v>
      </c>
      <c r="B179">
        <v>1510791758.5</v>
      </c>
      <c r="C179">
        <v>2426.40000009537</v>
      </c>
      <c r="D179" t="s">
        <v>736</v>
      </c>
      <c r="E179" t="s">
        <v>737</v>
      </c>
      <c r="F179">
        <v>5</v>
      </c>
      <c r="G179" t="s">
        <v>405</v>
      </c>
      <c r="H179" t="s">
        <v>406</v>
      </c>
      <c r="I179">
        <v>1510791751.01852</v>
      </c>
      <c r="J179">
        <f>(K179)/1000</f>
        <v>0</v>
      </c>
      <c r="K179">
        <f>IF(CZ179, AN179, AH179)</f>
        <v>0</v>
      </c>
      <c r="L179">
        <f>IF(CZ179, AI179, AG179)</f>
        <v>0</v>
      </c>
      <c r="M179">
        <f>DB179 - IF(AU179&gt;1, L179*CV179*100.0/(AW179*DP179), 0)</f>
        <v>0</v>
      </c>
      <c r="N179">
        <f>((T179-J179/2)*M179-L179)/(T179+J179/2)</f>
        <v>0</v>
      </c>
      <c r="O179">
        <f>N179*(DI179+DJ179)/1000.0</f>
        <v>0</v>
      </c>
      <c r="P179">
        <f>(DB179 - IF(AU179&gt;1, L179*CV179*100.0/(AW179*DP179), 0))*(DI179+DJ179)/1000.0</f>
        <v>0</v>
      </c>
      <c r="Q179">
        <f>2.0/((1/S179-1/R179)+SIGN(S179)*SQRT((1/S179-1/R179)*(1/S179-1/R179) + 4*CW179/((CW179+1)*(CW179+1))*(2*1/S179*1/R179-1/R179*1/R179)))</f>
        <v>0</v>
      </c>
      <c r="R179">
        <f>IF(LEFT(CX179,1)&lt;&gt;"0",IF(LEFT(CX179,1)="1",3.0,CY179),$D$5+$E$5*(DP179*DI179/($K$5*1000))+$F$5*(DP179*DI179/($K$5*1000))*MAX(MIN(CV179,$J$5),$I$5)*MAX(MIN(CV179,$J$5),$I$5)+$G$5*MAX(MIN(CV179,$J$5),$I$5)*(DP179*DI179/($K$5*1000))+$H$5*(DP179*DI179/($K$5*1000))*(DP179*DI179/($K$5*1000)))</f>
        <v>0</v>
      </c>
      <c r="S179">
        <f>J179*(1000-(1000*0.61365*exp(17.502*W179/(240.97+W179))/(DI179+DJ179)+DD179)/2)/(1000*0.61365*exp(17.502*W179/(240.97+W179))/(DI179+DJ179)-DD179)</f>
        <v>0</v>
      </c>
      <c r="T179">
        <f>1/((CW179+1)/(Q179/1.6)+1/(R179/1.37)) + CW179/((CW179+1)/(Q179/1.6) + CW179/(R179/1.37))</f>
        <v>0</v>
      </c>
      <c r="U179">
        <f>(CR179*CU179)</f>
        <v>0</v>
      </c>
      <c r="V179">
        <f>(DK179+(U179+2*0.95*5.67E-8*(((DK179+$B$7)+273)^4-(DK179+273)^4)-44100*J179)/(1.84*29.3*R179+8*0.95*5.67E-8*(DK179+273)^3))</f>
        <v>0</v>
      </c>
      <c r="W179">
        <f>($C$7*DL179+$D$7*DM179+$E$7*V179)</f>
        <v>0</v>
      </c>
      <c r="X179">
        <f>0.61365*exp(17.502*W179/(240.97+W179))</f>
        <v>0</v>
      </c>
      <c r="Y179">
        <f>(Z179/AA179*100)</f>
        <v>0</v>
      </c>
      <c r="Z179">
        <f>DD179*(DI179+DJ179)/1000</f>
        <v>0</v>
      </c>
      <c r="AA179">
        <f>0.61365*exp(17.502*DK179/(240.97+DK179))</f>
        <v>0</v>
      </c>
      <c r="AB179">
        <f>(X179-DD179*(DI179+DJ179)/1000)</f>
        <v>0</v>
      </c>
      <c r="AC179">
        <f>(-J179*44100)</f>
        <v>0</v>
      </c>
      <c r="AD179">
        <f>2*29.3*R179*0.92*(DK179-W179)</f>
        <v>0</v>
      </c>
      <c r="AE179">
        <f>2*0.95*5.67E-8*(((DK179+$B$7)+273)^4-(W179+273)^4)</f>
        <v>0</v>
      </c>
      <c r="AF179">
        <f>U179+AE179+AC179+AD179</f>
        <v>0</v>
      </c>
      <c r="AG179">
        <f>DH179*AU179*(DC179-DB179*(1000-AU179*DE179)/(1000-AU179*DD179))/(100*CV179)</f>
        <v>0</v>
      </c>
      <c r="AH179">
        <f>1000*DH179*AU179*(DD179-DE179)/(100*CV179*(1000-AU179*DD179))</f>
        <v>0</v>
      </c>
      <c r="AI179">
        <f>(AJ179 - AK179 - DI179*1E3/(8.314*(DK179+273.15)) * AM179/DH179 * AL179) * DH179/(100*CV179) * (1000 - DE179)/1000</f>
        <v>0</v>
      </c>
      <c r="AJ179">
        <v>1123.29331592794</v>
      </c>
      <c r="AK179">
        <v>1104.80496969697</v>
      </c>
      <c r="AL179">
        <v>3.44043341755693</v>
      </c>
      <c r="AM179">
        <v>64.351544685461</v>
      </c>
      <c r="AN179">
        <f>(AP179 - AO179 + DI179*1E3/(8.314*(DK179+273.15)) * AR179/DH179 * AQ179) * DH179/(100*CV179) * 1000/(1000 - AP179)</f>
        <v>0</v>
      </c>
      <c r="AO179">
        <v>24.5416446664163</v>
      </c>
      <c r="AP179">
        <v>24.9620426573427</v>
      </c>
      <c r="AQ179">
        <v>3.95861180038857e-07</v>
      </c>
      <c r="AR179">
        <v>100.18039122701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MAX(0,($B$13+$C$13*DP179)/(1+$D$13*DP179)*DI179/(DK179+273)*$E$13)</f>
        <v>0</v>
      </c>
      <c r="AX179" t="s">
        <v>407</v>
      </c>
      <c r="AY179" t="s">
        <v>407</v>
      </c>
      <c r="AZ179">
        <v>0</v>
      </c>
      <c r="BA179">
        <v>0</v>
      </c>
      <c r="BB179">
        <f>1-AZ179/BA179</f>
        <v>0</v>
      </c>
      <c r="BC179">
        <v>0</v>
      </c>
      <c r="BD179" t="s">
        <v>407</v>
      </c>
      <c r="BE179" t="s">
        <v>407</v>
      </c>
      <c r="BF179">
        <v>0</v>
      </c>
      <c r="BG179">
        <v>0</v>
      </c>
      <c r="BH179">
        <f>1-BF179/BG179</f>
        <v>0</v>
      </c>
      <c r="BI179">
        <v>0.5</v>
      </c>
      <c r="BJ179">
        <f>CS179</f>
        <v>0</v>
      </c>
      <c r="BK179">
        <f>L179</f>
        <v>0</v>
      </c>
      <c r="BL179">
        <f>BH179*BI179*BJ179</f>
        <v>0</v>
      </c>
      <c r="BM179">
        <f>(BK179-BC179)/BJ179</f>
        <v>0</v>
      </c>
      <c r="BN179">
        <f>(BA179-BG179)/BG179</f>
        <v>0</v>
      </c>
      <c r="BO179">
        <f>AZ179/(BB179+AZ179/BG179)</f>
        <v>0</v>
      </c>
      <c r="BP179" t="s">
        <v>407</v>
      </c>
      <c r="BQ179">
        <v>0</v>
      </c>
      <c r="BR179">
        <f>IF(BQ179&lt;&gt;0, BQ179, BO179)</f>
        <v>0</v>
      </c>
      <c r="BS179">
        <f>1-BR179/BG179</f>
        <v>0</v>
      </c>
      <c r="BT179">
        <f>(BG179-BF179)/(BG179-BR179)</f>
        <v>0</v>
      </c>
      <c r="BU179">
        <f>(BA179-BG179)/(BA179-BR179)</f>
        <v>0</v>
      </c>
      <c r="BV179">
        <f>(BG179-BF179)/(BG179-AZ179)</f>
        <v>0</v>
      </c>
      <c r="BW179">
        <f>(BA179-BG179)/(BA179-AZ179)</f>
        <v>0</v>
      </c>
      <c r="BX179">
        <f>(BT179*BR179/BF179)</f>
        <v>0</v>
      </c>
      <c r="BY179">
        <f>(1-BX179)</f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f>$B$11*DQ179+$C$11*DR179+$F$11*EC179*(1-EF179)</f>
        <v>0</v>
      </c>
      <c r="CS179">
        <f>CR179*CT179</f>
        <v>0</v>
      </c>
      <c r="CT179">
        <f>($B$11*$D$9+$C$11*$D$9+$F$11*((EP179+EH179)/MAX(EP179+EH179+EQ179, 0.1)*$I$9+EQ179/MAX(EP179+EH179+EQ179, 0.1)*$J$9))/($B$11+$C$11+$F$11)</f>
        <v>0</v>
      </c>
      <c r="CU179">
        <f>($B$11*$K$9+$C$11*$K$9+$F$11*((EP179+EH179)/MAX(EP179+EH179+EQ179, 0.1)*$P$9+EQ179/MAX(EP179+EH179+EQ179, 0.1)*$Q$9))/($B$11+$C$11+$F$11)</f>
        <v>0</v>
      </c>
      <c r="CV179">
        <v>1.65</v>
      </c>
      <c r="CW179">
        <v>0.5</v>
      </c>
      <c r="CX179" t="s">
        <v>408</v>
      </c>
      <c r="CY179">
        <v>2</v>
      </c>
      <c r="CZ179" t="b">
        <v>1</v>
      </c>
      <c r="DA179">
        <v>1510791751.01852</v>
      </c>
      <c r="DB179">
        <v>1054.07333333333</v>
      </c>
      <c r="DC179">
        <v>1079.28074074074</v>
      </c>
      <c r="DD179">
        <v>24.962937037037</v>
      </c>
      <c r="DE179">
        <v>24.5411407407407</v>
      </c>
      <c r="DF179">
        <v>1043.44074074074</v>
      </c>
      <c r="DG179">
        <v>24.3984777777778</v>
      </c>
      <c r="DH179">
        <v>500.086555555556</v>
      </c>
      <c r="DI179">
        <v>89.9101222222222</v>
      </c>
      <c r="DJ179">
        <v>0.100032311111111</v>
      </c>
      <c r="DK179">
        <v>26.6393111111111</v>
      </c>
      <c r="DL179">
        <v>27.4951555555556</v>
      </c>
      <c r="DM179">
        <v>999.9</v>
      </c>
      <c r="DN179">
        <v>0</v>
      </c>
      <c r="DO179">
        <v>0</v>
      </c>
      <c r="DP179">
        <v>9992.89740740741</v>
      </c>
      <c r="DQ179">
        <v>0</v>
      </c>
      <c r="DR179">
        <v>9.94515851851852</v>
      </c>
      <c r="DS179">
        <v>-25.2073703703704</v>
      </c>
      <c r="DT179">
        <v>1081.05851851852</v>
      </c>
      <c r="DU179">
        <v>1106.43407407407</v>
      </c>
      <c r="DV179">
        <v>0.42178037037037</v>
      </c>
      <c r="DW179">
        <v>1079.28074074074</v>
      </c>
      <c r="DX179">
        <v>24.5411407407407</v>
      </c>
      <c r="DY179">
        <v>2.24442074074074</v>
      </c>
      <c r="DZ179">
        <v>2.20649777777778</v>
      </c>
      <c r="EA179">
        <v>19.2829481481482</v>
      </c>
      <c r="EB179">
        <v>19.0095703703704</v>
      </c>
      <c r="EC179">
        <v>2000.00888888889</v>
      </c>
      <c r="ED179">
        <v>0.980000074074074</v>
      </c>
      <c r="EE179">
        <v>0.0200001518518519</v>
      </c>
      <c r="EF179">
        <v>0</v>
      </c>
      <c r="EG179">
        <v>2.34097037037037</v>
      </c>
      <c r="EH179">
        <v>0</v>
      </c>
      <c r="EI179">
        <v>2321.32518518519</v>
      </c>
      <c r="EJ179">
        <v>17300.2222222222</v>
      </c>
      <c r="EK179">
        <v>38.937</v>
      </c>
      <c r="EL179">
        <v>39.4696666666667</v>
      </c>
      <c r="EM179">
        <v>38.687</v>
      </c>
      <c r="EN179">
        <v>38.1686296296296</v>
      </c>
      <c r="EO179">
        <v>38.312</v>
      </c>
      <c r="EP179">
        <v>1960.01185185185</v>
      </c>
      <c r="EQ179">
        <v>39.9966666666667</v>
      </c>
      <c r="ER179">
        <v>0</v>
      </c>
      <c r="ES179">
        <v>1679592511.1</v>
      </c>
      <c r="ET179">
        <v>0</v>
      </c>
      <c r="EU179">
        <v>2.343908</v>
      </c>
      <c r="EV179">
        <v>-0.543899993309905</v>
      </c>
      <c r="EW179">
        <v>5.87461538753718</v>
      </c>
      <c r="EX179">
        <v>2321.3156</v>
      </c>
      <c r="EY179">
        <v>15</v>
      </c>
      <c r="EZ179">
        <v>0</v>
      </c>
      <c r="FA179" t="s">
        <v>409</v>
      </c>
      <c r="FB179">
        <v>1510787920.6</v>
      </c>
      <c r="FC179">
        <v>1510787921.6</v>
      </c>
      <c r="FD179">
        <v>0</v>
      </c>
      <c r="FE179">
        <v>-0.101</v>
      </c>
      <c r="FF179">
        <v>-0.012</v>
      </c>
      <c r="FG179">
        <v>6.901</v>
      </c>
      <c r="FH179">
        <v>0.516</v>
      </c>
      <c r="FI179">
        <v>420</v>
      </c>
      <c r="FJ179">
        <v>24</v>
      </c>
      <c r="FK179">
        <v>0.32</v>
      </c>
      <c r="FL179">
        <v>0.12</v>
      </c>
      <c r="FM179">
        <v>0.422818292682927</v>
      </c>
      <c r="FN179">
        <v>-0.0131227526132401</v>
      </c>
      <c r="FO179">
        <v>0.00182808180480755</v>
      </c>
      <c r="FP179">
        <v>1</v>
      </c>
      <c r="FQ179">
        <v>1</v>
      </c>
      <c r="FR179">
        <v>1</v>
      </c>
      <c r="FS179" t="s">
        <v>410</v>
      </c>
      <c r="FT179">
        <v>2.97192</v>
      </c>
      <c r="FU179">
        <v>2.75389</v>
      </c>
      <c r="FV179">
        <v>0.17305</v>
      </c>
      <c r="FW179">
        <v>0.176619</v>
      </c>
      <c r="FX179">
        <v>0.104867</v>
      </c>
      <c r="FY179">
        <v>0.104915</v>
      </c>
      <c r="FZ179">
        <v>32086.7</v>
      </c>
      <c r="GA179">
        <v>34819.2</v>
      </c>
      <c r="GB179">
        <v>35169.6</v>
      </c>
      <c r="GC179">
        <v>38360</v>
      </c>
      <c r="GD179">
        <v>44613.1</v>
      </c>
      <c r="GE179">
        <v>49585</v>
      </c>
      <c r="GF179">
        <v>54944.7</v>
      </c>
      <c r="GG179">
        <v>61521.1</v>
      </c>
      <c r="GH179">
        <v>1.9683</v>
      </c>
      <c r="GI179">
        <v>1.8073</v>
      </c>
      <c r="GJ179">
        <v>0.0946671</v>
      </c>
      <c r="GK179">
        <v>0</v>
      </c>
      <c r="GL179">
        <v>25.9539</v>
      </c>
      <c r="GM179">
        <v>999.9</v>
      </c>
      <c r="GN179">
        <v>64.406</v>
      </c>
      <c r="GO179">
        <v>29.719</v>
      </c>
      <c r="GP179">
        <v>30.0293</v>
      </c>
      <c r="GQ179">
        <v>54.6491</v>
      </c>
      <c r="GR179">
        <v>49.1506</v>
      </c>
      <c r="GS179">
        <v>1</v>
      </c>
      <c r="GT179">
        <v>0.0746392</v>
      </c>
      <c r="GU179">
        <v>1.16598</v>
      </c>
      <c r="GV179">
        <v>20.1136</v>
      </c>
      <c r="GW179">
        <v>5.19618</v>
      </c>
      <c r="GX179">
        <v>12.0043</v>
      </c>
      <c r="GY179">
        <v>4.9747</v>
      </c>
      <c r="GZ179">
        <v>3.2931</v>
      </c>
      <c r="HA179">
        <v>9999</v>
      </c>
      <c r="HB179">
        <v>9999</v>
      </c>
      <c r="HC179">
        <v>999.9</v>
      </c>
      <c r="HD179">
        <v>9999</v>
      </c>
      <c r="HE179">
        <v>1.86311</v>
      </c>
      <c r="HF179">
        <v>1.86813</v>
      </c>
      <c r="HG179">
        <v>1.86793</v>
      </c>
      <c r="HH179">
        <v>1.86905</v>
      </c>
      <c r="HI179">
        <v>1.86986</v>
      </c>
      <c r="HJ179">
        <v>1.86587</v>
      </c>
      <c r="HK179">
        <v>1.86705</v>
      </c>
      <c r="HL179">
        <v>1.86836</v>
      </c>
      <c r="HM179">
        <v>5</v>
      </c>
      <c r="HN179">
        <v>0</v>
      </c>
      <c r="HO179">
        <v>0</v>
      </c>
      <c r="HP179">
        <v>0</v>
      </c>
      <c r="HQ179" t="s">
        <v>411</v>
      </c>
      <c r="HR179" t="s">
        <v>412</v>
      </c>
      <c r="HS179" t="s">
        <v>413</v>
      </c>
      <c r="HT179" t="s">
        <v>413</v>
      </c>
      <c r="HU179" t="s">
        <v>413</v>
      </c>
      <c r="HV179" t="s">
        <v>413</v>
      </c>
      <c r="HW179">
        <v>0</v>
      </c>
      <c r="HX179">
        <v>100</v>
      </c>
      <c r="HY179">
        <v>100</v>
      </c>
      <c r="HZ179">
        <v>10.77</v>
      </c>
      <c r="IA179">
        <v>0.5644</v>
      </c>
      <c r="IB179">
        <v>4.09459096810632</v>
      </c>
      <c r="IC179">
        <v>0.00701673648668627</v>
      </c>
      <c r="ID179">
        <v>-7.00304995360485e-07</v>
      </c>
      <c r="IE179">
        <v>-1.86506737496121e-11</v>
      </c>
      <c r="IF179">
        <v>0.00125787624930914</v>
      </c>
      <c r="IG179">
        <v>-0.0224036906934607</v>
      </c>
      <c r="IH179">
        <v>0.00249664406764014</v>
      </c>
      <c r="II179">
        <v>-2.59163740235367e-05</v>
      </c>
      <c r="IJ179">
        <v>-2</v>
      </c>
      <c r="IK179">
        <v>2020</v>
      </c>
      <c r="IL179">
        <v>1</v>
      </c>
      <c r="IM179">
        <v>25</v>
      </c>
      <c r="IN179">
        <v>64</v>
      </c>
      <c r="IO179">
        <v>63.9</v>
      </c>
      <c r="IP179">
        <v>2.24976</v>
      </c>
      <c r="IQ179">
        <v>2.60498</v>
      </c>
      <c r="IR179">
        <v>1.54785</v>
      </c>
      <c r="IS179">
        <v>2.30591</v>
      </c>
      <c r="IT179">
        <v>1.34644</v>
      </c>
      <c r="IU179">
        <v>2.43408</v>
      </c>
      <c r="IV179">
        <v>34.1452</v>
      </c>
      <c r="IW179">
        <v>24.2188</v>
      </c>
      <c r="IX179">
        <v>18</v>
      </c>
      <c r="IY179">
        <v>503.413</v>
      </c>
      <c r="IZ179">
        <v>400.396</v>
      </c>
      <c r="JA179">
        <v>23.6454</v>
      </c>
      <c r="JB179">
        <v>28.1959</v>
      </c>
      <c r="JC179">
        <v>29.9997</v>
      </c>
      <c r="JD179">
        <v>28.2039</v>
      </c>
      <c r="JE179">
        <v>28.1487</v>
      </c>
      <c r="JF179">
        <v>45.1517</v>
      </c>
      <c r="JG179">
        <v>28.4109</v>
      </c>
      <c r="JH179">
        <v>73.6516</v>
      </c>
      <c r="JI179">
        <v>23.6478</v>
      </c>
      <c r="JJ179">
        <v>1126.17</v>
      </c>
      <c r="JK179">
        <v>24.5381</v>
      </c>
      <c r="JL179">
        <v>101.947</v>
      </c>
      <c r="JM179">
        <v>102.407</v>
      </c>
    </row>
    <row r="180" spans="1:273">
      <c r="A180">
        <v>164</v>
      </c>
      <c r="B180">
        <v>1510791763.5</v>
      </c>
      <c r="C180">
        <v>2431.40000009537</v>
      </c>
      <c r="D180" t="s">
        <v>738</v>
      </c>
      <c r="E180" t="s">
        <v>739</v>
      </c>
      <c r="F180">
        <v>5</v>
      </c>
      <c r="G180" t="s">
        <v>405</v>
      </c>
      <c r="H180" t="s">
        <v>406</v>
      </c>
      <c r="I180">
        <v>1510791755.73214</v>
      </c>
      <c r="J180">
        <f>(K180)/1000</f>
        <v>0</v>
      </c>
      <c r="K180">
        <f>IF(CZ180, AN180, AH180)</f>
        <v>0</v>
      </c>
      <c r="L180">
        <f>IF(CZ180, AI180, AG180)</f>
        <v>0</v>
      </c>
      <c r="M180">
        <f>DB180 - IF(AU180&gt;1, L180*CV180*100.0/(AW180*DP180), 0)</f>
        <v>0</v>
      </c>
      <c r="N180">
        <f>((T180-J180/2)*M180-L180)/(T180+J180/2)</f>
        <v>0</v>
      </c>
      <c r="O180">
        <f>N180*(DI180+DJ180)/1000.0</f>
        <v>0</v>
      </c>
      <c r="P180">
        <f>(DB180 - IF(AU180&gt;1, L180*CV180*100.0/(AW180*DP180), 0))*(DI180+DJ180)/1000.0</f>
        <v>0</v>
      </c>
      <c r="Q180">
        <f>2.0/((1/S180-1/R180)+SIGN(S180)*SQRT((1/S180-1/R180)*(1/S180-1/R180) + 4*CW180/((CW180+1)*(CW180+1))*(2*1/S180*1/R180-1/R180*1/R180)))</f>
        <v>0</v>
      </c>
      <c r="R180">
        <f>IF(LEFT(CX180,1)&lt;&gt;"0",IF(LEFT(CX180,1)="1",3.0,CY180),$D$5+$E$5*(DP180*DI180/($K$5*1000))+$F$5*(DP180*DI180/($K$5*1000))*MAX(MIN(CV180,$J$5),$I$5)*MAX(MIN(CV180,$J$5),$I$5)+$G$5*MAX(MIN(CV180,$J$5),$I$5)*(DP180*DI180/($K$5*1000))+$H$5*(DP180*DI180/($K$5*1000))*(DP180*DI180/($K$5*1000)))</f>
        <v>0</v>
      </c>
      <c r="S180">
        <f>J180*(1000-(1000*0.61365*exp(17.502*W180/(240.97+W180))/(DI180+DJ180)+DD180)/2)/(1000*0.61365*exp(17.502*W180/(240.97+W180))/(DI180+DJ180)-DD180)</f>
        <v>0</v>
      </c>
      <c r="T180">
        <f>1/((CW180+1)/(Q180/1.6)+1/(R180/1.37)) + CW180/((CW180+1)/(Q180/1.6) + CW180/(R180/1.37))</f>
        <v>0</v>
      </c>
      <c r="U180">
        <f>(CR180*CU180)</f>
        <v>0</v>
      </c>
      <c r="V180">
        <f>(DK180+(U180+2*0.95*5.67E-8*(((DK180+$B$7)+273)^4-(DK180+273)^4)-44100*J180)/(1.84*29.3*R180+8*0.95*5.67E-8*(DK180+273)^3))</f>
        <v>0</v>
      </c>
      <c r="W180">
        <f>($C$7*DL180+$D$7*DM180+$E$7*V180)</f>
        <v>0</v>
      </c>
      <c r="X180">
        <f>0.61365*exp(17.502*W180/(240.97+W180))</f>
        <v>0</v>
      </c>
      <c r="Y180">
        <f>(Z180/AA180*100)</f>
        <v>0</v>
      </c>
      <c r="Z180">
        <f>DD180*(DI180+DJ180)/1000</f>
        <v>0</v>
      </c>
      <c r="AA180">
        <f>0.61365*exp(17.502*DK180/(240.97+DK180))</f>
        <v>0</v>
      </c>
      <c r="AB180">
        <f>(X180-DD180*(DI180+DJ180)/1000)</f>
        <v>0</v>
      </c>
      <c r="AC180">
        <f>(-J180*44100)</f>
        <v>0</v>
      </c>
      <c r="AD180">
        <f>2*29.3*R180*0.92*(DK180-W180)</f>
        <v>0</v>
      </c>
      <c r="AE180">
        <f>2*0.95*5.67E-8*(((DK180+$B$7)+273)^4-(W180+273)^4)</f>
        <v>0</v>
      </c>
      <c r="AF180">
        <f>U180+AE180+AC180+AD180</f>
        <v>0</v>
      </c>
      <c r="AG180">
        <f>DH180*AU180*(DC180-DB180*(1000-AU180*DE180)/(1000-AU180*DD180))/(100*CV180)</f>
        <v>0</v>
      </c>
      <c r="AH180">
        <f>1000*DH180*AU180*(DD180-DE180)/(100*CV180*(1000-AU180*DD180))</f>
        <v>0</v>
      </c>
      <c r="AI180">
        <f>(AJ180 - AK180 - DI180*1E3/(8.314*(DK180+273.15)) * AM180/DH180 * AL180) * DH180/(100*CV180) * (1000 - DE180)/1000</f>
        <v>0</v>
      </c>
      <c r="AJ180">
        <v>1139.78402343281</v>
      </c>
      <c r="AK180">
        <v>1121.71696969697</v>
      </c>
      <c r="AL180">
        <v>3.38048520190405</v>
      </c>
      <c r="AM180">
        <v>64.351544685461</v>
      </c>
      <c r="AN180">
        <f>(AP180 - AO180 + DI180*1E3/(8.314*(DK180+273.15)) * AR180/DH180 * AQ180) * DH180/(100*CV180) * 1000/(1000 - AP180)</f>
        <v>0</v>
      </c>
      <c r="AO180">
        <v>24.5418728523774</v>
      </c>
      <c r="AP180">
        <v>24.9639237762238</v>
      </c>
      <c r="AQ180">
        <v>1.34485616496894e-06</v>
      </c>
      <c r="AR180">
        <v>100.18039122701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MAX(0,($B$13+$C$13*DP180)/(1+$D$13*DP180)*DI180/(DK180+273)*$E$13)</f>
        <v>0</v>
      </c>
      <c r="AX180" t="s">
        <v>407</v>
      </c>
      <c r="AY180" t="s">
        <v>407</v>
      </c>
      <c r="AZ180">
        <v>0</v>
      </c>
      <c r="BA180">
        <v>0</v>
      </c>
      <c r="BB180">
        <f>1-AZ180/BA180</f>
        <v>0</v>
      </c>
      <c r="BC180">
        <v>0</v>
      </c>
      <c r="BD180" t="s">
        <v>407</v>
      </c>
      <c r="BE180" t="s">
        <v>407</v>
      </c>
      <c r="BF180">
        <v>0</v>
      </c>
      <c r="BG180">
        <v>0</v>
      </c>
      <c r="BH180">
        <f>1-BF180/BG180</f>
        <v>0</v>
      </c>
      <c r="BI180">
        <v>0.5</v>
      </c>
      <c r="BJ180">
        <f>CS180</f>
        <v>0</v>
      </c>
      <c r="BK180">
        <f>L180</f>
        <v>0</v>
      </c>
      <c r="BL180">
        <f>BH180*BI180*BJ180</f>
        <v>0</v>
      </c>
      <c r="BM180">
        <f>(BK180-BC180)/BJ180</f>
        <v>0</v>
      </c>
      <c r="BN180">
        <f>(BA180-BG180)/BG180</f>
        <v>0</v>
      </c>
      <c r="BO180">
        <f>AZ180/(BB180+AZ180/BG180)</f>
        <v>0</v>
      </c>
      <c r="BP180" t="s">
        <v>407</v>
      </c>
      <c r="BQ180">
        <v>0</v>
      </c>
      <c r="BR180">
        <f>IF(BQ180&lt;&gt;0, BQ180, BO180)</f>
        <v>0</v>
      </c>
      <c r="BS180">
        <f>1-BR180/BG180</f>
        <v>0</v>
      </c>
      <c r="BT180">
        <f>(BG180-BF180)/(BG180-BR180)</f>
        <v>0</v>
      </c>
      <c r="BU180">
        <f>(BA180-BG180)/(BA180-BR180)</f>
        <v>0</v>
      </c>
      <c r="BV180">
        <f>(BG180-BF180)/(BG180-AZ180)</f>
        <v>0</v>
      </c>
      <c r="BW180">
        <f>(BA180-BG180)/(BA180-AZ180)</f>
        <v>0</v>
      </c>
      <c r="BX180">
        <f>(BT180*BR180/BF180)</f>
        <v>0</v>
      </c>
      <c r="BY180">
        <f>(1-BX180)</f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f>$B$11*DQ180+$C$11*DR180+$F$11*EC180*(1-EF180)</f>
        <v>0</v>
      </c>
      <c r="CS180">
        <f>CR180*CT180</f>
        <v>0</v>
      </c>
      <c r="CT180">
        <f>($B$11*$D$9+$C$11*$D$9+$F$11*((EP180+EH180)/MAX(EP180+EH180+EQ180, 0.1)*$I$9+EQ180/MAX(EP180+EH180+EQ180, 0.1)*$J$9))/($B$11+$C$11+$F$11)</f>
        <v>0</v>
      </c>
      <c r="CU180">
        <f>($B$11*$K$9+$C$11*$K$9+$F$11*((EP180+EH180)/MAX(EP180+EH180+EQ180, 0.1)*$P$9+EQ180/MAX(EP180+EH180+EQ180, 0.1)*$Q$9))/($B$11+$C$11+$F$11)</f>
        <v>0</v>
      </c>
      <c r="CV180">
        <v>1.65</v>
      </c>
      <c r="CW180">
        <v>0.5</v>
      </c>
      <c r="CX180" t="s">
        <v>408</v>
      </c>
      <c r="CY180">
        <v>2</v>
      </c>
      <c r="CZ180" t="b">
        <v>1</v>
      </c>
      <c r="DA180">
        <v>1510791755.73214</v>
      </c>
      <c r="DB180">
        <v>1069.65607142857</v>
      </c>
      <c r="DC180">
        <v>1094.78</v>
      </c>
      <c r="DD180">
        <v>24.9630678571429</v>
      </c>
      <c r="DE180">
        <v>24.5418142857143</v>
      </c>
      <c r="DF180">
        <v>1058.93892857143</v>
      </c>
      <c r="DG180">
        <v>24.3986</v>
      </c>
      <c r="DH180">
        <v>500.078607142857</v>
      </c>
      <c r="DI180">
        <v>89.9103571428572</v>
      </c>
      <c r="DJ180">
        <v>0.0999748928571429</v>
      </c>
      <c r="DK180">
        <v>26.6399785714286</v>
      </c>
      <c r="DL180">
        <v>27.4959428571429</v>
      </c>
      <c r="DM180">
        <v>999.9</v>
      </c>
      <c r="DN180">
        <v>0</v>
      </c>
      <c r="DO180">
        <v>0</v>
      </c>
      <c r="DP180">
        <v>10016.7635714286</v>
      </c>
      <c r="DQ180">
        <v>0</v>
      </c>
      <c r="DR180">
        <v>9.93588285714286</v>
      </c>
      <c r="DS180">
        <v>-25.1245964285714</v>
      </c>
      <c r="DT180">
        <v>1097.04142857143</v>
      </c>
      <c r="DU180">
        <v>1122.32535714286</v>
      </c>
      <c r="DV180">
        <v>0.421245321428571</v>
      </c>
      <c r="DW180">
        <v>1094.78</v>
      </c>
      <c r="DX180">
        <v>24.5418142857143</v>
      </c>
      <c r="DY180">
        <v>2.24443785714286</v>
      </c>
      <c r="DZ180">
        <v>2.20656392857143</v>
      </c>
      <c r="EA180">
        <v>19.2830785714286</v>
      </c>
      <c r="EB180">
        <v>19.0100392857143</v>
      </c>
      <c r="EC180">
        <v>2000.00178571429</v>
      </c>
      <c r="ED180">
        <v>0.979999714285714</v>
      </c>
      <c r="EE180">
        <v>0.0200004928571429</v>
      </c>
      <c r="EF180">
        <v>0</v>
      </c>
      <c r="EG180">
        <v>2.29993571428571</v>
      </c>
      <c r="EH180">
        <v>0</v>
      </c>
      <c r="EI180">
        <v>2321.74357142857</v>
      </c>
      <c r="EJ180">
        <v>17300.1535714286</v>
      </c>
      <c r="EK180">
        <v>38.937</v>
      </c>
      <c r="EL180">
        <v>39.464</v>
      </c>
      <c r="EM180">
        <v>38.687</v>
      </c>
      <c r="EN180">
        <v>38.1582142857143</v>
      </c>
      <c r="EO180">
        <v>38.312</v>
      </c>
      <c r="EP180">
        <v>1960.00392857143</v>
      </c>
      <c r="EQ180">
        <v>39.9975</v>
      </c>
      <c r="ER180">
        <v>0</v>
      </c>
      <c r="ES180">
        <v>1679592516.5</v>
      </c>
      <c r="ET180">
        <v>0</v>
      </c>
      <c r="EU180">
        <v>2.32019615384615</v>
      </c>
      <c r="EV180">
        <v>-0.102820500871533</v>
      </c>
      <c r="EW180">
        <v>5.6177777594283</v>
      </c>
      <c r="EX180">
        <v>2321.78538461538</v>
      </c>
      <c r="EY180">
        <v>15</v>
      </c>
      <c r="EZ180">
        <v>0</v>
      </c>
      <c r="FA180" t="s">
        <v>409</v>
      </c>
      <c r="FB180">
        <v>1510787920.6</v>
      </c>
      <c r="FC180">
        <v>1510787921.6</v>
      </c>
      <c r="FD180">
        <v>0</v>
      </c>
      <c r="FE180">
        <v>-0.101</v>
      </c>
      <c r="FF180">
        <v>-0.012</v>
      </c>
      <c r="FG180">
        <v>6.901</v>
      </c>
      <c r="FH180">
        <v>0.516</v>
      </c>
      <c r="FI180">
        <v>420</v>
      </c>
      <c r="FJ180">
        <v>24</v>
      </c>
      <c r="FK180">
        <v>0.32</v>
      </c>
      <c r="FL180">
        <v>0.12</v>
      </c>
      <c r="FM180">
        <v>0.421912926829268</v>
      </c>
      <c r="FN180">
        <v>-0.0102716236933798</v>
      </c>
      <c r="FO180">
        <v>0.00163708249401397</v>
      </c>
      <c r="FP180">
        <v>1</v>
      </c>
      <c r="FQ180">
        <v>1</v>
      </c>
      <c r="FR180">
        <v>1</v>
      </c>
      <c r="FS180" t="s">
        <v>410</v>
      </c>
      <c r="FT180">
        <v>2.97192</v>
      </c>
      <c r="FU180">
        <v>2.75408</v>
      </c>
      <c r="FV180">
        <v>0.174734</v>
      </c>
      <c r="FW180">
        <v>0.178346</v>
      </c>
      <c r="FX180">
        <v>0.104875</v>
      </c>
      <c r="FY180">
        <v>0.104927</v>
      </c>
      <c r="FZ180">
        <v>32021.4</v>
      </c>
      <c r="GA180">
        <v>34746.4</v>
      </c>
      <c r="GB180">
        <v>35169.6</v>
      </c>
      <c r="GC180">
        <v>38360.2</v>
      </c>
      <c r="GD180">
        <v>44612.7</v>
      </c>
      <c r="GE180">
        <v>49584.9</v>
      </c>
      <c r="GF180">
        <v>54944.7</v>
      </c>
      <c r="GG180">
        <v>61521.8</v>
      </c>
      <c r="GH180">
        <v>1.9684</v>
      </c>
      <c r="GI180">
        <v>1.80735</v>
      </c>
      <c r="GJ180">
        <v>0.0945739</v>
      </c>
      <c r="GK180">
        <v>0</v>
      </c>
      <c r="GL180">
        <v>25.9539</v>
      </c>
      <c r="GM180">
        <v>999.9</v>
      </c>
      <c r="GN180">
        <v>64.406</v>
      </c>
      <c r="GO180">
        <v>29.719</v>
      </c>
      <c r="GP180">
        <v>30.0272</v>
      </c>
      <c r="GQ180">
        <v>54.5391</v>
      </c>
      <c r="GR180">
        <v>49.0425</v>
      </c>
      <c r="GS180">
        <v>1</v>
      </c>
      <c r="GT180">
        <v>0.074408</v>
      </c>
      <c r="GU180">
        <v>1.229</v>
      </c>
      <c r="GV180">
        <v>20.1131</v>
      </c>
      <c r="GW180">
        <v>5.19632</v>
      </c>
      <c r="GX180">
        <v>12.004</v>
      </c>
      <c r="GY180">
        <v>4.97445</v>
      </c>
      <c r="GZ180">
        <v>3.29305</v>
      </c>
      <c r="HA180">
        <v>9999</v>
      </c>
      <c r="HB180">
        <v>9999</v>
      </c>
      <c r="HC180">
        <v>999.9</v>
      </c>
      <c r="HD180">
        <v>9999</v>
      </c>
      <c r="HE180">
        <v>1.8631</v>
      </c>
      <c r="HF180">
        <v>1.86813</v>
      </c>
      <c r="HG180">
        <v>1.86794</v>
      </c>
      <c r="HH180">
        <v>1.86905</v>
      </c>
      <c r="HI180">
        <v>1.86987</v>
      </c>
      <c r="HJ180">
        <v>1.86588</v>
      </c>
      <c r="HK180">
        <v>1.86707</v>
      </c>
      <c r="HL180">
        <v>1.86836</v>
      </c>
      <c r="HM180">
        <v>5</v>
      </c>
      <c r="HN180">
        <v>0</v>
      </c>
      <c r="HO180">
        <v>0</v>
      </c>
      <c r="HP180">
        <v>0</v>
      </c>
      <c r="HQ180" t="s">
        <v>411</v>
      </c>
      <c r="HR180" t="s">
        <v>412</v>
      </c>
      <c r="HS180" t="s">
        <v>413</v>
      </c>
      <c r="HT180" t="s">
        <v>413</v>
      </c>
      <c r="HU180" t="s">
        <v>413</v>
      </c>
      <c r="HV180" t="s">
        <v>413</v>
      </c>
      <c r="HW180">
        <v>0</v>
      </c>
      <c r="HX180">
        <v>100</v>
      </c>
      <c r="HY180">
        <v>100</v>
      </c>
      <c r="HZ180">
        <v>10.86</v>
      </c>
      <c r="IA180">
        <v>0.5645</v>
      </c>
      <c r="IB180">
        <v>4.09459096810632</v>
      </c>
      <c r="IC180">
        <v>0.00701673648668627</v>
      </c>
      <c r="ID180">
        <v>-7.00304995360485e-07</v>
      </c>
      <c r="IE180">
        <v>-1.86506737496121e-11</v>
      </c>
      <c r="IF180">
        <v>0.00125787624930914</v>
      </c>
      <c r="IG180">
        <v>-0.0224036906934607</v>
      </c>
      <c r="IH180">
        <v>0.00249664406764014</v>
      </c>
      <c r="II180">
        <v>-2.59163740235367e-05</v>
      </c>
      <c r="IJ180">
        <v>-2</v>
      </c>
      <c r="IK180">
        <v>2020</v>
      </c>
      <c r="IL180">
        <v>1</v>
      </c>
      <c r="IM180">
        <v>25</v>
      </c>
      <c r="IN180">
        <v>64</v>
      </c>
      <c r="IO180">
        <v>64</v>
      </c>
      <c r="IP180">
        <v>2.27905</v>
      </c>
      <c r="IQ180">
        <v>2.6062</v>
      </c>
      <c r="IR180">
        <v>1.54785</v>
      </c>
      <c r="IS180">
        <v>2.30469</v>
      </c>
      <c r="IT180">
        <v>1.34644</v>
      </c>
      <c r="IU180">
        <v>2.44873</v>
      </c>
      <c r="IV180">
        <v>34.1452</v>
      </c>
      <c r="IW180">
        <v>24.2188</v>
      </c>
      <c r="IX180">
        <v>18</v>
      </c>
      <c r="IY180">
        <v>503.458</v>
      </c>
      <c r="IZ180">
        <v>400.407</v>
      </c>
      <c r="JA180">
        <v>23.6449</v>
      </c>
      <c r="JB180">
        <v>28.1926</v>
      </c>
      <c r="JC180">
        <v>29.9999</v>
      </c>
      <c r="JD180">
        <v>28.2014</v>
      </c>
      <c r="JE180">
        <v>28.1463</v>
      </c>
      <c r="JF180">
        <v>45.671</v>
      </c>
      <c r="JG180">
        <v>28.4109</v>
      </c>
      <c r="JH180">
        <v>73.6516</v>
      </c>
      <c r="JI180">
        <v>23.6383</v>
      </c>
      <c r="JJ180">
        <v>1139.74</v>
      </c>
      <c r="JK180">
        <v>24.5381</v>
      </c>
      <c r="JL180">
        <v>101.947</v>
      </c>
      <c r="JM180">
        <v>102.408</v>
      </c>
    </row>
    <row r="181" spans="1:273">
      <c r="A181">
        <v>165</v>
      </c>
      <c r="B181">
        <v>1510791768.5</v>
      </c>
      <c r="C181">
        <v>2436.40000009537</v>
      </c>
      <c r="D181" t="s">
        <v>740</v>
      </c>
      <c r="E181" t="s">
        <v>741</v>
      </c>
      <c r="F181">
        <v>5</v>
      </c>
      <c r="G181" t="s">
        <v>405</v>
      </c>
      <c r="H181" t="s">
        <v>406</v>
      </c>
      <c r="I181">
        <v>1510791761</v>
      </c>
      <c r="J181">
        <f>(K181)/1000</f>
        <v>0</v>
      </c>
      <c r="K181">
        <f>IF(CZ181, AN181, AH181)</f>
        <v>0</v>
      </c>
      <c r="L181">
        <f>IF(CZ181, AI181, AG181)</f>
        <v>0</v>
      </c>
      <c r="M181">
        <f>DB181 - IF(AU181&gt;1, L181*CV181*100.0/(AW181*DP181), 0)</f>
        <v>0</v>
      </c>
      <c r="N181">
        <f>((T181-J181/2)*M181-L181)/(T181+J181/2)</f>
        <v>0</v>
      </c>
      <c r="O181">
        <f>N181*(DI181+DJ181)/1000.0</f>
        <v>0</v>
      </c>
      <c r="P181">
        <f>(DB181 - IF(AU181&gt;1, L181*CV181*100.0/(AW181*DP181), 0))*(DI181+DJ181)/1000.0</f>
        <v>0</v>
      </c>
      <c r="Q181">
        <f>2.0/((1/S181-1/R181)+SIGN(S181)*SQRT((1/S181-1/R181)*(1/S181-1/R181) + 4*CW181/((CW181+1)*(CW181+1))*(2*1/S181*1/R181-1/R181*1/R181)))</f>
        <v>0</v>
      </c>
      <c r="R181">
        <f>IF(LEFT(CX181,1)&lt;&gt;"0",IF(LEFT(CX181,1)="1",3.0,CY181),$D$5+$E$5*(DP181*DI181/($K$5*1000))+$F$5*(DP181*DI181/($K$5*1000))*MAX(MIN(CV181,$J$5),$I$5)*MAX(MIN(CV181,$J$5),$I$5)+$G$5*MAX(MIN(CV181,$J$5),$I$5)*(DP181*DI181/($K$5*1000))+$H$5*(DP181*DI181/($K$5*1000))*(DP181*DI181/($K$5*1000)))</f>
        <v>0</v>
      </c>
      <c r="S181">
        <f>J181*(1000-(1000*0.61365*exp(17.502*W181/(240.97+W181))/(DI181+DJ181)+DD181)/2)/(1000*0.61365*exp(17.502*W181/(240.97+W181))/(DI181+DJ181)-DD181)</f>
        <v>0</v>
      </c>
      <c r="T181">
        <f>1/((CW181+1)/(Q181/1.6)+1/(R181/1.37)) + CW181/((CW181+1)/(Q181/1.6) + CW181/(R181/1.37))</f>
        <v>0</v>
      </c>
      <c r="U181">
        <f>(CR181*CU181)</f>
        <v>0</v>
      </c>
      <c r="V181">
        <f>(DK181+(U181+2*0.95*5.67E-8*(((DK181+$B$7)+273)^4-(DK181+273)^4)-44100*J181)/(1.84*29.3*R181+8*0.95*5.67E-8*(DK181+273)^3))</f>
        <v>0</v>
      </c>
      <c r="W181">
        <f>($C$7*DL181+$D$7*DM181+$E$7*V181)</f>
        <v>0</v>
      </c>
      <c r="X181">
        <f>0.61365*exp(17.502*W181/(240.97+W181))</f>
        <v>0</v>
      </c>
      <c r="Y181">
        <f>(Z181/AA181*100)</f>
        <v>0</v>
      </c>
      <c r="Z181">
        <f>DD181*(DI181+DJ181)/1000</f>
        <v>0</v>
      </c>
      <c r="AA181">
        <f>0.61365*exp(17.502*DK181/(240.97+DK181))</f>
        <v>0</v>
      </c>
      <c r="AB181">
        <f>(X181-DD181*(DI181+DJ181)/1000)</f>
        <v>0</v>
      </c>
      <c r="AC181">
        <f>(-J181*44100)</f>
        <v>0</v>
      </c>
      <c r="AD181">
        <f>2*29.3*R181*0.92*(DK181-W181)</f>
        <v>0</v>
      </c>
      <c r="AE181">
        <f>2*0.95*5.67E-8*(((DK181+$B$7)+273)^4-(W181+273)^4)</f>
        <v>0</v>
      </c>
      <c r="AF181">
        <f>U181+AE181+AC181+AD181</f>
        <v>0</v>
      </c>
      <c r="AG181">
        <f>DH181*AU181*(DC181-DB181*(1000-AU181*DE181)/(1000-AU181*DD181))/(100*CV181)</f>
        <v>0</v>
      </c>
      <c r="AH181">
        <f>1000*DH181*AU181*(DD181-DE181)/(100*CV181*(1000-AU181*DD181))</f>
        <v>0</v>
      </c>
      <c r="AI181">
        <f>(AJ181 - AK181 - DI181*1E3/(8.314*(DK181+273.15)) * AM181/DH181 * AL181) * DH181/(100*CV181) * (1000 - DE181)/1000</f>
        <v>0</v>
      </c>
      <c r="AJ181">
        <v>1157.76367943747</v>
      </c>
      <c r="AK181">
        <v>1139.16618181818</v>
      </c>
      <c r="AL181">
        <v>3.50180723958847</v>
      </c>
      <c r="AM181">
        <v>64.351544685461</v>
      </c>
      <c r="AN181">
        <f>(AP181 - AO181 + DI181*1E3/(8.314*(DK181+273.15)) * AR181/DH181 * AQ181) * DH181/(100*CV181) * 1000/(1000 - AP181)</f>
        <v>0</v>
      </c>
      <c r="AO181">
        <v>24.5430380031959</v>
      </c>
      <c r="AP181">
        <v>24.962013986014</v>
      </c>
      <c r="AQ181">
        <v>-1.25611834251415e-06</v>
      </c>
      <c r="AR181">
        <v>100.18039122701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MAX(0,($B$13+$C$13*DP181)/(1+$D$13*DP181)*DI181/(DK181+273)*$E$13)</f>
        <v>0</v>
      </c>
      <c r="AX181" t="s">
        <v>407</v>
      </c>
      <c r="AY181" t="s">
        <v>407</v>
      </c>
      <c r="AZ181">
        <v>0</v>
      </c>
      <c r="BA181">
        <v>0</v>
      </c>
      <c r="BB181">
        <f>1-AZ181/BA181</f>
        <v>0</v>
      </c>
      <c r="BC181">
        <v>0</v>
      </c>
      <c r="BD181" t="s">
        <v>407</v>
      </c>
      <c r="BE181" t="s">
        <v>407</v>
      </c>
      <c r="BF181">
        <v>0</v>
      </c>
      <c r="BG181">
        <v>0</v>
      </c>
      <c r="BH181">
        <f>1-BF181/BG181</f>
        <v>0</v>
      </c>
      <c r="BI181">
        <v>0.5</v>
      </c>
      <c r="BJ181">
        <f>CS181</f>
        <v>0</v>
      </c>
      <c r="BK181">
        <f>L181</f>
        <v>0</v>
      </c>
      <c r="BL181">
        <f>BH181*BI181*BJ181</f>
        <v>0</v>
      </c>
      <c r="BM181">
        <f>(BK181-BC181)/BJ181</f>
        <v>0</v>
      </c>
      <c r="BN181">
        <f>(BA181-BG181)/BG181</f>
        <v>0</v>
      </c>
      <c r="BO181">
        <f>AZ181/(BB181+AZ181/BG181)</f>
        <v>0</v>
      </c>
      <c r="BP181" t="s">
        <v>407</v>
      </c>
      <c r="BQ181">
        <v>0</v>
      </c>
      <c r="BR181">
        <f>IF(BQ181&lt;&gt;0, BQ181, BO181)</f>
        <v>0</v>
      </c>
      <c r="BS181">
        <f>1-BR181/BG181</f>
        <v>0</v>
      </c>
      <c r="BT181">
        <f>(BG181-BF181)/(BG181-BR181)</f>
        <v>0</v>
      </c>
      <c r="BU181">
        <f>(BA181-BG181)/(BA181-BR181)</f>
        <v>0</v>
      </c>
      <c r="BV181">
        <f>(BG181-BF181)/(BG181-AZ181)</f>
        <v>0</v>
      </c>
      <c r="BW181">
        <f>(BA181-BG181)/(BA181-AZ181)</f>
        <v>0</v>
      </c>
      <c r="BX181">
        <f>(BT181*BR181/BF181)</f>
        <v>0</v>
      </c>
      <c r="BY181">
        <f>(1-BX181)</f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f>$B$11*DQ181+$C$11*DR181+$F$11*EC181*(1-EF181)</f>
        <v>0</v>
      </c>
      <c r="CS181">
        <f>CR181*CT181</f>
        <v>0</v>
      </c>
      <c r="CT181">
        <f>($B$11*$D$9+$C$11*$D$9+$F$11*((EP181+EH181)/MAX(EP181+EH181+EQ181, 0.1)*$I$9+EQ181/MAX(EP181+EH181+EQ181, 0.1)*$J$9))/($B$11+$C$11+$F$11)</f>
        <v>0</v>
      </c>
      <c r="CU181">
        <f>($B$11*$K$9+$C$11*$K$9+$F$11*((EP181+EH181)/MAX(EP181+EH181+EQ181, 0.1)*$P$9+EQ181/MAX(EP181+EH181+EQ181, 0.1)*$Q$9))/($B$11+$C$11+$F$11)</f>
        <v>0</v>
      </c>
      <c r="CV181">
        <v>1.65</v>
      </c>
      <c r="CW181">
        <v>0.5</v>
      </c>
      <c r="CX181" t="s">
        <v>408</v>
      </c>
      <c r="CY181">
        <v>2</v>
      </c>
      <c r="CZ181" t="b">
        <v>1</v>
      </c>
      <c r="DA181">
        <v>1510791761</v>
      </c>
      <c r="DB181">
        <v>1087.18148148148</v>
      </c>
      <c r="DC181">
        <v>1112.63888888889</v>
      </c>
      <c r="DD181">
        <v>24.9628333333333</v>
      </c>
      <c r="DE181">
        <v>24.5421925925926</v>
      </c>
      <c r="DF181">
        <v>1076.36925925926</v>
      </c>
      <c r="DG181">
        <v>24.3983888888889</v>
      </c>
      <c r="DH181">
        <v>500.079222222222</v>
      </c>
      <c r="DI181">
        <v>89.912862962963</v>
      </c>
      <c r="DJ181">
        <v>0.100002788888889</v>
      </c>
      <c r="DK181">
        <v>26.6415444444444</v>
      </c>
      <c r="DL181">
        <v>27.5023259259259</v>
      </c>
      <c r="DM181">
        <v>999.9</v>
      </c>
      <c r="DN181">
        <v>0</v>
      </c>
      <c r="DO181">
        <v>0</v>
      </c>
      <c r="DP181">
        <v>10016.5659259259</v>
      </c>
      <c r="DQ181">
        <v>0</v>
      </c>
      <c r="DR181">
        <v>9.92692481481481</v>
      </c>
      <c r="DS181">
        <v>-25.4577925925926</v>
      </c>
      <c r="DT181">
        <v>1115.01481481481</v>
      </c>
      <c r="DU181">
        <v>1140.6337037037</v>
      </c>
      <c r="DV181">
        <v>0.420637148148148</v>
      </c>
      <c r="DW181">
        <v>1112.63888888889</v>
      </c>
      <c r="DX181">
        <v>24.5421925925926</v>
      </c>
      <c r="DY181">
        <v>2.24448</v>
      </c>
      <c r="DZ181">
        <v>2.20665962962963</v>
      </c>
      <c r="EA181">
        <v>19.2833740740741</v>
      </c>
      <c r="EB181">
        <v>19.010737037037</v>
      </c>
      <c r="EC181">
        <v>1999.99703703704</v>
      </c>
      <c r="ED181">
        <v>0.980000407407407</v>
      </c>
      <c r="EE181">
        <v>0.0199997444444444</v>
      </c>
      <c r="EF181">
        <v>0</v>
      </c>
      <c r="EG181">
        <v>2.27588148148148</v>
      </c>
      <c r="EH181">
        <v>0</v>
      </c>
      <c r="EI181">
        <v>2322.15592592593</v>
      </c>
      <c r="EJ181">
        <v>17300.1296296296</v>
      </c>
      <c r="EK181">
        <v>38.937</v>
      </c>
      <c r="EL181">
        <v>39.4486666666667</v>
      </c>
      <c r="EM181">
        <v>38.687</v>
      </c>
      <c r="EN181">
        <v>38.1525555555556</v>
      </c>
      <c r="EO181">
        <v>38.312</v>
      </c>
      <c r="EP181">
        <v>1960</v>
      </c>
      <c r="EQ181">
        <v>39.9959259259259</v>
      </c>
      <c r="ER181">
        <v>0</v>
      </c>
      <c r="ES181">
        <v>1679592521.3</v>
      </c>
      <c r="ET181">
        <v>0</v>
      </c>
      <c r="EU181">
        <v>2.29899615384615</v>
      </c>
      <c r="EV181">
        <v>-0.534909390075288</v>
      </c>
      <c r="EW181">
        <v>3.58871794164018</v>
      </c>
      <c r="EX181">
        <v>2322.14115384615</v>
      </c>
      <c r="EY181">
        <v>15</v>
      </c>
      <c r="EZ181">
        <v>0</v>
      </c>
      <c r="FA181" t="s">
        <v>409</v>
      </c>
      <c r="FB181">
        <v>1510787920.6</v>
      </c>
      <c r="FC181">
        <v>1510787921.6</v>
      </c>
      <c r="FD181">
        <v>0</v>
      </c>
      <c r="FE181">
        <v>-0.101</v>
      </c>
      <c r="FF181">
        <v>-0.012</v>
      </c>
      <c r="FG181">
        <v>6.901</v>
      </c>
      <c r="FH181">
        <v>0.516</v>
      </c>
      <c r="FI181">
        <v>420</v>
      </c>
      <c r="FJ181">
        <v>24</v>
      </c>
      <c r="FK181">
        <v>0.32</v>
      </c>
      <c r="FL181">
        <v>0.12</v>
      </c>
      <c r="FM181">
        <v>0.420939073170732</v>
      </c>
      <c r="FN181">
        <v>-0.00447512195121812</v>
      </c>
      <c r="FO181">
        <v>0.000900462412109275</v>
      </c>
      <c r="FP181">
        <v>1</v>
      </c>
      <c r="FQ181">
        <v>1</v>
      </c>
      <c r="FR181">
        <v>1</v>
      </c>
      <c r="FS181" t="s">
        <v>410</v>
      </c>
      <c r="FT181">
        <v>2.97186</v>
      </c>
      <c r="FU181">
        <v>2.754</v>
      </c>
      <c r="FV181">
        <v>0.176444</v>
      </c>
      <c r="FW181">
        <v>0.179987</v>
      </c>
      <c r="FX181">
        <v>0.104874</v>
      </c>
      <c r="FY181">
        <v>0.104924</v>
      </c>
      <c r="FZ181">
        <v>31955.2</v>
      </c>
      <c r="GA181">
        <v>34677.1</v>
      </c>
      <c r="GB181">
        <v>35169.8</v>
      </c>
      <c r="GC181">
        <v>38360.2</v>
      </c>
      <c r="GD181">
        <v>44613.2</v>
      </c>
      <c r="GE181">
        <v>49585.2</v>
      </c>
      <c r="GF181">
        <v>54945.2</v>
      </c>
      <c r="GG181">
        <v>61521.8</v>
      </c>
      <c r="GH181">
        <v>1.9683</v>
      </c>
      <c r="GI181">
        <v>1.80755</v>
      </c>
      <c r="GJ181">
        <v>0.0946224</v>
      </c>
      <c r="GK181">
        <v>0</v>
      </c>
      <c r="GL181">
        <v>25.9539</v>
      </c>
      <c r="GM181">
        <v>999.9</v>
      </c>
      <c r="GN181">
        <v>64.406</v>
      </c>
      <c r="GO181">
        <v>29.729</v>
      </c>
      <c r="GP181">
        <v>30.0442</v>
      </c>
      <c r="GQ181">
        <v>54.9091</v>
      </c>
      <c r="GR181">
        <v>49.1386</v>
      </c>
      <c r="GS181">
        <v>1</v>
      </c>
      <c r="GT181">
        <v>0.0742886</v>
      </c>
      <c r="GU181">
        <v>1.20316</v>
      </c>
      <c r="GV181">
        <v>20.1132</v>
      </c>
      <c r="GW181">
        <v>5.19632</v>
      </c>
      <c r="GX181">
        <v>12.004</v>
      </c>
      <c r="GY181">
        <v>4.97495</v>
      </c>
      <c r="GZ181">
        <v>3.29298</v>
      </c>
      <c r="HA181">
        <v>9999</v>
      </c>
      <c r="HB181">
        <v>9999</v>
      </c>
      <c r="HC181">
        <v>999.9</v>
      </c>
      <c r="HD181">
        <v>9999</v>
      </c>
      <c r="HE181">
        <v>1.8631</v>
      </c>
      <c r="HF181">
        <v>1.86813</v>
      </c>
      <c r="HG181">
        <v>1.86792</v>
      </c>
      <c r="HH181">
        <v>1.86905</v>
      </c>
      <c r="HI181">
        <v>1.86985</v>
      </c>
      <c r="HJ181">
        <v>1.86588</v>
      </c>
      <c r="HK181">
        <v>1.86705</v>
      </c>
      <c r="HL181">
        <v>1.86836</v>
      </c>
      <c r="HM181">
        <v>5</v>
      </c>
      <c r="HN181">
        <v>0</v>
      </c>
      <c r="HO181">
        <v>0</v>
      </c>
      <c r="HP181">
        <v>0</v>
      </c>
      <c r="HQ181" t="s">
        <v>411</v>
      </c>
      <c r="HR181" t="s">
        <v>412</v>
      </c>
      <c r="HS181" t="s">
        <v>413</v>
      </c>
      <c r="HT181" t="s">
        <v>413</v>
      </c>
      <c r="HU181" t="s">
        <v>413</v>
      </c>
      <c r="HV181" t="s">
        <v>413</v>
      </c>
      <c r="HW181">
        <v>0</v>
      </c>
      <c r="HX181">
        <v>100</v>
      </c>
      <c r="HY181">
        <v>100</v>
      </c>
      <c r="HZ181">
        <v>10.95</v>
      </c>
      <c r="IA181">
        <v>0.5644</v>
      </c>
      <c r="IB181">
        <v>4.09459096810632</v>
      </c>
      <c r="IC181">
        <v>0.00701673648668627</v>
      </c>
      <c r="ID181">
        <v>-7.00304995360485e-07</v>
      </c>
      <c r="IE181">
        <v>-1.86506737496121e-11</v>
      </c>
      <c r="IF181">
        <v>0.00125787624930914</v>
      </c>
      <c r="IG181">
        <v>-0.0224036906934607</v>
      </c>
      <c r="IH181">
        <v>0.00249664406764014</v>
      </c>
      <c r="II181">
        <v>-2.59163740235367e-05</v>
      </c>
      <c r="IJ181">
        <v>-2</v>
      </c>
      <c r="IK181">
        <v>2020</v>
      </c>
      <c r="IL181">
        <v>1</v>
      </c>
      <c r="IM181">
        <v>25</v>
      </c>
      <c r="IN181">
        <v>64.1</v>
      </c>
      <c r="IO181">
        <v>64.1</v>
      </c>
      <c r="IP181">
        <v>2.30469</v>
      </c>
      <c r="IQ181">
        <v>2.60742</v>
      </c>
      <c r="IR181">
        <v>1.54785</v>
      </c>
      <c r="IS181">
        <v>2.30469</v>
      </c>
      <c r="IT181">
        <v>1.34644</v>
      </c>
      <c r="IU181">
        <v>2.36938</v>
      </c>
      <c r="IV181">
        <v>34.1452</v>
      </c>
      <c r="IW181">
        <v>24.2188</v>
      </c>
      <c r="IX181">
        <v>18</v>
      </c>
      <c r="IY181">
        <v>503.372</v>
      </c>
      <c r="IZ181">
        <v>400.503</v>
      </c>
      <c r="JA181">
        <v>23.6405</v>
      </c>
      <c r="JB181">
        <v>28.1894</v>
      </c>
      <c r="JC181">
        <v>29.9998</v>
      </c>
      <c r="JD181">
        <v>28.1992</v>
      </c>
      <c r="JE181">
        <v>28.1441</v>
      </c>
      <c r="JF181">
        <v>46.2419</v>
      </c>
      <c r="JG181">
        <v>28.4109</v>
      </c>
      <c r="JH181">
        <v>73.6516</v>
      </c>
      <c r="JI181">
        <v>23.6411</v>
      </c>
      <c r="JJ181">
        <v>1159.94</v>
      </c>
      <c r="JK181">
        <v>24.5381</v>
      </c>
      <c r="JL181">
        <v>101.947</v>
      </c>
      <c r="JM181">
        <v>102.408</v>
      </c>
    </row>
    <row r="182" spans="1:273">
      <c r="A182">
        <v>166</v>
      </c>
      <c r="B182">
        <v>1510791773.5</v>
      </c>
      <c r="C182">
        <v>2441.40000009537</v>
      </c>
      <c r="D182" t="s">
        <v>742</v>
      </c>
      <c r="E182" t="s">
        <v>743</v>
      </c>
      <c r="F182">
        <v>5</v>
      </c>
      <c r="G182" t="s">
        <v>405</v>
      </c>
      <c r="H182" t="s">
        <v>406</v>
      </c>
      <c r="I182">
        <v>1510791765.71429</v>
      </c>
      <c r="J182">
        <f>(K182)/1000</f>
        <v>0</v>
      </c>
      <c r="K182">
        <f>IF(CZ182, AN182, AH182)</f>
        <v>0</v>
      </c>
      <c r="L182">
        <f>IF(CZ182, AI182, AG182)</f>
        <v>0</v>
      </c>
      <c r="M182">
        <f>DB182 - IF(AU182&gt;1, L182*CV182*100.0/(AW182*DP182), 0)</f>
        <v>0</v>
      </c>
      <c r="N182">
        <f>((T182-J182/2)*M182-L182)/(T182+J182/2)</f>
        <v>0</v>
      </c>
      <c r="O182">
        <f>N182*(DI182+DJ182)/1000.0</f>
        <v>0</v>
      </c>
      <c r="P182">
        <f>(DB182 - IF(AU182&gt;1, L182*CV182*100.0/(AW182*DP182), 0))*(DI182+DJ182)/1000.0</f>
        <v>0</v>
      </c>
      <c r="Q182">
        <f>2.0/((1/S182-1/R182)+SIGN(S182)*SQRT((1/S182-1/R182)*(1/S182-1/R182) + 4*CW182/((CW182+1)*(CW182+1))*(2*1/S182*1/R182-1/R182*1/R182)))</f>
        <v>0</v>
      </c>
      <c r="R182">
        <f>IF(LEFT(CX182,1)&lt;&gt;"0",IF(LEFT(CX182,1)="1",3.0,CY182),$D$5+$E$5*(DP182*DI182/($K$5*1000))+$F$5*(DP182*DI182/($K$5*1000))*MAX(MIN(CV182,$J$5),$I$5)*MAX(MIN(CV182,$J$5),$I$5)+$G$5*MAX(MIN(CV182,$J$5),$I$5)*(DP182*DI182/($K$5*1000))+$H$5*(DP182*DI182/($K$5*1000))*(DP182*DI182/($K$5*1000)))</f>
        <v>0</v>
      </c>
      <c r="S182">
        <f>J182*(1000-(1000*0.61365*exp(17.502*W182/(240.97+W182))/(DI182+DJ182)+DD182)/2)/(1000*0.61365*exp(17.502*W182/(240.97+W182))/(DI182+DJ182)-DD182)</f>
        <v>0</v>
      </c>
      <c r="T182">
        <f>1/((CW182+1)/(Q182/1.6)+1/(R182/1.37)) + CW182/((CW182+1)/(Q182/1.6) + CW182/(R182/1.37))</f>
        <v>0</v>
      </c>
      <c r="U182">
        <f>(CR182*CU182)</f>
        <v>0</v>
      </c>
      <c r="V182">
        <f>(DK182+(U182+2*0.95*5.67E-8*(((DK182+$B$7)+273)^4-(DK182+273)^4)-44100*J182)/(1.84*29.3*R182+8*0.95*5.67E-8*(DK182+273)^3))</f>
        <v>0</v>
      </c>
      <c r="W182">
        <f>($C$7*DL182+$D$7*DM182+$E$7*V182)</f>
        <v>0</v>
      </c>
      <c r="X182">
        <f>0.61365*exp(17.502*W182/(240.97+W182))</f>
        <v>0</v>
      </c>
      <c r="Y182">
        <f>(Z182/AA182*100)</f>
        <v>0</v>
      </c>
      <c r="Z182">
        <f>DD182*(DI182+DJ182)/1000</f>
        <v>0</v>
      </c>
      <c r="AA182">
        <f>0.61365*exp(17.502*DK182/(240.97+DK182))</f>
        <v>0</v>
      </c>
      <c r="AB182">
        <f>(X182-DD182*(DI182+DJ182)/1000)</f>
        <v>0</v>
      </c>
      <c r="AC182">
        <f>(-J182*44100)</f>
        <v>0</v>
      </c>
      <c r="AD182">
        <f>2*29.3*R182*0.92*(DK182-W182)</f>
        <v>0</v>
      </c>
      <c r="AE182">
        <f>2*0.95*5.67E-8*(((DK182+$B$7)+273)^4-(W182+273)^4)</f>
        <v>0</v>
      </c>
      <c r="AF182">
        <f>U182+AE182+AC182+AD182</f>
        <v>0</v>
      </c>
      <c r="AG182">
        <f>DH182*AU182*(DC182-DB182*(1000-AU182*DE182)/(1000-AU182*DD182))/(100*CV182)</f>
        <v>0</v>
      </c>
      <c r="AH182">
        <f>1000*DH182*AU182*(DD182-DE182)/(100*CV182*(1000-AU182*DD182))</f>
        <v>0</v>
      </c>
      <c r="AI182">
        <f>(AJ182 - AK182 - DI182*1E3/(8.314*(DK182+273.15)) * AM182/DH182 * AL182) * DH182/(100*CV182) * (1000 - DE182)/1000</f>
        <v>0</v>
      </c>
      <c r="AJ182">
        <v>1174.66328600593</v>
      </c>
      <c r="AK182">
        <v>1156.29745454545</v>
      </c>
      <c r="AL182">
        <v>3.43272974666253</v>
      </c>
      <c r="AM182">
        <v>64.351544685461</v>
      </c>
      <c r="AN182">
        <f>(AP182 - AO182 + DI182*1E3/(8.314*(DK182+273.15)) * AR182/DH182 * AQ182) * DH182/(100*CV182) * 1000/(1000 - AP182)</f>
        <v>0</v>
      </c>
      <c r="AO182">
        <v>24.5419517154406</v>
      </c>
      <c r="AP182">
        <v>24.9608867132867</v>
      </c>
      <c r="AQ182">
        <v>-2.25182772533225e-06</v>
      </c>
      <c r="AR182">
        <v>100.18039122701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MAX(0,($B$13+$C$13*DP182)/(1+$D$13*DP182)*DI182/(DK182+273)*$E$13)</f>
        <v>0</v>
      </c>
      <c r="AX182" t="s">
        <v>407</v>
      </c>
      <c r="AY182" t="s">
        <v>407</v>
      </c>
      <c r="AZ182">
        <v>0</v>
      </c>
      <c r="BA182">
        <v>0</v>
      </c>
      <c r="BB182">
        <f>1-AZ182/BA182</f>
        <v>0</v>
      </c>
      <c r="BC182">
        <v>0</v>
      </c>
      <c r="BD182" t="s">
        <v>407</v>
      </c>
      <c r="BE182" t="s">
        <v>407</v>
      </c>
      <c r="BF182">
        <v>0</v>
      </c>
      <c r="BG182">
        <v>0</v>
      </c>
      <c r="BH182">
        <f>1-BF182/BG182</f>
        <v>0</v>
      </c>
      <c r="BI182">
        <v>0.5</v>
      </c>
      <c r="BJ182">
        <f>CS182</f>
        <v>0</v>
      </c>
      <c r="BK182">
        <f>L182</f>
        <v>0</v>
      </c>
      <c r="BL182">
        <f>BH182*BI182*BJ182</f>
        <v>0</v>
      </c>
      <c r="BM182">
        <f>(BK182-BC182)/BJ182</f>
        <v>0</v>
      </c>
      <c r="BN182">
        <f>(BA182-BG182)/BG182</f>
        <v>0</v>
      </c>
      <c r="BO182">
        <f>AZ182/(BB182+AZ182/BG182)</f>
        <v>0</v>
      </c>
      <c r="BP182" t="s">
        <v>407</v>
      </c>
      <c r="BQ182">
        <v>0</v>
      </c>
      <c r="BR182">
        <f>IF(BQ182&lt;&gt;0, BQ182, BO182)</f>
        <v>0</v>
      </c>
      <c r="BS182">
        <f>1-BR182/BG182</f>
        <v>0</v>
      </c>
      <c r="BT182">
        <f>(BG182-BF182)/(BG182-BR182)</f>
        <v>0</v>
      </c>
      <c r="BU182">
        <f>(BA182-BG182)/(BA182-BR182)</f>
        <v>0</v>
      </c>
      <c r="BV182">
        <f>(BG182-BF182)/(BG182-AZ182)</f>
        <v>0</v>
      </c>
      <c r="BW182">
        <f>(BA182-BG182)/(BA182-AZ182)</f>
        <v>0</v>
      </c>
      <c r="BX182">
        <f>(BT182*BR182/BF182)</f>
        <v>0</v>
      </c>
      <c r="BY182">
        <f>(1-BX182)</f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f>$B$11*DQ182+$C$11*DR182+$F$11*EC182*(1-EF182)</f>
        <v>0</v>
      </c>
      <c r="CS182">
        <f>CR182*CT182</f>
        <v>0</v>
      </c>
      <c r="CT182">
        <f>($B$11*$D$9+$C$11*$D$9+$F$11*((EP182+EH182)/MAX(EP182+EH182+EQ182, 0.1)*$I$9+EQ182/MAX(EP182+EH182+EQ182, 0.1)*$J$9))/($B$11+$C$11+$F$11)</f>
        <v>0</v>
      </c>
      <c r="CU182">
        <f>($B$11*$K$9+$C$11*$K$9+$F$11*((EP182+EH182)/MAX(EP182+EH182+EQ182, 0.1)*$P$9+EQ182/MAX(EP182+EH182+EQ182, 0.1)*$Q$9))/($B$11+$C$11+$F$11)</f>
        <v>0</v>
      </c>
      <c r="CV182">
        <v>1.65</v>
      </c>
      <c r="CW182">
        <v>0.5</v>
      </c>
      <c r="CX182" t="s">
        <v>408</v>
      </c>
      <c r="CY182">
        <v>2</v>
      </c>
      <c r="CZ182" t="b">
        <v>1</v>
      </c>
      <c r="DA182">
        <v>1510791765.71429</v>
      </c>
      <c r="DB182">
        <v>1102.96678571429</v>
      </c>
      <c r="DC182">
        <v>1128.45</v>
      </c>
      <c r="DD182">
        <v>24.9621642857143</v>
      </c>
      <c r="DE182">
        <v>24.5422607142857</v>
      </c>
      <c r="DF182">
        <v>1092.06928571429</v>
      </c>
      <c r="DG182">
        <v>24.3977607142857</v>
      </c>
      <c r="DH182">
        <v>500.07675</v>
      </c>
      <c r="DI182">
        <v>89.9154</v>
      </c>
      <c r="DJ182">
        <v>0.09992715</v>
      </c>
      <c r="DK182">
        <v>26.6421142857143</v>
      </c>
      <c r="DL182">
        <v>27.5014785714286</v>
      </c>
      <c r="DM182">
        <v>999.9</v>
      </c>
      <c r="DN182">
        <v>0</v>
      </c>
      <c r="DO182">
        <v>0</v>
      </c>
      <c r="DP182">
        <v>10025.3421428571</v>
      </c>
      <c r="DQ182">
        <v>0</v>
      </c>
      <c r="DR182">
        <v>9.92711642857143</v>
      </c>
      <c r="DS182">
        <v>-25.4834107142857</v>
      </c>
      <c r="DT182">
        <v>1131.20392857143</v>
      </c>
      <c r="DU182">
        <v>1156.84214285714</v>
      </c>
      <c r="DV182">
        <v>0.419901607142857</v>
      </c>
      <c r="DW182">
        <v>1128.45</v>
      </c>
      <c r="DX182">
        <v>24.5422607142857</v>
      </c>
      <c r="DY182">
        <v>2.24448392857143</v>
      </c>
      <c r="DZ182">
        <v>2.20672821428571</v>
      </c>
      <c r="EA182">
        <v>19.2834035714286</v>
      </c>
      <c r="EB182">
        <v>19.0112357142857</v>
      </c>
      <c r="EC182">
        <v>2000.00178571429</v>
      </c>
      <c r="ED182">
        <v>0.979999428571429</v>
      </c>
      <c r="EE182">
        <v>0.0200007071428571</v>
      </c>
      <c r="EF182">
        <v>0</v>
      </c>
      <c r="EG182">
        <v>2.26300357142857</v>
      </c>
      <c r="EH182">
        <v>0</v>
      </c>
      <c r="EI182">
        <v>2322.55464285714</v>
      </c>
      <c r="EJ182">
        <v>17300.1642857143</v>
      </c>
      <c r="EK182">
        <v>38.937</v>
      </c>
      <c r="EL182">
        <v>39.4505</v>
      </c>
      <c r="EM182">
        <v>38.687</v>
      </c>
      <c r="EN182">
        <v>38.1427142857143</v>
      </c>
      <c r="EO182">
        <v>38.312</v>
      </c>
      <c r="EP182">
        <v>1960.00321428571</v>
      </c>
      <c r="EQ182">
        <v>39.9975</v>
      </c>
      <c r="ER182">
        <v>0</v>
      </c>
      <c r="ES182">
        <v>1679592526.1</v>
      </c>
      <c r="ET182">
        <v>0</v>
      </c>
      <c r="EU182">
        <v>2.27356153846154</v>
      </c>
      <c r="EV182">
        <v>-0.0432888787917698</v>
      </c>
      <c r="EW182">
        <v>4.81230768752765</v>
      </c>
      <c r="EX182">
        <v>2322.54538461539</v>
      </c>
      <c r="EY182">
        <v>15</v>
      </c>
      <c r="EZ182">
        <v>0</v>
      </c>
      <c r="FA182" t="s">
        <v>409</v>
      </c>
      <c r="FB182">
        <v>1510787920.6</v>
      </c>
      <c r="FC182">
        <v>1510787921.6</v>
      </c>
      <c r="FD182">
        <v>0</v>
      </c>
      <c r="FE182">
        <v>-0.101</v>
      </c>
      <c r="FF182">
        <v>-0.012</v>
      </c>
      <c r="FG182">
        <v>6.901</v>
      </c>
      <c r="FH182">
        <v>0.516</v>
      </c>
      <c r="FI182">
        <v>420</v>
      </c>
      <c r="FJ182">
        <v>24</v>
      </c>
      <c r="FK182">
        <v>0.32</v>
      </c>
      <c r="FL182">
        <v>0.12</v>
      </c>
      <c r="FM182">
        <v>0.420552024390244</v>
      </c>
      <c r="FN182">
        <v>-0.00973367247386769</v>
      </c>
      <c r="FO182">
        <v>0.00109366389111198</v>
      </c>
      <c r="FP182">
        <v>1</v>
      </c>
      <c r="FQ182">
        <v>1</v>
      </c>
      <c r="FR182">
        <v>1</v>
      </c>
      <c r="FS182" t="s">
        <v>410</v>
      </c>
      <c r="FT182">
        <v>2.97197</v>
      </c>
      <c r="FU182">
        <v>2.75391</v>
      </c>
      <c r="FV182">
        <v>0.178116</v>
      </c>
      <c r="FW182">
        <v>0.181689</v>
      </c>
      <c r="FX182">
        <v>0.10487</v>
      </c>
      <c r="FY182">
        <v>0.104922</v>
      </c>
      <c r="FZ182">
        <v>31890.8</v>
      </c>
      <c r="GA182">
        <v>34605.3</v>
      </c>
      <c r="GB182">
        <v>35170.3</v>
      </c>
      <c r="GC182">
        <v>38360.4</v>
      </c>
      <c r="GD182">
        <v>44614.1</v>
      </c>
      <c r="GE182">
        <v>49585.6</v>
      </c>
      <c r="GF182">
        <v>54946.1</v>
      </c>
      <c r="GG182">
        <v>61522.2</v>
      </c>
      <c r="GH182">
        <v>1.96855</v>
      </c>
      <c r="GI182">
        <v>1.80798</v>
      </c>
      <c r="GJ182">
        <v>0.0951625</v>
      </c>
      <c r="GK182">
        <v>0</v>
      </c>
      <c r="GL182">
        <v>25.9539</v>
      </c>
      <c r="GM182">
        <v>999.9</v>
      </c>
      <c r="GN182">
        <v>64.406</v>
      </c>
      <c r="GO182">
        <v>29.729</v>
      </c>
      <c r="GP182">
        <v>30.0476</v>
      </c>
      <c r="GQ182">
        <v>54.4991</v>
      </c>
      <c r="GR182">
        <v>49.2989</v>
      </c>
      <c r="GS182">
        <v>1</v>
      </c>
      <c r="GT182">
        <v>0.0737576</v>
      </c>
      <c r="GU182">
        <v>1.20762</v>
      </c>
      <c r="GV182">
        <v>20.1133</v>
      </c>
      <c r="GW182">
        <v>5.19662</v>
      </c>
      <c r="GX182">
        <v>12.0041</v>
      </c>
      <c r="GY182">
        <v>4.9751</v>
      </c>
      <c r="GZ182">
        <v>3.29305</v>
      </c>
      <c r="HA182">
        <v>9999</v>
      </c>
      <c r="HB182">
        <v>9999</v>
      </c>
      <c r="HC182">
        <v>999.9</v>
      </c>
      <c r="HD182">
        <v>9999</v>
      </c>
      <c r="HE182">
        <v>1.8631</v>
      </c>
      <c r="HF182">
        <v>1.86813</v>
      </c>
      <c r="HG182">
        <v>1.86789</v>
      </c>
      <c r="HH182">
        <v>1.86904</v>
      </c>
      <c r="HI182">
        <v>1.86984</v>
      </c>
      <c r="HJ182">
        <v>1.86587</v>
      </c>
      <c r="HK182">
        <v>1.86705</v>
      </c>
      <c r="HL182">
        <v>1.86834</v>
      </c>
      <c r="HM182">
        <v>5</v>
      </c>
      <c r="HN182">
        <v>0</v>
      </c>
      <c r="HO182">
        <v>0</v>
      </c>
      <c r="HP182">
        <v>0</v>
      </c>
      <c r="HQ182" t="s">
        <v>411</v>
      </c>
      <c r="HR182" t="s">
        <v>412</v>
      </c>
      <c r="HS182" t="s">
        <v>413</v>
      </c>
      <c r="HT182" t="s">
        <v>413</v>
      </c>
      <c r="HU182" t="s">
        <v>413</v>
      </c>
      <c r="HV182" t="s">
        <v>413</v>
      </c>
      <c r="HW182">
        <v>0</v>
      </c>
      <c r="HX182">
        <v>100</v>
      </c>
      <c r="HY182">
        <v>100</v>
      </c>
      <c r="HZ182">
        <v>11.04</v>
      </c>
      <c r="IA182">
        <v>0.5644</v>
      </c>
      <c r="IB182">
        <v>4.09459096810632</v>
      </c>
      <c r="IC182">
        <v>0.00701673648668627</v>
      </c>
      <c r="ID182">
        <v>-7.00304995360485e-07</v>
      </c>
      <c r="IE182">
        <v>-1.86506737496121e-11</v>
      </c>
      <c r="IF182">
        <v>0.00125787624930914</v>
      </c>
      <c r="IG182">
        <v>-0.0224036906934607</v>
      </c>
      <c r="IH182">
        <v>0.00249664406764014</v>
      </c>
      <c r="II182">
        <v>-2.59163740235367e-05</v>
      </c>
      <c r="IJ182">
        <v>-2</v>
      </c>
      <c r="IK182">
        <v>2020</v>
      </c>
      <c r="IL182">
        <v>1</v>
      </c>
      <c r="IM182">
        <v>25</v>
      </c>
      <c r="IN182">
        <v>64.2</v>
      </c>
      <c r="IO182">
        <v>64.2</v>
      </c>
      <c r="IP182">
        <v>2.33398</v>
      </c>
      <c r="IQ182">
        <v>2.6062</v>
      </c>
      <c r="IR182">
        <v>1.54785</v>
      </c>
      <c r="IS182">
        <v>2.30469</v>
      </c>
      <c r="IT182">
        <v>1.34644</v>
      </c>
      <c r="IU182">
        <v>2.3645</v>
      </c>
      <c r="IV182">
        <v>34.1452</v>
      </c>
      <c r="IW182">
        <v>24.2188</v>
      </c>
      <c r="IX182">
        <v>18</v>
      </c>
      <c r="IY182">
        <v>503.516</v>
      </c>
      <c r="IZ182">
        <v>400.723</v>
      </c>
      <c r="JA182">
        <v>23.6411</v>
      </c>
      <c r="JB182">
        <v>28.1863</v>
      </c>
      <c r="JC182">
        <v>29.9999</v>
      </c>
      <c r="JD182">
        <v>28.1967</v>
      </c>
      <c r="JE182">
        <v>28.1416</v>
      </c>
      <c r="JF182">
        <v>46.7547</v>
      </c>
      <c r="JG182">
        <v>28.4109</v>
      </c>
      <c r="JH182">
        <v>73.6516</v>
      </c>
      <c r="JI182">
        <v>23.6409</v>
      </c>
      <c r="JJ182">
        <v>1173.44</v>
      </c>
      <c r="JK182">
        <v>24.5381</v>
      </c>
      <c r="JL182">
        <v>101.949</v>
      </c>
      <c r="JM182">
        <v>102.409</v>
      </c>
    </row>
    <row r="183" spans="1:273">
      <c r="A183">
        <v>167</v>
      </c>
      <c r="B183">
        <v>1510791778.5</v>
      </c>
      <c r="C183">
        <v>2446.40000009537</v>
      </c>
      <c r="D183" t="s">
        <v>744</v>
      </c>
      <c r="E183" t="s">
        <v>745</v>
      </c>
      <c r="F183">
        <v>5</v>
      </c>
      <c r="G183" t="s">
        <v>405</v>
      </c>
      <c r="H183" t="s">
        <v>406</v>
      </c>
      <c r="I183">
        <v>1510791771</v>
      </c>
      <c r="J183">
        <f>(K183)/1000</f>
        <v>0</v>
      </c>
      <c r="K183">
        <f>IF(CZ183, AN183, AH183)</f>
        <v>0</v>
      </c>
      <c r="L183">
        <f>IF(CZ183, AI183, AG183)</f>
        <v>0</v>
      </c>
      <c r="M183">
        <f>DB183 - IF(AU183&gt;1, L183*CV183*100.0/(AW183*DP183), 0)</f>
        <v>0</v>
      </c>
      <c r="N183">
        <f>((T183-J183/2)*M183-L183)/(T183+J183/2)</f>
        <v>0</v>
      </c>
      <c r="O183">
        <f>N183*(DI183+DJ183)/1000.0</f>
        <v>0</v>
      </c>
      <c r="P183">
        <f>(DB183 - IF(AU183&gt;1, L183*CV183*100.0/(AW183*DP183), 0))*(DI183+DJ183)/1000.0</f>
        <v>0</v>
      </c>
      <c r="Q183">
        <f>2.0/((1/S183-1/R183)+SIGN(S183)*SQRT((1/S183-1/R183)*(1/S183-1/R183) + 4*CW183/((CW183+1)*(CW183+1))*(2*1/S183*1/R183-1/R183*1/R183)))</f>
        <v>0</v>
      </c>
      <c r="R183">
        <f>IF(LEFT(CX183,1)&lt;&gt;"0",IF(LEFT(CX183,1)="1",3.0,CY183),$D$5+$E$5*(DP183*DI183/($K$5*1000))+$F$5*(DP183*DI183/($K$5*1000))*MAX(MIN(CV183,$J$5),$I$5)*MAX(MIN(CV183,$J$5),$I$5)+$G$5*MAX(MIN(CV183,$J$5),$I$5)*(DP183*DI183/($K$5*1000))+$H$5*(DP183*DI183/($K$5*1000))*(DP183*DI183/($K$5*1000)))</f>
        <v>0</v>
      </c>
      <c r="S183">
        <f>J183*(1000-(1000*0.61365*exp(17.502*W183/(240.97+W183))/(DI183+DJ183)+DD183)/2)/(1000*0.61365*exp(17.502*W183/(240.97+W183))/(DI183+DJ183)-DD183)</f>
        <v>0</v>
      </c>
      <c r="T183">
        <f>1/((CW183+1)/(Q183/1.6)+1/(R183/1.37)) + CW183/((CW183+1)/(Q183/1.6) + CW183/(R183/1.37))</f>
        <v>0</v>
      </c>
      <c r="U183">
        <f>(CR183*CU183)</f>
        <v>0</v>
      </c>
      <c r="V183">
        <f>(DK183+(U183+2*0.95*5.67E-8*(((DK183+$B$7)+273)^4-(DK183+273)^4)-44100*J183)/(1.84*29.3*R183+8*0.95*5.67E-8*(DK183+273)^3))</f>
        <v>0</v>
      </c>
      <c r="W183">
        <f>($C$7*DL183+$D$7*DM183+$E$7*V183)</f>
        <v>0</v>
      </c>
      <c r="X183">
        <f>0.61365*exp(17.502*W183/(240.97+W183))</f>
        <v>0</v>
      </c>
      <c r="Y183">
        <f>(Z183/AA183*100)</f>
        <v>0</v>
      </c>
      <c r="Z183">
        <f>DD183*(DI183+DJ183)/1000</f>
        <v>0</v>
      </c>
      <c r="AA183">
        <f>0.61365*exp(17.502*DK183/(240.97+DK183))</f>
        <v>0</v>
      </c>
      <c r="AB183">
        <f>(X183-DD183*(DI183+DJ183)/1000)</f>
        <v>0</v>
      </c>
      <c r="AC183">
        <f>(-J183*44100)</f>
        <v>0</v>
      </c>
      <c r="AD183">
        <f>2*29.3*R183*0.92*(DK183-W183)</f>
        <v>0</v>
      </c>
      <c r="AE183">
        <f>2*0.95*5.67E-8*(((DK183+$B$7)+273)^4-(W183+273)^4)</f>
        <v>0</v>
      </c>
      <c r="AF183">
        <f>U183+AE183+AC183+AD183</f>
        <v>0</v>
      </c>
      <c r="AG183">
        <f>DH183*AU183*(DC183-DB183*(1000-AU183*DE183)/(1000-AU183*DD183))/(100*CV183)</f>
        <v>0</v>
      </c>
      <c r="AH183">
        <f>1000*DH183*AU183*(DD183-DE183)/(100*CV183*(1000-AU183*DD183))</f>
        <v>0</v>
      </c>
      <c r="AI183">
        <f>(AJ183 - AK183 - DI183*1E3/(8.314*(DK183+273.15)) * AM183/DH183 * AL183) * DH183/(100*CV183) * (1000 - DE183)/1000</f>
        <v>0</v>
      </c>
      <c r="AJ183">
        <v>1192.48994784722</v>
      </c>
      <c r="AK183">
        <v>1173.72521212121</v>
      </c>
      <c r="AL183">
        <v>3.47198092912519</v>
      </c>
      <c r="AM183">
        <v>64.351544685461</v>
      </c>
      <c r="AN183">
        <f>(AP183 - AO183 + DI183*1E3/(8.314*(DK183+273.15)) * AR183/DH183 * AQ183) * DH183/(100*CV183) * 1000/(1000 - AP183)</f>
        <v>0</v>
      </c>
      <c r="AO183">
        <v>24.5406492263456</v>
      </c>
      <c r="AP183">
        <v>24.9589818181818</v>
      </c>
      <c r="AQ183">
        <v>-2.43027901682289e-06</v>
      </c>
      <c r="AR183">
        <v>100.18039122701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MAX(0,($B$13+$C$13*DP183)/(1+$D$13*DP183)*DI183/(DK183+273)*$E$13)</f>
        <v>0</v>
      </c>
      <c r="AX183" t="s">
        <v>407</v>
      </c>
      <c r="AY183" t="s">
        <v>407</v>
      </c>
      <c r="AZ183">
        <v>0</v>
      </c>
      <c r="BA183">
        <v>0</v>
      </c>
      <c r="BB183">
        <f>1-AZ183/BA183</f>
        <v>0</v>
      </c>
      <c r="BC183">
        <v>0</v>
      </c>
      <c r="BD183" t="s">
        <v>407</v>
      </c>
      <c r="BE183" t="s">
        <v>407</v>
      </c>
      <c r="BF183">
        <v>0</v>
      </c>
      <c r="BG183">
        <v>0</v>
      </c>
      <c r="BH183">
        <f>1-BF183/BG183</f>
        <v>0</v>
      </c>
      <c r="BI183">
        <v>0.5</v>
      </c>
      <c r="BJ183">
        <f>CS183</f>
        <v>0</v>
      </c>
      <c r="BK183">
        <f>L183</f>
        <v>0</v>
      </c>
      <c r="BL183">
        <f>BH183*BI183*BJ183</f>
        <v>0</v>
      </c>
      <c r="BM183">
        <f>(BK183-BC183)/BJ183</f>
        <v>0</v>
      </c>
      <c r="BN183">
        <f>(BA183-BG183)/BG183</f>
        <v>0</v>
      </c>
      <c r="BO183">
        <f>AZ183/(BB183+AZ183/BG183)</f>
        <v>0</v>
      </c>
      <c r="BP183" t="s">
        <v>407</v>
      </c>
      <c r="BQ183">
        <v>0</v>
      </c>
      <c r="BR183">
        <f>IF(BQ183&lt;&gt;0, BQ183, BO183)</f>
        <v>0</v>
      </c>
      <c r="BS183">
        <f>1-BR183/BG183</f>
        <v>0</v>
      </c>
      <c r="BT183">
        <f>(BG183-BF183)/(BG183-BR183)</f>
        <v>0</v>
      </c>
      <c r="BU183">
        <f>(BA183-BG183)/(BA183-BR183)</f>
        <v>0</v>
      </c>
      <c r="BV183">
        <f>(BG183-BF183)/(BG183-AZ183)</f>
        <v>0</v>
      </c>
      <c r="BW183">
        <f>(BA183-BG183)/(BA183-AZ183)</f>
        <v>0</v>
      </c>
      <c r="BX183">
        <f>(BT183*BR183/BF183)</f>
        <v>0</v>
      </c>
      <c r="BY183">
        <f>(1-BX183)</f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f>$B$11*DQ183+$C$11*DR183+$F$11*EC183*(1-EF183)</f>
        <v>0</v>
      </c>
      <c r="CS183">
        <f>CR183*CT183</f>
        <v>0</v>
      </c>
      <c r="CT183">
        <f>($B$11*$D$9+$C$11*$D$9+$F$11*((EP183+EH183)/MAX(EP183+EH183+EQ183, 0.1)*$I$9+EQ183/MAX(EP183+EH183+EQ183, 0.1)*$J$9))/($B$11+$C$11+$F$11)</f>
        <v>0</v>
      </c>
      <c r="CU183">
        <f>($B$11*$K$9+$C$11*$K$9+$F$11*((EP183+EH183)/MAX(EP183+EH183+EQ183, 0.1)*$P$9+EQ183/MAX(EP183+EH183+EQ183, 0.1)*$Q$9))/($B$11+$C$11+$F$11)</f>
        <v>0</v>
      </c>
      <c r="CV183">
        <v>1.65</v>
      </c>
      <c r="CW183">
        <v>0.5</v>
      </c>
      <c r="CX183" t="s">
        <v>408</v>
      </c>
      <c r="CY183">
        <v>2</v>
      </c>
      <c r="CZ183" t="b">
        <v>1</v>
      </c>
      <c r="DA183">
        <v>1510791771</v>
      </c>
      <c r="DB183">
        <v>1120.76777777778</v>
      </c>
      <c r="DC183">
        <v>1146.48222222222</v>
      </c>
      <c r="DD183">
        <v>24.9609962962963</v>
      </c>
      <c r="DE183">
        <v>24.541762962963</v>
      </c>
      <c r="DF183">
        <v>1109.77407407407</v>
      </c>
      <c r="DG183">
        <v>24.3966592592593</v>
      </c>
      <c r="DH183">
        <v>500.077037037037</v>
      </c>
      <c r="DI183">
        <v>89.9159777777778</v>
      </c>
      <c r="DJ183">
        <v>0.100023985185185</v>
      </c>
      <c r="DK183">
        <v>26.6418888888889</v>
      </c>
      <c r="DL183">
        <v>27.5064074074074</v>
      </c>
      <c r="DM183">
        <v>999.9</v>
      </c>
      <c r="DN183">
        <v>0</v>
      </c>
      <c r="DO183">
        <v>0</v>
      </c>
      <c r="DP183">
        <v>10011.4677777778</v>
      </c>
      <c r="DQ183">
        <v>0</v>
      </c>
      <c r="DR183">
        <v>9.92953</v>
      </c>
      <c r="DS183">
        <v>-25.7137185185185</v>
      </c>
      <c r="DT183">
        <v>1149.45925925926</v>
      </c>
      <c r="DU183">
        <v>1175.3262962963</v>
      </c>
      <c r="DV183">
        <v>0.419234407407407</v>
      </c>
      <c r="DW183">
        <v>1146.48222222222</v>
      </c>
      <c r="DX183">
        <v>24.541762962963</v>
      </c>
      <c r="DY183">
        <v>2.24439333333333</v>
      </c>
      <c r="DZ183">
        <v>2.20669666666667</v>
      </c>
      <c r="EA183">
        <v>19.2827555555556</v>
      </c>
      <c r="EB183">
        <v>19.0110148148148</v>
      </c>
      <c r="EC183">
        <v>2000.02851851852</v>
      </c>
      <c r="ED183">
        <v>0.979998222222222</v>
      </c>
      <c r="EE183">
        <v>0.0200019</v>
      </c>
      <c r="EF183">
        <v>0</v>
      </c>
      <c r="EG183">
        <v>2.26071851851852</v>
      </c>
      <c r="EH183">
        <v>0</v>
      </c>
      <c r="EI183">
        <v>2322.91962962963</v>
      </c>
      <c r="EJ183">
        <v>17300.4</v>
      </c>
      <c r="EK183">
        <v>38.937</v>
      </c>
      <c r="EL183">
        <v>39.444</v>
      </c>
      <c r="EM183">
        <v>38.687</v>
      </c>
      <c r="EN183">
        <v>38.1341851851852</v>
      </c>
      <c r="EO183">
        <v>38.312</v>
      </c>
      <c r="EP183">
        <v>1960.02740740741</v>
      </c>
      <c r="EQ183">
        <v>40</v>
      </c>
      <c r="ER183">
        <v>0</v>
      </c>
      <c r="ES183">
        <v>1679592531.5</v>
      </c>
      <c r="ET183">
        <v>0</v>
      </c>
      <c r="EU183">
        <v>2.265012</v>
      </c>
      <c r="EV183">
        <v>0.383799994620295</v>
      </c>
      <c r="EW183">
        <v>5.18384613395564</v>
      </c>
      <c r="EX183">
        <v>2322.9632</v>
      </c>
      <c r="EY183">
        <v>15</v>
      </c>
      <c r="EZ183">
        <v>0</v>
      </c>
      <c r="FA183" t="s">
        <v>409</v>
      </c>
      <c r="FB183">
        <v>1510787920.6</v>
      </c>
      <c r="FC183">
        <v>1510787921.6</v>
      </c>
      <c r="FD183">
        <v>0</v>
      </c>
      <c r="FE183">
        <v>-0.101</v>
      </c>
      <c r="FF183">
        <v>-0.012</v>
      </c>
      <c r="FG183">
        <v>6.901</v>
      </c>
      <c r="FH183">
        <v>0.516</v>
      </c>
      <c r="FI183">
        <v>420</v>
      </c>
      <c r="FJ183">
        <v>24</v>
      </c>
      <c r="FK183">
        <v>0.32</v>
      </c>
      <c r="FL183">
        <v>0.12</v>
      </c>
      <c r="FM183">
        <v>0.419720707317073</v>
      </c>
      <c r="FN183">
        <v>-0.00768522648083626</v>
      </c>
      <c r="FO183">
        <v>0.00100625895527365</v>
      </c>
      <c r="FP183">
        <v>1</v>
      </c>
      <c r="FQ183">
        <v>1</v>
      </c>
      <c r="FR183">
        <v>1</v>
      </c>
      <c r="FS183" t="s">
        <v>410</v>
      </c>
      <c r="FT183">
        <v>2.9719</v>
      </c>
      <c r="FU183">
        <v>2.75388</v>
      </c>
      <c r="FV183">
        <v>0.179788</v>
      </c>
      <c r="FW183">
        <v>0.183296</v>
      </c>
      <c r="FX183">
        <v>0.10486</v>
      </c>
      <c r="FY183">
        <v>0.10492</v>
      </c>
      <c r="FZ183">
        <v>31825.9</v>
      </c>
      <c r="GA183">
        <v>34537.7</v>
      </c>
      <c r="GB183">
        <v>35170.2</v>
      </c>
      <c r="GC183">
        <v>38360.8</v>
      </c>
      <c r="GD183">
        <v>44614.1</v>
      </c>
      <c r="GE183">
        <v>49586.1</v>
      </c>
      <c r="GF183">
        <v>54945.4</v>
      </c>
      <c r="GG183">
        <v>61522.5</v>
      </c>
      <c r="GH183">
        <v>1.96858</v>
      </c>
      <c r="GI183">
        <v>1.80792</v>
      </c>
      <c r="GJ183">
        <v>0.0948086</v>
      </c>
      <c r="GK183">
        <v>0</v>
      </c>
      <c r="GL183">
        <v>25.9537</v>
      </c>
      <c r="GM183">
        <v>999.9</v>
      </c>
      <c r="GN183">
        <v>64.406</v>
      </c>
      <c r="GO183">
        <v>29.729</v>
      </c>
      <c r="GP183">
        <v>30.048</v>
      </c>
      <c r="GQ183">
        <v>55.1991</v>
      </c>
      <c r="GR183">
        <v>49.5192</v>
      </c>
      <c r="GS183">
        <v>1</v>
      </c>
      <c r="GT183">
        <v>0.0738084</v>
      </c>
      <c r="GU183">
        <v>1.2361</v>
      </c>
      <c r="GV183">
        <v>20.1129</v>
      </c>
      <c r="GW183">
        <v>5.19722</v>
      </c>
      <c r="GX183">
        <v>12.004</v>
      </c>
      <c r="GY183">
        <v>4.975</v>
      </c>
      <c r="GZ183">
        <v>3.29308</v>
      </c>
      <c r="HA183">
        <v>9999</v>
      </c>
      <c r="HB183">
        <v>9999</v>
      </c>
      <c r="HC183">
        <v>999.9</v>
      </c>
      <c r="HD183">
        <v>9999</v>
      </c>
      <c r="HE183">
        <v>1.8631</v>
      </c>
      <c r="HF183">
        <v>1.86813</v>
      </c>
      <c r="HG183">
        <v>1.86791</v>
      </c>
      <c r="HH183">
        <v>1.86905</v>
      </c>
      <c r="HI183">
        <v>1.86985</v>
      </c>
      <c r="HJ183">
        <v>1.86589</v>
      </c>
      <c r="HK183">
        <v>1.86705</v>
      </c>
      <c r="HL183">
        <v>1.86835</v>
      </c>
      <c r="HM183">
        <v>5</v>
      </c>
      <c r="HN183">
        <v>0</v>
      </c>
      <c r="HO183">
        <v>0</v>
      </c>
      <c r="HP183">
        <v>0</v>
      </c>
      <c r="HQ183" t="s">
        <v>411</v>
      </c>
      <c r="HR183" t="s">
        <v>412</v>
      </c>
      <c r="HS183" t="s">
        <v>413</v>
      </c>
      <c r="HT183" t="s">
        <v>413</v>
      </c>
      <c r="HU183" t="s">
        <v>413</v>
      </c>
      <c r="HV183" t="s">
        <v>413</v>
      </c>
      <c r="HW183">
        <v>0</v>
      </c>
      <c r="HX183">
        <v>100</v>
      </c>
      <c r="HY183">
        <v>100</v>
      </c>
      <c r="HZ183">
        <v>11.13</v>
      </c>
      <c r="IA183">
        <v>0.5642</v>
      </c>
      <c r="IB183">
        <v>4.09459096810632</v>
      </c>
      <c r="IC183">
        <v>0.00701673648668627</v>
      </c>
      <c r="ID183">
        <v>-7.00304995360485e-07</v>
      </c>
      <c r="IE183">
        <v>-1.86506737496121e-11</v>
      </c>
      <c r="IF183">
        <v>0.00125787624930914</v>
      </c>
      <c r="IG183">
        <v>-0.0224036906934607</v>
      </c>
      <c r="IH183">
        <v>0.00249664406764014</v>
      </c>
      <c r="II183">
        <v>-2.59163740235367e-05</v>
      </c>
      <c r="IJ183">
        <v>-2</v>
      </c>
      <c r="IK183">
        <v>2020</v>
      </c>
      <c r="IL183">
        <v>1</v>
      </c>
      <c r="IM183">
        <v>25</v>
      </c>
      <c r="IN183">
        <v>64.3</v>
      </c>
      <c r="IO183">
        <v>64.3</v>
      </c>
      <c r="IP183">
        <v>2.3584</v>
      </c>
      <c r="IQ183">
        <v>2.61475</v>
      </c>
      <c r="IR183">
        <v>1.54785</v>
      </c>
      <c r="IS183">
        <v>2.30469</v>
      </c>
      <c r="IT183">
        <v>1.34644</v>
      </c>
      <c r="IU183">
        <v>2.27295</v>
      </c>
      <c r="IV183">
        <v>34.1452</v>
      </c>
      <c r="IW183">
        <v>24.2101</v>
      </c>
      <c r="IX183">
        <v>18</v>
      </c>
      <c r="IY183">
        <v>503.513</v>
      </c>
      <c r="IZ183">
        <v>400.679</v>
      </c>
      <c r="JA183">
        <v>23.6375</v>
      </c>
      <c r="JB183">
        <v>28.1834</v>
      </c>
      <c r="JC183">
        <v>29.9999</v>
      </c>
      <c r="JD183">
        <v>28.1944</v>
      </c>
      <c r="JE183">
        <v>28.1393</v>
      </c>
      <c r="JF183">
        <v>47.3145</v>
      </c>
      <c r="JG183">
        <v>28.4109</v>
      </c>
      <c r="JH183">
        <v>73.6516</v>
      </c>
      <c r="JI183">
        <v>23.6337</v>
      </c>
      <c r="JJ183">
        <v>1193.55</v>
      </c>
      <c r="JK183">
        <v>24.5381</v>
      </c>
      <c r="JL183">
        <v>101.948</v>
      </c>
      <c r="JM183">
        <v>102.41</v>
      </c>
    </row>
    <row r="184" spans="1:273">
      <c r="A184">
        <v>168</v>
      </c>
      <c r="B184">
        <v>1510791783.5</v>
      </c>
      <c r="C184">
        <v>2451.40000009537</v>
      </c>
      <c r="D184" t="s">
        <v>746</v>
      </c>
      <c r="E184" t="s">
        <v>747</v>
      </c>
      <c r="F184">
        <v>5</v>
      </c>
      <c r="G184" t="s">
        <v>405</v>
      </c>
      <c r="H184" t="s">
        <v>406</v>
      </c>
      <c r="I184">
        <v>1510791775.71429</v>
      </c>
      <c r="J184">
        <f>(K184)/1000</f>
        <v>0</v>
      </c>
      <c r="K184">
        <f>IF(CZ184, AN184, AH184)</f>
        <v>0</v>
      </c>
      <c r="L184">
        <f>IF(CZ184, AI184, AG184)</f>
        <v>0</v>
      </c>
      <c r="M184">
        <f>DB184 - IF(AU184&gt;1, L184*CV184*100.0/(AW184*DP184), 0)</f>
        <v>0</v>
      </c>
      <c r="N184">
        <f>((T184-J184/2)*M184-L184)/(T184+J184/2)</f>
        <v>0</v>
      </c>
      <c r="O184">
        <f>N184*(DI184+DJ184)/1000.0</f>
        <v>0</v>
      </c>
      <c r="P184">
        <f>(DB184 - IF(AU184&gt;1, L184*CV184*100.0/(AW184*DP184), 0))*(DI184+DJ184)/1000.0</f>
        <v>0</v>
      </c>
      <c r="Q184">
        <f>2.0/((1/S184-1/R184)+SIGN(S184)*SQRT((1/S184-1/R184)*(1/S184-1/R184) + 4*CW184/((CW184+1)*(CW184+1))*(2*1/S184*1/R184-1/R184*1/R184)))</f>
        <v>0</v>
      </c>
      <c r="R184">
        <f>IF(LEFT(CX184,1)&lt;&gt;"0",IF(LEFT(CX184,1)="1",3.0,CY184),$D$5+$E$5*(DP184*DI184/($K$5*1000))+$F$5*(DP184*DI184/($K$5*1000))*MAX(MIN(CV184,$J$5),$I$5)*MAX(MIN(CV184,$J$5),$I$5)+$G$5*MAX(MIN(CV184,$J$5),$I$5)*(DP184*DI184/($K$5*1000))+$H$5*(DP184*DI184/($K$5*1000))*(DP184*DI184/($K$5*1000)))</f>
        <v>0</v>
      </c>
      <c r="S184">
        <f>J184*(1000-(1000*0.61365*exp(17.502*W184/(240.97+W184))/(DI184+DJ184)+DD184)/2)/(1000*0.61365*exp(17.502*W184/(240.97+W184))/(DI184+DJ184)-DD184)</f>
        <v>0</v>
      </c>
      <c r="T184">
        <f>1/((CW184+1)/(Q184/1.6)+1/(R184/1.37)) + CW184/((CW184+1)/(Q184/1.6) + CW184/(R184/1.37))</f>
        <v>0</v>
      </c>
      <c r="U184">
        <f>(CR184*CU184)</f>
        <v>0</v>
      </c>
      <c r="V184">
        <f>(DK184+(U184+2*0.95*5.67E-8*(((DK184+$B$7)+273)^4-(DK184+273)^4)-44100*J184)/(1.84*29.3*R184+8*0.95*5.67E-8*(DK184+273)^3))</f>
        <v>0</v>
      </c>
      <c r="W184">
        <f>($C$7*DL184+$D$7*DM184+$E$7*V184)</f>
        <v>0</v>
      </c>
      <c r="X184">
        <f>0.61365*exp(17.502*W184/(240.97+W184))</f>
        <v>0</v>
      </c>
      <c r="Y184">
        <f>(Z184/AA184*100)</f>
        <v>0</v>
      </c>
      <c r="Z184">
        <f>DD184*(DI184+DJ184)/1000</f>
        <v>0</v>
      </c>
      <c r="AA184">
        <f>0.61365*exp(17.502*DK184/(240.97+DK184))</f>
        <v>0</v>
      </c>
      <c r="AB184">
        <f>(X184-DD184*(DI184+DJ184)/1000)</f>
        <v>0</v>
      </c>
      <c r="AC184">
        <f>(-J184*44100)</f>
        <v>0</v>
      </c>
      <c r="AD184">
        <f>2*29.3*R184*0.92*(DK184-W184)</f>
        <v>0</v>
      </c>
      <c r="AE184">
        <f>2*0.95*5.67E-8*(((DK184+$B$7)+273)^4-(W184+273)^4)</f>
        <v>0</v>
      </c>
      <c r="AF184">
        <f>U184+AE184+AC184+AD184</f>
        <v>0</v>
      </c>
      <c r="AG184">
        <f>DH184*AU184*(DC184-DB184*(1000-AU184*DE184)/(1000-AU184*DD184))/(100*CV184)</f>
        <v>0</v>
      </c>
      <c r="AH184">
        <f>1000*DH184*AU184*(DD184-DE184)/(100*CV184*(1000-AU184*DD184))</f>
        <v>0</v>
      </c>
      <c r="AI184">
        <f>(AJ184 - AK184 - DI184*1E3/(8.314*(DK184+273.15)) * AM184/DH184 * AL184) * DH184/(100*CV184) * (1000 - DE184)/1000</f>
        <v>0</v>
      </c>
      <c r="AJ184">
        <v>1209.11188575092</v>
      </c>
      <c r="AK184">
        <v>1190.7676969697</v>
      </c>
      <c r="AL184">
        <v>3.41066043210484</v>
      </c>
      <c r="AM184">
        <v>64.351544685461</v>
      </c>
      <c r="AN184">
        <f>(AP184 - AO184 + DI184*1E3/(8.314*(DK184+273.15)) * AR184/DH184 * AQ184) * DH184/(100*CV184) * 1000/(1000 - AP184)</f>
        <v>0</v>
      </c>
      <c r="AO184">
        <v>24.5402680938305</v>
      </c>
      <c r="AP184">
        <v>24.9546475524476</v>
      </c>
      <c r="AQ184">
        <v>-4.18046788566043e-06</v>
      </c>
      <c r="AR184">
        <v>100.18039122701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MAX(0,($B$13+$C$13*DP184)/(1+$D$13*DP184)*DI184/(DK184+273)*$E$13)</f>
        <v>0</v>
      </c>
      <c r="AX184" t="s">
        <v>407</v>
      </c>
      <c r="AY184" t="s">
        <v>407</v>
      </c>
      <c r="AZ184">
        <v>0</v>
      </c>
      <c r="BA184">
        <v>0</v>
      </c>
      <c r="BB184">
        <f>1-AZ184/BA184</f>
        <v>0</v>
      </c>
      <c r="BC184">
        <v>0</v>
      </c>
      <c r="BD184" t="s">
        <v>407</v>
      </c>
      <c r="BE184" t="s">
        <v>407</v>
      </c>
      <c r="BF184">
        <v>0</v>
      </c>
      <c r="BG184">
        <v>0</v>
      </c>
      <c r="BH184">
        <f>1-BF184/BG184</f>
        <v>0</v>
      </c>
      <c r="BI184">
        <v>0.5</v>
      </c>
      <c r="BJ184">
        <f>CS184</f>
        <v>0</v>
      </c>
      <c r="BK184">
        <f>L184</f>
        <v>0</v>
      </c>
      <c r="BL184">
        <f>BH184*BI184*BJ184</f>
        <v>0</v>
      </c>
      <c r="BM184">
        <f>(BK184-BC184)/BJ184</f>
        <v>0</v>
      </c>
      <c r="BN184">
        <f>(BA184-BG184)/BG184</f>
        <v>0</v>
      </c>
      <c r="BO184">
        <f>AZ184/(BB184+AZ184/BG184)</f>
        <v>0</v>
      </c>
      <c r="BP184" t="s">
        <v>407</v>
      </c>
      <c r="BQ184">
        <v>0</v>
      </c>
      <c r="BR184">
        <f>IF(BQ184&lt;&gt;0, BQ184, BO184)</f>
        <v>0</v>
      </c>
      <c r="BS184">
        <f>1-BR184/BG184</f>
        <v>0</v>
      </c>
      <c r="BT184">
        <f>(BG184-BF184)/(BG184-BR184)</f>
        <v>0</v>
      </c>
      <c r="BU184">
        <f>(BA184-BG184)/(BA184-BR184)</f>
        <v>0</v>
      </c>
      <c r="BV184">
        <f>(BG184-BF184)/(BG184-AZ184)</f>
        <v>0</v>
      </c>
      <c r="BW184">
        <f>(BA184-BG184)/(BA184-AZ184)</f>
        <v>0</v>
      </c>
      <c r="BX184">
        <f>(BT184*BR184/BF184)</f>
        <v>0</v>
      </c>
      <c r="BY184">
        <f>(1-BX184)</f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f>$B$11*DQ184+$C$11*DR184+$F$11*EC184*(1-EF184)</f>
        <v>0</v>
      </c>
      <c r="CS184">
        <f>CR184*CT184</f>
        <v>0</v>
      </c>
      <c r="CT184">
        <f>($B$11*$D$9+$C$11*$D$9+$F$11*((EP184+EH184)/MAX(EP184+EH184+EQ184, 0.1)*$I$9+EQ184/MAX(EP184+EH184+EQ184, 0.1)*$J$9))/($B$11+$C$11+$F$11)</f>
        <v>0</v>
      </c>
      <c r="CU184">
        <f>($B$11*$K$9+$C$11*$K$9+$F$11*((EP184+EH184)/MAX(EP184+EH184+EQ184, 0.1)*$P$9+EQ184/MAX(EP184+EH184+EQ184, 0.1)*$Q$9))/($B$11+$C$11+$F$11)</f>
        <v>0</v>
      </c>
      <c r="CV184">
        <v>1.65</v>
      </c>
      <c r="CW184">
        <v>0.5</v>
      </c>
      <c r="CX184" t="s">
        <v>408</v>
      </c>
      <c r="CY184">
        <v>2</v>
      </c>
      <c r="CZ184" t="b">
        <v>1</v>
      </c>
      <c r="DA184">
        <v>1510791775.71429</v>
      </c>
      <c r="DB184">
        <v>1136.64035714286</v>
      </c>
      <c r="DC184">
        <v>1162.27964285714</v>
      </c>
      <c r="DD184">
        <v>24.9590464285714</v>
      </c>
      <c r="DE184">
        <v>24.5412392857143</v>
      </c>
      <c r="DF184">
        <v>1125.56142857143</v>
      </c>
      <c r="DG184">
        <v>24.3947964285714</v>
      </c>
      <c r="DH184">
        <v>500.083035714286</v>
      </c>
      <c r="DI184">
        <v>89.9155071428571</v>
      </c>
      <c r="DJ184">
        <v>0.100013046428571</v>
      </c>
      <c r="DK184">
        <v>26.64185</v>
      </c>
      <c r="DL184">
        <v>27.5033142857143</v>
      </c>
      <c r="DM184">
        <v>999.9</v>
      </c>
      <c r="DN184">
        <v>0</v>
      </c>
      <c r="DO184">
        <v>0</v>
      </c>
      <c r="DP184">
        <v>10006.1989285714</v>
      </c>
      <c r="DQ184">
        <v>0</v>
      </c>
      <c r="DR184">
        <v>9.92953</v>
      </c>
      <c r="DS184">
        <v>-25.6392357142857</v>
      </c>
      <c r="DT184">
        <v>1165.73607142857</v>
      </c>
      <c r="DU184">
        <v>1191.52071428571</v>
      </c>
      <c r="DV184">
        <v>0.417805428571429</v>
      </c>
      <c r="DW184">
        <v>1162.27964285714</v>
      </c>
      <c r="DX184">
        <v>24.5412392857143</v>
      </c>
      <c r="DY184">
        <v>2.24420571428571</v>
      </c>
      <c r="DZ184">
        <v>2.2066375</v>
      </c>
      <c r="EA184">
        <v>19.2814142857143</v>
      </c>
      <c r="EB184">
        <v>19.0105892857143</v>
      </c>
      <c r="EC184">
        <v>2000.02607142857</v>
      </c>
      <c r="ED184">
        <v>0.979997535714286</v>
      </c>
      <c r="EE184">
        <v>0.0200026714285714</v>
      </c>
      <c r="EF184">
        <v>0</v>
      </c>
      <c r="EG184">
        <v>2.26234642857143</v>
      </c>
      <c r="EH184">
        <v>0</v>
      </c>
      <c r="EI184">
        <v>2323.2325</v>
      </c>
      <c r="EJ184">
        <v>17300.3642857143</v>
      </c>
      <c r="EK184">
        <v>38.937</v>
      </c>
      <c r="EL184">
        <v>39.44825</v>
      </c>
      <c r="EM184">
        <v>38.687</v>
      </c>
      <c r="EN184">
        <v>38.125</v>
      </c>
      <c r="EO184">
        <v>38.3075714285714</v>
      </c>
      <c r="EP184">
        <v>1960.02464285714</v>
      </c>
      <c r="EQ184">
        <v>40.0014285714286</v>
      </c>
      <c r="ER184">
        <v>0</v>
      </c>
      <c r="ES184">
        <v>1679592536.3</v>
      </c>
      <c r="ET184">
        <v>0</v>
      </c>
      <c r="EU184">
        <v>2.274144</v>
      </c>
      <c r="EV184">
        <v>0.0992846032071902</v>
      </c>
      <c r="EW184">
        <v>2.8315384612667</v>
      </c>
      <c r="EX184">
        <v>2323.3248</v>
      </c>
      <c r="EY184">
        <v>15</v>
      </c>
      <c r="EZ184">
        <v>0</v>
      </c>
      <c r="FA184" t="s">
        <v>409</v>
      </c>
      <c r="FB184">
        <v>1510787920.6</v>
      </c>
      <c r="FC184">
        <v>1510787921.6</v>
      </c>
      <c r="FD184">
        <v>0</v>
      </c>
      <c r="FE184">
        <v>-0.101</v>
      </c>
      <c r="FF184">
        <v>-0.012</v>
      </c>
      <c r="FG184">
        <v>6.901</v>
      </c>
      <c r="FH184">
        <v>0.516</v>
      </c>
      <c r="FI184">
        <v>420</v>
      </c>
      <c r="FJ184">
        <v>24</v>
      </c>
      <c r="FK184">
        <v>0.32</v>
      </c>
      <c r="FL184">
        <v>0.12</v>
      </c>
      <c r="FM184">
        <v>0.418824097560976</v>
      </c>
      <c r="FN184">
        <v>-0.0131199512195119</v>
      </c>
      <c r="FO184">
        <v>0.00165555094071766</v>
      </c>
      <c r="FP184">
        <v>1</v>
      </c>
      <c r="FQ184">
        <v>1</v>
      </c>
      <c r="FR184">
        <v>1</v>
      </c>
      <c r="FS184" t="s">
        <v>410</v>
      </c>
      <c r="FT184">
        <v>2.97177</v>
      </c>
      <c r="FU184">
        <v>2.75392</v>
      </c>
      <c r="FV184">
        <v>0.181428</v>
      </c>
      <c r="FW184">
        <v>0.184955</v>
      </c>
      <c r="FX184">
        <v>0.104852</v>
      </c>
      <c r="FY184">
        <v>0.104929</v>
      </c>
      <c r="FZ184">
        <v>31762.5</v>
      </c>
      <c r="GA184">
        <v>34467.9</v>
      </c>
      <c r="GB184">
        <v>35170.4</v>
      </c>
      <c r="GC184">
        <v>38361.2</v>
      </c>
      <c r="GD184">
        <v>44614.9</v>
      </c>
      <c r="GE184">
        <v>49586.1</v>
      </c>
      <c r="GF184">
        <v>54945.9</v>
      </c>
      <c r="GG184">
        <v>61523.1</v>
      </c>
      <c r="GH184">
        <v>1.96847</v>
      </c>
      <c r="GI184">
        <v>1.808</v>
      </c>
      <c r="GJ184">
        <v>0.0937805</v>
      </c>
      <c r="GK184">
        <v>0</v>
      </c>
      <c r="GL184">
        <v>25.9517</v>
      </c>
      <c r="GM184">
        <v>999.9</v>
      </c>
      <c r="GN184">
        <v>64.406</v>
      </c>
      <c r="GO184">
        <v>29.729</v>
      </c>
      <c r="GP184">
        <v>30.0445</v>
      </c>
      <c r="GQ184">
        <v>54.8491</v>
      </c>
      <c r="GR184">
        <v>49.4832</v>
      </c>
      <c r="GS184">
        <v>1</v>
      </c>
      <c r="GT184">
        <v>0.073689</v>
      </c>
      <c r="GU184">
        <v>1.25239</v>
      </c>
      <c r="GV184">
        <v>20.113</v>
      </c>
      <c r="GW184">
        <v>5.19707</v>
      </c>
      <c r="GX184">
        <v>12.004</v>
      </c>
      <c r="GY184">
        <v>4.9752</v>
      </c>
      <c r="GZ184">
        <v>3.29303</v>
      </c>
      <c r="HA184">
        <v>9999</v>
      </c>
      <c r="HB184">
        <v>9999</v>
      </c>
      <c r="HC184">
        <v>999.9</v>
      </c>
      <c r="HD184">
        <v>9999</v>
      </c>
      <c r="HE184">
        <v>1.86312</v>
      </c>
      <c r="HF184">
        <v>1.86813</v>
      </c>
      <c r="HG184">
        <v>1.86789</v>
      </c>
      <c r="HH184">
        <v>1.86904</v>
      </c>
      <c r="HI184">
        <v>1.86984</v>
      </c>
      <c r="HJ184">
        <v>1.86586</v>
      </c>
      <c r="HK184">
        <v>1.86703</v>
      </c>
      <c r="HL184">
        <v>1.86837</v>
      </c>
      <c r="HM184">
        <v>5</v>
      </c>
      <c r="HN184">
        <v>0</v>
      </c>
      <c r="HO184">
        <v>0</v>
      </c>
      <c r="HP184">
        <v>0</v>
      </c>
      <c r="HQ184" t="s">
        <v>411</v>
      </c>
      <c r="HR184" t="s">
        <v>412</v>
      </c>
      <c r="HS184" t="s">
        <v>413</v>
      </c>
      <c r="HT184" t="s">
        <v>413</v>
      </c>
      <c r="HU184" t="s">
        <v>413</v>
      </c>
      <c r="HV184" t="s">
        <v>413</v>
      </c>
      <c r="HW184">
        <v>0</v>
      </c>
      <c r="HX184">
        <v>100</v>
      </c>
      <c r="HY184">
        <v>100</v>
      </c>
      <c r="HZ184">
        <v>11.22</v>
      </c>
      <c r="IA184">
        <v>0.564</v>
      </c>
      <c r="IB184">
        <v>4.09459096810632</v>
      </c>
      <c r="IC184">
        <v>0.00701673648668627</v>
      </c>
      <c r="ID184">
        <v>-7.00304995360485e-07</v>
      </c>
      <c r="IE184">
        <v>-1.86506737496121e-11</v>
      </c>
      <c r="IF184">
        <v>0.00125787624930914</v>
      </c>
      <c r="IG184">
        <v>-0.0224036906934607</v>
      </c>
      <c r="IH184">
        <v>0.00249664406764014</v>
      </c>
      <c r="II184">
        <v>-2.59163740235367e-05</v>
      </c>
      <c r="IJ184">
        <v>-2</v>
      </c>
      <c r="IK184">
        <v>2020</v>
      </c>
      <c r="IL184">
        <v>1</v>
      </c>
      <c r="IM184">
        <v>25</v>
      </c>
      <c r="IN184">
        <v>64.4</v>
      </c>
      <c r="IO184">
        <v>64.4</v>
      </c>
      <c r="IP184">
        <v>2.3877</v>
      </c>
      <c r="IQ184">
        <v>2.61353</v>
      </c>
      <c r="IR184">
        <v>1.54785</v>
      </c>
      <c r="IS184">
        <v>2.30469</v>
      </c>
      <c r="IT184">
        <v>1.34644</v>
      </c>
      <c r="IU184">
        <v>2.32178</v>
      </c>
      <c r="IV184">
        <v>34.1452</v>
      </c>
      <c r="IW184">
        <v>24.2101</v>
      </c>
      <c r="IX184">
        <v>18</v>
      </c>
      <c r="IY184">
        <v>503.424</v>
      </c>
      <c r="IZ184">
        <v>400.703</v>
      </c>
      <c r="JA184">
        <v>23.629</v>
      </c>
      <c r="JB184">
        <v>28.1803</v>
      </c>
      <c r="JC184">
        <v>29.9999</v>
      </c>
      <c r="JD184">
        <v>28.1919</v>
      </c>
      <c r="JE184">
        <v>28.1368</v>
      </c>
      <c r="JF184">
        <v>47.825</v>
      </c>
      <c r="JG184">
        <v>28.4109</v>
      </c>
      <c r="JH184">
        <v>73.6516</v>
      </c>
      <c r="JI184">
        <v>23.6255</v>
      </c>
      <c r="JJ184">
        <v>1206.98</v>
      </c>
      <c r="JK184">
        <v>24.5381</v>
      </c>
      <c r="JL184">
        <v>101.949</v>
      </c>
      <c r="JM184">
        <v>102.411</v>
      </c>
    </row>
    <row r="185" spans="1:273">
      <c r="A185">
        <v>169</v>
      </c>
      <c r="B185">
        <v>1510791788.5</v>
      </c>
      <c r="C185">
        <v>2456.40000009537</v>
      </c>
      <c r="D185" t="s">
        <v>748</v>
      </c>
      <c r="E185" t="s">
        <v>749</v>
      </c>
      <c r="F185">
        <v>5</v>
      </c>
      <c r="G185" t="s">
        <v>405</v>
      </c>
      <c r="H185" t="s">
        <v>406</v>
      </c>
      <c r="I185">
        <v>1510791781</v>
      </c>
      <c r="J185">
        <f>(K185)/1000</f>
        <v>0</v>
      </c>
      <c r="K185">
        <f>IF(CZ185, AN185, AH185)</f>
        <v>0</v>
      </c>
      <c r="L185">
        <f>IF(CZ185, AI185, AG185)</f>
        <v>0</v>
      </c>
      <c r="M185">
        <f>DB185 - IF(AU185&gt;1, L185*CV185*100.0/(AW185*DP185), 0)</f>
        <v>0</v>
      </c>
      <c r="N185">
        <f>((T185-J185/2)*M185-L185)/(T185+J185/2)</f>
        <v>0</v>
      </c>
      <c r="O185">
        <f>N185*(DI185+DJ185)/1000.0</f>
        <v>0</v>
      </c>
      <c r="P185">
        <f>(DB185 - IF(AU185&gt;1, L185*CV185*100.0/(AW185*DP185), 0))*(DI185+DJ185)/1000.0</f>
        <v>0</v>
      </c>
      <c r="Q185">
        <f>2.0/((1/S185-1/R185)+SIGN(S185)*SQRT((1/S185-1/R185)*(1/S185-1/R185) + 4*CW185/((CW185+1)*(CW185+1))*(2*1/S185*1/R185-1/R185*1/R185)))</f>
        <v>0</v>
      </c>
      <c r="R185">
        <f>IF(LEFT(CX185,1)&lt;&gt;"0",IF(LEFT(CX185,1)="1",3.0,CY185),$D$5+$E$5*(DP185*DI185/($K$5*1000))+$F$5*(DP185*DI185/($K$5*1000))*MAX(MIN(CV185,$J$5),$I$5)*MAX(MIN(CV185,$J$5),$I$5)+$G$5*MAX(MIN(CV185,$J$5),$I$5)*(DP185*DI185/($K$5*1000))+$H$5*(DP185*DI185/($K$5*1000))*(DP185*DI185/($K$5*1000)))</f>
        <v>0</v>
      </c>
      <c r="S185">
        <f>J185*(1000-(1000*0.61365*exp(17.502*W185/(240.97+W185))/(DI185+DJ185)+DD185)/2)/(1000*0.61365*exp(17.502*W185/(240.97+W185))/(DI185+DJ185)-DD185)</f>
        <v>0</v>
      </c>
      <c r="T185">
        <f>1/((CW185+1)/(Q185/1.6)+1/(R185/1.37)) + CW185/((CW185+1)/(Q185/1.6) + CW185/(R185/1.37))</f>
        <v>0</v>
      </c>
      <c r="U185">
        <f>(CR185*CU185)</f>
        <v>0</v>
      </c>
      <c r="V185">
        <f>(DK185+(U185+2*0.95*5.67E-8*(((DK185+$B$7)+273)^4-(DK185+273)^4)-44100*J185)/(1.84*29.3*R185+8*0.95*5.67E-8*(DK185+273)^3))</f>
        <v>0</v>
      </c>
      <c r="W185">
        <f>($C$7*DL185+$D$7*DM185+$E$7*V185)</f>
        <v>0</v>
      </c>
      <c r="X185">
        <f>0.61365*exp(17.502*W185/(240.97+W185))</f>
        <v>0</v>
      </c>
      <c r="Y185">
        <f>(Z185/AA185*100)</f>
        <v>0</v>
      </c>
      <c r="Z185">
        <f>DD185*(DI185+DJ185)/1000</f>
        <v>0</v>
      </c>
      <c r="AA185">
        <f>0.61365*exp(17.502*DK185/(240.97+DK185))</f>
        <v>0</v>
      </c>
      <c r="AB185">
        <f>(X185-DD185*(DI185+DJ185)/1000)</f>
        <v>0</v>
      </c>
      <c r="AC185">
        <f>(-J185*44100)</f>
        <v>0</v>
      </c>
      <c r="AD185">
        <f>2*29.3*R185*0.92*(DK185-W185)</f>
        <v>0</v>
      </c>
      <c r="AE185">
        <f>2*0.95*5.67E-8*(((DK185+$B$7)+273)^4-(W185+273)^4)</f>
        <v>0</v>
      </c>
      <c r="AF185">
        <f>U185+AE185+AC185+AD185</f>
        <v>0</v>
      </c>
      <c r="AG185">
        <f>DH185*AU185*(DC185-DB185*(1000-AU185*DE185)/(1000-AU185*DD185))/(100*CV185)</f>
        <v>0</v>
      </c>
      <c r="AH185">
        <f>1000*DH185*AU185*(DD185-DE185)/(100*CV185*(1000-AU185*DD185))</f>
        <v>0</v>
      </c>
      <c r="AI185">
        <f>(AJ185 - AK185 - DI185*1E3/(8.314*(DK185+273.15)) * AM185/DH185 * AL185) * DH185/(100*CV185) * (1000 - DE185)/1000</f>
        <v>0</v>
      </c>
      <c r="AJ185">
        <v>1227.06044300362</v>
      </c>
      <c r="AK185">
        <v>1208.20096969697</v>
      </c>
      <c r="AL185">
        <v>3.50139523985491</v>
      </c>
      <c r="AM185">
        <v>64.351544685461</v>
      </c>
      <c r="AN185">
        <f>(AP185 - AO185 + DI185*1E3/(8.314*(DK185+273.15)) * AR185/DH185 * AQ185) * DH185/(100*CV185) * 1000/(1000 - AP185)</f>
        <v>0</v>
      </c>
      <c r="AO185">
        <v>24.5428353350059</v>
      </c>
      <c r="AP185">
        <v>24.9525503496504</v>
      </c>
      <c r="AQ185">
        <v>-3.01482908567773e-06</v>
      </c>
      <c r="AR185">
        <v>100.18039122701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MAX(0,($B$13+$C$13*DP185)/(1+$D$13*DP185)*DI185/(DK185+273)*$E$13)</f>
        <v>0</v>
      </c>
      <c r="AX185" t="s">
        <v>407</v>
      </c>
      <c r="AY185" t="s">
        <v>407</v>
      </c>
      <c r="AZ185">
        <v>0</v>
      </c>
      <c r="BA185">
        <v>0</v>
      </c>
      <c r="BB185">
        <f>1-AZ185/BA185</f>
        <v>0</v>
      </c>
      <c r="BC185">
        <v>0</v>
      </c>
      <c r="BD185" t="s">
        <v>407</v>
      </c>
      <c r="BE185" t="s">
        <v>407</v>
      </c>
      <c r="BF185">
        <v>0</v>
      </c>
      <c r="BG185">
        <v>0</v>
      </c>
      <c r="BH185">
        <f>1-BF185/BG185</f>
        <v>0</v>
      </c>
      <c r="BI185">
        <v>0.5</v>
      </c>
      <c r="BJ185">
        <f>CS185</f>
        <v>0</v>
      </c>
      <c r="BK185">
        <f>L185</f>
        <v>0</v>
      </c>
      <c r="BL185">
        <f>BH185*BI185*BJ185</f>
        <v>0</v>
      </c>
      <c r="BM185">
        <f>(BK185-BC185)/BJ185</f>
        <v>0</v>
      </c>
      <c r="BN185">
        <f>(BA185-BG185)/BG185</f>
        <v>0</v>
      </c>
      <c r="BO185">
        <f>AZ185/(BB185+AZ185/BG185)</f>
        <v>0</v>
      </c>
      <c r="BP185" t="s">
        <v>407</v>
      </c>
      <c r="BQ185">
        <v>0</v>
      </c>
      <c r="BR185">
        <f>IF(BQ185&lt;&gt;0, BQ185, BO185)</f>
        <v>0</v>
      </c>
      <c r="BS185">
        <f>1-BR185/BG185</f>
        <v>0</v>
      </c>
      <c r="BT185">
        <f>(BG185-BF185)/(BG185-BR185)</f>
        <v>0</v>
      </c>
      <c r="BU185">
        <f>(BA185-BG185)/(BA185-BR185)</f>
        <v>0</v>
      </c>
      <c r="BV185">
        <f>(BG185-BF185)/(BG185-AZ185)</f>
        <v>0</v>
      </c>
      <c r="BW185">
        <f>(BA185-BG185)/(BA185-AZ185)</f>
        <v>0</v>
      </c>
      <c r="BX185">
        <f>(BT185*BR185/BF185)</f>
        <v>0</v>
      </c>
      <c r="BY185">
        <f>(1-BX185)</f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f>$B$11*DQ185+$C$11*DR185+$F$11*EC185*(1-EF185)</f>
        <v>0</v>
      </c>
      <c r="CS185">
        <f>CR185*CT185</f>
        <v>0</v>
      </c>
      <c r="CT185">
        <f>($B$11*$D$9+$C$11*$D$9+$F$11*((EP185+EH185)/MAX(EP185+EH185+EQ185, 0.1)*$I$9+EQ185/MAX(EP185+EH185+EQ185, 0.1)*$J$9))/($B$11+$C$11+$F$11)</f>
        <v>0</v>
      </c>
      <c r="CU185">
        <f>($B$11*$K$9+$C$11*$K$9+$F$11*((EP185+EH185)/MAX(EP185+EH185+EQ185, 0.1)*$P$9+EQ185/MAX(EP185+EH185+EQ185, 0.1)*$Q$9))/($B$11+$C$11+$F$11)</f>
        <v>0</v>
      </c>
      <c r="CV185">
        <v>1.65</v>
      </c>
      <c r="CW185">
        <v>0.5</v>
      </c>
      <c r="CX185" t="s">
        <v>408</v>
      </c>
      <c r="CY185">
        <v>2</v>
      </c>
      <c r="CZ185" t="b">
        <v>1</v>
      </c>
      <c r="DA185">
        <v>1510791781</v>
      </c>
      <c r="DB185">
        <v>1154.4262962963</v>
      </c>
      <c r="DC185">
        <v>1180.23037037037</v>
      </c>
      <c r="DD185">
        <v>24.9563814814815</v>
      </c>
      <c r="DE185">
        <v>24.5414814814815</v>
      </c>
      <c r="DF185">
        <v>1143.25259259259</v>
      </c>
      <c r="DG185">
        <v>24.3922555555556</v>
      </c>
      <c r="DH185">
        <v>500.089444444445</v>
      </c>
      <c r="DI185">
        <v>89.9147074074074</v>
      </c>
      <c r="DJ185">
        <v>0.100041840740741</v>
      </c>
      <c r="DK185">
        <v>26.6413037037037</v>
      </c>
      <c r="DL185">
        <v>27.4997666666667</v>
      </c>
      <c r="DM185">
        <v>999.9</v>
      </c>
      <c r="DN185">
        <v>0</v>
      </c>
      <c r="DO185">
        <v>0</v>
      </c>
      <c r="DP185">
        <v>9995.07407407407</v>
      </c>
      <c r="DQ185">
        <v>0</v>
      </c>
      <c r="DR185">
        <v>9.92953</v>
      </c>
      <c r="DS185">
        <v>-25.8042296296296</v>
      </c>
      <c r="DT185">
        <v>1183.97444444444</v>
      </c>
      <c r="DU185">
        <v>1209.92481481481</v>
      </c>
      <c r="DV185">
        <v>0.414894555555556</v>
      </c>
      <c r="DW185">
        <v>1180.23037037037</v>
      </c>
      <c r="DX185">
        <v>24.5414814814815</v>
      </c>
      <c r="DY185">
        <v>2.24394555555556</v>
      </c>
      <c r="DZ185">
        <v>2.20664</v>
      </c>
      <c r="EA185">
        <v>19.2795555555556</v>
      </c>
      <c r="EB185">
        <v>19.0106148148148</v>
      </c>
      <c r="EC185">
        <v>2000.0162962963</v>
      </c>
      <c r="ED185">
        <v>0.979997555555556</v>
      </c>
      <c r="EE185">
        <v>0.020002662962963</v>
      </c>
      <c r="EF185">
        <v>0</v>
      </c>
      <c r="EG185">
        <v>2.24425925925926</v>
      </c>
      <c r="EH185">
        <v>0</v>
      </c>
      <c r="EI185">
        <v>2323.42777777778</v>
      </c>
      <c r="EJ185">
        <v>17300.2814814815</v>
      </c>
      <c r="EK185">
        <v>38.937</v>
      </c>
      <c r="EL185">
        <v>39.4463333333333</v>
      </c>
      <c r="EM185">
        <v>38.687</v>
      </c>
      <c r="EN185">
        <v>38.125</v>
      </c>
      <c r="EO185">
        <v>38.3074074074074</v>
      </c>
      <c r="EP185">
        <v>1960.01518518519</v>
      </c>
      <c r="EQ185">
        <v>40.0011111111111</v>
      </c>
      <c r="ER185">
        <v>0</v>
      </c>
      <c r="ES185">
        <v>1679592541.7</v>
      </c>
      <c r="ET185">
        <v>0</v>
      </c>
      <c r="EU185">
        <v>2.25343461538462</v>
      </c>
      <c r="EV185">
        <v>-0.414061553686911</v>
      </c>
      <c r="EW185">
        <v>2.52717949965874</v>
      </c>
      <c r="EX185">
        <v>2323.54538461539</v>
      </c>
      <c r="EY185">
        <v>15</v>
      </c>
      <c r="EZ185">
        <v>0</v>
      </c>
      <c r="FA185" t="s">
        <v>409</v>
      </c>
      <c r="FB185">
        <v>1510787920.6</v>
      </c>
      <c r="FC185">
        <v>1510787921.6</v>
      </c>
      <c r="FD185">
        <v>0</v>
      </c>
      <c r="FE185">
        <v>-0.101</v>
      </c>
      <c r="FF185">
        <v>-0.012</v>
      </c>
      <c r="FG185">
        <v>6.901</v>
      </c>
      <c r="FH185">
        <v>0.516</v>
      </c>
      <c r="FI185">
        <v>420</v>
      </c>
      <c r="FJ185">
        <v>24</v>
      </c>
      <c r="FK185">
        <v>0.32</v>
      </c>
      <c r="FL185">
        <v>0.12</v>
      </c>
      <c r="FM185">
        <v>0.41619643902439</v>
      </c>
      <c r="FN185">
        <v>-0.0340987735191634</v>
      </c>
      <c r="FO185">
        <v>0.00365354765812415</v>
      </c>
      <c r="FP185">
        <v>1</v>
      </c>
      <c r="FQ185">
        <v>1</v>
      </c>
      <c r="FR185">
        <v>1</v>
      </c>
      <c r="FS185" t="s">
        <v>410</v>
      </c>
      <c r="FT185">
        <v>2.97198</v>
      </c>
      <c r="FU185">
        <v>2.75383</v>
      </c>
      <c r="FV185">
        <v>0.183078</v>
      </c>
      <c r="FW185">
        <v>0.186552</v>
      </c>
      <c r="FX185">
        <v>0.104845</v>
      </c>
      <c r="FY185">
        <v>0.104924</v>
      </c>
      <c r="FZ185">
        <v>31698.6</v>
      </c>
      <c r="GA185">
        <v>34400.4</v>
      </c>
      <c r="GB185">
        <v>35170.6</v>
      </c>
      <c r="GC185">
        <v>38361.2</v>
      </c>
      <c r="GD185">
        <v>44615.7</v>
      </c>
      <c r="GE185">
        <v>49586.3</v>
      </c>
      <c r="GF185">
        <v>54946.3</v>
      </c>
      <c r="GG185">
        <v>61523</v>
      </c>
      <c r="GH185">
        <v>1.9686</v>
      </c>
      <c r="GI185">
        <v>1.8081</v>
      </c>
      <c r="GJ185">
        <v>0.0946522</v>
      </c>
      <c r="GK185">
        <v>0</v>
      </c>
      <c r="GL185">
        <v>25.9493</v>
      </c>
      <c r="GM185">
        <v>999.9</v>
      </c>
      <c r="GN185">
        <v>64.406</v>
      </c>
      <c r="GO185">
        <v>29.729</v>
      </c>
      <c r="GP185">
        <v>30.0475</v>
      </c>
      <c r="GQ185">
        <v>54.7091</v>
      </c>
      <c r="GR185">
        <v>48.8542</v>
      </c>
      <c r="GS185">
        <v>1</v>
      </c>
      <c r="GT185">
        <v>0.0731885</v>
      </c>
      <c r="GU185">
        <v>1.18962</v>
      </c>
      <c r="GV185">
        <v>20.1135</v>
      </c>
      <c r="GW185">
        <v>5.19767</v>
      </c>
      <c r="GX185">
        <v>12.0041</v>
      </c>
      <c r="GY185">
        <v>4.97505</v>
      </c>
      <c r="GZ185">
        <v>3.29308</v>
      </c>
      <c r="HA185">
        <v>9999</v>
      </c>
      <c r="HB185">
        <v>9999</v>
      </c>
      <c r="HC185">
        <v>999.9</v>
      </c>
      <c r="HD185">
        <v>9999</v>
      </c>
      <c r="HE185">
        <v>1.8631</v>
      </c>
      <c r="HF185">
        <v>1.86813</v>
      </c>
      <c r="HG185">
        <v>1.86791</v>
      </c>
      <c r="HH185">
        <v>1.86904</v>
      </c>
      <c r="HI185">
        <v>1.86987</v>
      </c>
      <c r="HJ185">
        <v>1.86586</v>
      </c>
      <c r="HK185">
        <v>1.86703</v>
      </c>
      <c r="HL185">
        <v>1.86835</v>
      </c>
      <c r="HM185">
        <v>5</v>
      </c>
      <c r="HN185">
        <v>0</v>
      </c>
      <c r="HO185">
        <v>0</v>
      </c>
      <c r="HP185">
        <v>0</v>
      </c>
      <c r="HQ185" t="s">
        <v>411</v>
      </c>
      <c r="HR185" t="s">
        <v>412</v>
      </c>
      <c r="HS185" t="s">
        <v>413</v>
      </c>
      <c r="HT185" t="s">
        <v>413</v>
      </c>
      <c r="HU185" t="s">
        <v>413</v>
      </c>
      <c r="HV185" t="s">
        <v>413</v>
      </c>
      <c r="HW185">
        <v>0</v>
      </c>
      <c r="HX185">
        <v>100</v>
      </c>
      <c r="HY185">
        <v>100</v>
      </c>
      <c r="HZ185">
        <v>11.31</v>
      </c>
      <c r="IA185">
        <v>0.5639</v>
      </c>
      <c r="IB185">
        <v>4.09459096810632</v>
      </c>
      <c r="IC185">
        <v>0.00701673648668627</v>
      </c>
      <c r="ID185">
        <v>-7.00304995360485e-07</v>
      </c>
      <c r="IE185">
        <v>-1.86506737496121e-11</v>
      </c>
      <c r="IF185">
        <v>0.00125787624930914</v>
      </c>
      <c r="IG185">
        <v>-0.0224036906934607</v>
      </c>
      <c r="IH185">
        <v>0.00249664406764014</v>
      </c>
      <c r="II185">
        <v>-2.59163740235367e-05</v>
      </c>
      <c r="IJ185">
        <v>-2</v>
      </c>
      <c r="IK185">
        <v>2020</v>
      </c>
      <c r="IL185">
        <v>1</v>
      </c>
      <c r="IM185">
        <v>25</v>
      </c>
      <c r="IN185">
        <v>64.5</v>
      </c>
      <c r="IO185">
        <v>64.4</v>
      </c>
      <c r="IP185">
        <v>2.41211</v>
      </c>
      <c r="IQ185">
        <v>2.61353</v>
      </c>
      <c r="IR185">
        <v>1.54785</v>
      </c>
      <c r="IS185">
        <v>2.30591</v>
      </c>
      <c r="IT185">
        <v>1.34644</v>
      </c>
      <c r="IU185">
        <v>2.29492</v>
      </c>
      <c r="IV185">
        <v>34.1452</v>
      </c>
      <c r="IW185">
        <v>24.2101</v>
      </c>
      <c r="IX185">
        <v>18</v>
      </c>
      <c r="IY185">
        <v>503.481</v>
      </c>
      <c r="IZ185">
        <v>400.743</v>
      </c>
      <c r="JA185">
        <v>23.6281</v>
      </c>
      <c r="JB185">
        <v>28.1774</v>
      </c>
      <c r="JC185">
        <v>29.9999</v>
      </c>
      <c r="JD185">
        <v>28.189</v>
      </c>
      <c r="JE185">
        <v>28.1345</v>
      </c>
      <c r="JF185">
        <v>48.381</v>
      </c>
      <c r="JG185">
        <v>28.4109</v>
      </c>
      <c r="JH185">
        <v>73.6516</v>
      </c>
      <c r="JI185">
        <v>23.6344</v>
      </c>
      <c r="JJ185">
        <v>1227.2</v>
      </c>
      <c r="JK185">
        <v>24.5381</v>
      </c>
      <c r="JL185">
        <v>101.95</v>
      </c>
      <c r="JM185">
        <v>102.41</v>
      </c>
    </row>
    <row r="186" spans="1:273">
      <c r="A186">
        <v>170</v>
      </c>
      <c r="B186">
        <v>1510791793.5</v>
      </c>
      <c r="C186">
        <v>2461.40000009537</v>
      </c>
      <c r="D186" t="s">
        <v>750</v>
      </c>
      <c r="E186" t="s">
        <v>751</v>
      </c>
      <c r="F186">
        <v>5</v>
      </c>
      <c r="G186" t="s">
        <v>405</v>
      </c>
      <c r="H186" t="s">
        <v>406</v>
      </c>
      <c r="I186">
        <v>1510791785.71429</v>
      </c>
      <c r="J186">
        <f>(K186)/1000</f>
        <v>0</v>
      </c>
      <c r="K186">
        <f>IF(CZ186, AN186, AH186)</f>
        <v>0</v>
      </c>
      <c r="L186">
        <f>IF(CZ186, AI186, AG186)</f>
        <v>0</v>
      </c>
      <c r="M186">
        <f>DB186 - IF(AU186&gt;1, L186*CV186*100.0/(AW186*DP186), 0)</f>
        <v>0</v>
      </c>
      <c r="N186">
        <f>((T186-J186/2)*M186-L186)/(T186+J186/2)</f>
        <v>0</v>
      </c>
      <c r="O186">
        <f>N186*(DI186+DJ186)/1000.0</f>
        <v>0</v>
      </c>
      <c r="P186">
        <f>(DB186 - IF(AU186&gt;1, L186*CV186*100.0/(AW186*DP186), 0))*(DI186+DJ186)/1000.0</f>
        <v>0</v>
      </c>
      <c r="Q186">
        <f>2.0/((1/S186-1/R186)+SIGN(S186)*SQRT((1/S186-1/R186)*(1/S186-1/R186) + 4*CW186/((CW186+1)*(CW186+1))*(2*1/S186*1/R186-1/R186*1/R186)))</f>
        <v>0</v>
      </c>
      <c r="R186">
        <f>IF(LEFT(CX186,1)&lt;&gt;"0",IF(LEFT(CX186,1)="1",3.0,CY186),$D$5+$E$5*(DP186*DI186/($K$5*1000))+$F$5*(DP186*DI186/($K$5*1000))*MAX(MIN(CV186,$J$5),$I$5)*MAX(MIN(CV186,$J$5),$I$5)+$G$5*MAX(MIN(CV186,$J$5),$I$5)*(DP186*DI186/($K$5*1000))+$H$5*(DP186*DI186/($K$5*1000))*(DP186*DI186/($K$5*1000)))</f>
        <v>0</v>
      </c>
      <c r="S186">
        <f>J186*(1000-(1000*0.61365*exp(17.502*W186/(240.97+W186))/(DI186+DJ186)+DD186)/2)/(1000*0.61365*exp(17.502*W186/(240.97+W186))/(DI186+DJ186)-DD186)</f>
        <v>0</v>
      </c>
      <c r="T186">
        <f>1/((CW186+1)/(Q186/1.6)+1/(R186/1.37)) + CW186/((CW186+1)/(Q186/1.6) + CW186/(R186/1.37))</f>
        <v>0</v>
      </c>
      <c r="U186">
        <f>(CR186*CU186)</f>
        <v>0</v>
      </c>
      <c r="V186">
        <f>(DK186+(U186+2*0.95*5.67E-8*(((DK186+$B$7)+273)^4-(DK186+273)^4)-44100*J186)/(1.84*29.3*R186+8*0.95*5.67E-8*(DK186+273)^3))</f>
        <v>0</v>
      </c>
      <c r="W186">
        <f>($C$7*DL186+$D$7*DM186+$E$7*V186)</f>
        <v>0</v>
      </c>
      <c r="X186">
        <f>0.61365*exp(17.502*W186/(240.97+W186))</f>
        <v>0</v>
      </c>
      <c r="Y186">
        <f>(Z186/AA186*100)</f>
        <v>0</v>
      </c>
      <c r="Z186">
        <f>DD186*(DI186+DJ186)/1000</f>
        <v>0</v>
      </c>
      <c r="AA186">
        <f>0.61365*exp(17.502*DK186/(240.97+DK186))</f>
        <v>0</v>
      </c>
      <c r="AB186">
        <f>(X186-DD186*(DI186+DJ186)/1000)</f>
        <v>0</v>
      </c>
      <c r="AC186">
        <f>(-J186*44100)</f>
        <v>0</v>
      </c>
      <c r="AD186">
        <f>2*29.3*R186*0.92*(DK186-W186)</f>
        <v>0</v>
      </c>
      <c r="AE186">
        <f>2*0.95*5.67E-8*(((DK186+$B$7)+273)^4-(W186+273)^4)</f>
        <v>0</v>
      </c>
      <c r="AF186">
        <f>U186+AE186+AC186+AD186</f>
        <v>0</v>
      </c>
      <c r="AG186">
        <f>DH186*AU186*(DC186-DB186*(1000-AU186*DE186)/(1000-AU186*DD186))/(100*CV186)</f>
        <v>0</v>
      </c>
      <c r="AH186">
        <f>1000*DH186*AU186*(DD186-DE186)/(100*CV186*(1000-AU186*DD186))</f>
        <v>0</v>
      </c>
      <c r="AI186">
        <f>(AJ186 - AK186 - DI186*1E3/(8.314*(DK186+273.15)) * AM186/DH186 * AL186) * DH186/(100*CV186) * (1000 - DE186)/1000</f>
        <v>0</v>
      </c>
      <c r="AJ186">
        <v>1243.80599096383</v>
      </c>
      <c r="AK186">
        <v>1225.30321212121</v>
      </c>
      <c r="AL186">
        <v>3.41232009387776</v>
      </c>
      <c r="AM186">
        <v>64.351544685461</v>
      </c>
      <c r="AN186">
        <f>(AP186 - AO186 + DI186*1E3/(8.314*(DK186+273.15)) * AR186/DH186 * AQ186) * DH186/(100*CV186) * 1000/(1000 - AP186)</f>
        <v>0</v>
      </c>
      <c r="AO186">
        <v>24.5408377594108</v>
      </c>
      <c r="AP186">
        <v>24.9507531468532</v>
      </c>
      <c r="AQ186">
        <v>-1.43862304646889e-06</v>
      </c>
      <c r="AR186">
        <v>100.18039122701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MAX(0,($B$13+$C$13*DP186)/(1+$D$13*DP186)*DI186/(DK186+273)*$E$13)</f>
        <v>0</v>
      </c>
      <c r="AX186" t="s">
        <v>407</v>
      </c>
      <c r="AY186" t="s">
        <v>407</v>
      </c>
      <c r="AZ186">
        <v>0</v>
      </c>
      <c r="BA186">
        <v>0</v>
      </c>
      <c r="BB186">
        <f>1-AZ186/BA186</f>
        <v>0</v>
      </c>
      <c r="BC186">
        <v>0</v>
      </c>
      <c r="BD186" t="s">
        <v>407</v>
      </c>
      <c r="BE186" t="s">
        <v>407</v>
      </c>
      <c r="BF186">
        <v>0</v>
      </c>
      <c r="BG186">
        <v>0</v>
      </c>
      <c r="BH186">
        <f>1-BF186/BG186</f>
        <v>0</v>
      </c>
      <c r="BI186">
        <v>0.5</v>
      </c>
      <c r="BJ186">
        <f>CS186</f>
        <v>0</v>
      </c>
      <c r="BK186">
        <f>L186</f>
        <v>0</v>
      </c>
      <c r="BL186">
        <f>BH186*BI186*BJ186</f>
        <v>0</v>
      </c>
      <c r="BM186">
        <f>(BK186-BC186)/BJ186</f>
        <v>0</v>
      </c>
      <c r="BN186">
        <f>(BA186-BG186)/BG186</f>
        <v>0</v>
      </c>
      <c r="BO186">
        <f>AZ186/(BB186+AZ186/BG186)</f>
        <v>0</v>
      </c>
      <c r="BP186" t="s">
        <v>407</v>
      </c>
      <c r="BQ186">
        <v>0</v>
      </c>
      <c r="BR186">
        <f>IF(BQ186&lt;&gt;0, BQ186, BO186)</f>
        <v>0</v>
      </c>
      <c r="BS186">
        <f>1-BR186/BG186</f>
        <v>0</v>
      </c>
      <c r="BT186">
        <f>(BG186-BF186)/(BG186-BR186)</f>
        <v>0</v>
      </c>
      <c r="BU186">
        <f>(BA186-BG186)/(BA186-BR186)</f>
        <v>0</v>
      </c>
      <c r="BV186">
        <f>(BG186-BF186)/(BG186-AZ186)</f>
        <v>0</v>
      </c>
      <c r="BW186">
        <f>(BA186-BG186)/(BA186-AZ186)</f>
        <v>0</v>
      </c>
      <c r="BX186">
        <f>(BT186*BR186/BF186)</f>
        <v>0</v>
      </c>
      <c r="BY186">
        <f>(1-BX186)</f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f>$B$11*DQ186+$C$11*DR186+$F$11*EC186*(1-EF186)</f>
        <v>0</v>
      </c>
      <c r="CS186">
        <f>CR186*CT186</f>
        <v>0</v>
      </c>
      <c r="CT186">
        <f>($B$11*$D$9+$C$11*$D$9+$F$11*((EP186+EH186)/MAX(EP186+EH186+EQ186, 0.1)*$I$9+EQ186/MAX(EP186+EH186+EQ186, 0.1)*$J$9))/($B$11+$C$11+$F$11)</f>
        <v>0</v>
      </c>
      <c r="CU186">
        <f>($B$11*$K$9+$C$11*$K$9+$F$11*((EP186+EH186)/MAX(EP186+EH186+EQ186, 0.1)*$P$9+EQ186/MAX(EP186+EH186+EQ186, 0.1)*$Q$9))/($B$11+$C$11+$F$11)</f>
        <v>0</v>
      </c>
      <c r="CV186">
        <v>1.65</v>
      </c>
      <c r="CW186">
        <v>0.5</v>
      </c>
      <c r="CX186" t="s">
        <v>408</v>
      </c>
      <c r="CY186">
        <v>2</v>
      </c>
      <c r="CZ186" t="b">
        <v>1</v>
      </c>
      <c r="DA186">
        <v>1510791785.71429</v>
      </c>
      <c r="DB186">
        <v>1170.2725</v>
      </c>
      <c r="DC186">
        <v>1196.00571428571</v>
      </c>
      <c r="DD186">
        <v>24.9540357142857</v>
      </c>
      <c r="DE186">
        <v>24.5415607142857</v>
      </c>
      <c r="DF186">
        <v>1159.01535714286</v>
      </c>
      <c r="DG186">
        <v>24.390025</v>
      </c>
      <c r="DH186">
        <v>500.087857142857</v>
      </c>
      <c r="DI186">
        <v>89.913725</v>
      </c>
      <c r="DJ186">
        <v>0.0999985785714286</v>
      </c>
      <c r="DK186">
        <v>26.6410214285714</v>
      </c>
      <c r="DL186">
        <v>27.4973107142857</v>
      </c>
      <c r="DM186">
        <v>999.9</v>
      </c>
      <c r="DN186">
        <v>0</v>
      </c>
      <c r="DO186">
        <v>0</v>
      </c>
      <c r="DP186">
        <v>9994.6475</v>
      </c>
      <c r="DQ186">
        <v>0</v>
      </c>
      <c r="DR186">
        <v>9.92953</v>
      </c>
      <c r="DS186">
        <v>-25.7334535714286</v>
      </c>
      <c r="DT186">
        <v>1200.22285714286</v>
      </c>
      <c r="DU186">
        <v>1226.0975</v>
      </c>
      <c r="DV186">
        <v>0.412463714285714</v>
      </c>
      <c r="DW186">
        <v>1196.00571428571</v>
      </c>
      <c r="DX186">
        <v>24.5415607142857</v>
      </c>
      <c r="DY186">
        <v>2.24371071428571</v>
      </c>
      <c r="DZ186">
        <v>2.20662392857143</v>
      </c>
      <c r="EA186">
        <v>19.2778714285714</v>
      </c>
      <c r="EB186">
        <v>19.0104964285714</v>
      </c>
      <c r="EC186">
        <v>2000.00678571429</v>
      </c>
      <c r="ED186">
        <v>0.980000428571429</v>
      </c>
      <c r="EE186">
        <v>0.01999975</v>
      </c>
      <c r="EF186">
        <v>0</v>
      </c>
      <c r="EG186">
        <v>2.234075</v>
      </c>
      <c r="EH186">
        <v>0</v>
      </c>
      <c r="EI186">
        <v>2323.76142857143</v>
      </c>
      <c r="EJ186">
        <v>17300.2107142857</v>
      </c>
      <c r="EK186">
        <v>38.937</v>
      </c>
      <c r="EL186">
        <v>39.4415</v>
      </c>
      <c r="EM186">
        <v>38.687</v>
      </c>
      <c r="EN186">
        <v>38.125</v>
      </c>
      <c r="EO186">
        <v>38.3075714285714</v>
      </c>
      <c r="EP186">
        <v>1960.01071428571</v>
      </c>
      <c r="EQ186">
        <v>39.995</v>
      </c>
      <c r="ER186">
        <v>0</v>
      </c>
      <c r="ES186">
        <v>1679592546.5</v>
      </c>
      <c r="ET186">
        <v>0</v>
      </c>
      <c r="EU186">
        <v>2.23269230769231</v>
      </c>
      <c r="EV186">
        <v>-0.322564116272646</v>
      </c>
      <c r="EW186">
        <v>3.27931625231599</v>
      </c>
      <c r="EX186">
        <v>2323.83230769231</v>
      </c>
      <c r="EY186">
        <v>15</v>
      </c>
      <c r="EZ186">
        <v>0</v>
      </c>
      <c r="FA186" t="s">
        <v>409</v>
      </c>
      <c r="FB186">
        <v>1510787920.6</v>
      </c>
      <c r="FC186">
        <v>1510787921.6</v>
      </c>
      <c r="FD186">
        <v>0</v>
      </c>
      <c r="FE186">
        <v>-0.101</v>
      </c>
      <c r="FF186">
        <v>-0.012</v>
      </c>
      <c r="FG186">
        <v>6.901</v>
      </c>
      <c r="FH186">
        <v>0.516</v>
      </c>
      <c r="FI186">
        <v>420</v>
      </c>
      <c r="FJ186">
        <v>24</v>
      </c>
      <c r="FK186">
        <v>0.32</v>
      </c>
      <c r="FL186">
        <v>0.12</v>
      </c>
      <c r="FM186">
        <v>0.414102317073171</v>
      </c>
      <c r="FN186">
        <v>-0.0350612404181187</v>
      </c>
      <c r="FO186">
        <v>0.00371231697053317</v>
      </c>
      <c r="FP186">
        <v>1</v>
      </c>
      <c r="FQ186">
        <v>1</v>
      </c>
      <c r="FR186">
        <v>1</v>
      </c>
      <c r="FS186" t="s">
        <v>410</v>
      </c>
      <c r="FT186">
        <v>2.97178</v>
      </c>
      <c r="FU186">
        <v>2.75379</v>
      </c>
      <c r="FV186">
        <v>0.184688</v>
      </c>
      <c r="FW186">
        <v>0.188155</v>
      </c>
      <c r="FX186">
        <v>0.104838</v>
      </c>
      <c r="FY186">
        <v>0.104923</v>
      </c>
      <c r="FZ186">
        <v>31636.5</v>
      </c>
      <c r="GA186">
        <v>34332.8</v>
      </c>
      <c r="GB186">
        <v>35171</v>
      </c>
      <c r="GC186">
        <v>38361.4</v>
      </c>
      <c r="GD186">
        <v>44616.3</v>
      </c>
      <c r="GE186">
        <v>49586.9</v>
      </c>
      <c r="GF186">
        <v>54946.5</v>
      </c>
      <c r="GG186">
        <v>61523.6</v>
      </c>
      <c r="GH186">
        <v>1.96865</v>
      </c>
      <c r="GI186">
        <v>1.808</v>
      </c>
      <c r="GJ186">
        <v>0.0950992</v>
      </c>
      <c r="GK186">
        <v>0</v>
      </c>
      <c r="GL186">
        <v>25.9459</v>
      </c>
      <c r="GM186">
        <v>999.9</v>
      </c>
      <c r="GN186">
        <v>64.406</v>
      </c>
      <c r="GO186">
        <v>29.729</v>
      </c>
      <c r="GP186">
        <v>30.0465</v>
      </c>
      <c r="GQ186">
        <v>54.8091</v>
      </c>
      <c r="GR186">
        <v>49.4631</v>
      </c>
      <c r="GS186">
        <v>1</v>
      </c>
      <c r="GT186">
        <v>0.0731606</v>
      </c>
      <c r="GU186">
        <v>1.1881</v>
      </c>
      <c r="GV186">
        <v>20.1133</v>
      </c>
      <c r="GW186">
        <v>5.19677</v>
      </c>
      <c r="GX186">
        <v>12.0041</v>
      </c>
      <c r="GY186">
        <v>4.9749</v>
      </c>
      <c r="GZ186">
        <v>3.29303</v>
      </c>
      <c r="HA186">
        <v>9999</v>
      </c>
      <c r="HB186">
        <v>9999</v>
      </c>
      <c r="HC186">
        <v>999.9</v>
      </c>
      <c r="HD186">
        <v>9999</v>
      </c>
      <c r="HE186">
        <v>1.8631</v>
      </c>
      <c r="HF186">
        <v>1.86813</v>
      </c>
      <c r="HG186">
        <v>1.86789</v>
      </c>
      <c r="HH186">
        <v>1.86904</v>
      </c>
      <c r="HI186">
        <v>1.86987</v>
      </c>
      <c r="HJ186">
        <v>1.86585</v>
      </c>
      <c r="HK186">
        <v>1.86704</v>
      </c>
      <c r="HL186">
        <v>1.8683</v>
      </c>
      <c r="HM186">
        <v>5</v>
      </c>
      <c r="HN186">
        <v>0</v>
      </c>
      <c r="HO186">
        <v>0</v>
      </c>
      <c r="HP186">
        <v>0</v>
      </c>
      <c r="HQ186" t="s">
        <v>411</v>
      </c>
      <c r="HR186" t="s">
        <v>412</v>
      </c>
      <c r="HS186" t="s">
        <v>413</v>
      </c>
      <c r="HT186" t="s">
        <v>413</v>
      </c>
      <c r="HU186" t="s">
        <v>413</v>
      </c>
      <c r="HV186" t="s">
        <v>413</v>
      </c>
      <c r="HW186">
        <v>0</v>
      </c>
      <c r="HX186">
        <v>100</v>
      </c>
      <c r="HY186">
        <v>100</v>
      </c>
      <c r="HZ186">
        <v>11.39</v>
      </c>
      <c r="IA186">
        <v>0.5638</v>
      </c>
      <c r="IB186">
        <v>4.09459096810632</v>
      </c>
      <c r="IC186">
        <v>0.00701673648668627</v>
      </c>
      <c r="ID186">
        <v>-7.00304995360485e-07</v>
      </c>
      <c r="IE186">
        <v>-1.86506737496121e-11</v>
      </c>
      <c r="IF186">
        <v>0.00125787624930914</v>
      </c>
      <c r="IG186">
        <v>-0.0224036906934607</v>
      </c>
      <c r="IH186">
        <v>0.00249664406764014</v>
      </c>
      <c r="II186">
        <v>-2.59163740235367e-05</v>
      </c>
      <c r="IJ186">
        <v>-2</v>
      </c>
      <c r="IK186">
        <v>2020</v>
      </c>
      <c r="IL186">
        <v>1</v>
      </c>
      <c r="IM186">
        <v>25</v>
      </c>
      <c r="IN186">
        <v>64.5</v>
      </c>
      <c r="IO186">
        <v>64.5</v>
      </c>
      <c r="IP186">
        <v>2.43896</v>
      </c>
      <c r="IQ186">
        <v>2.61475</v>
      </c>
      <c r="IR186">
        <v>1.54785</v>
      </c>
      <c r="IS186">
        <v>2.30591</v>
      </c>
      <c r="IT186">
        <v>1.34644</v>
      </c>
      <c r="IU186">
        <v>2.28638</v>
      </c>
      <c r="IV186">
        <v>34.1452</v>
      </c>
      <c r="IW186">
        <v>24.2101</v>
      </c>
      <c r="IX186">
        <v>18</v>
      </c>
      <c r="IY186">
        <v>503.493</v>
      </c>
      <c r="IZ186">
        <v>400.671</v>
      </c>
      <c r="JA186">
        <v>23.6345</v>
      </c>
      <c r="JB186">
        <v>28.1743</v>
      </c>
      <c r="JC186">
        <v>29.9999</v>
      </c>
      <c r="JD186">
        <v>28.1865</v>
      </c>
      <c r="JE186">
        <v>28.1321</v>
      </c>
      <c r="JF186">
        <v>48.8469</v>
      </c>
      <c r="JG186">
        <v>28.4109</v>
      </c>
      <c r="JH186">
        <v>73.6516</v>
      </c>
      <c r="JI186">
        <v>23.6371</v>
      </c>
      <c r="JJ186">
        <v>1240.73</v>
      </c>
      <c r="JK186">
        <v>24.5381</v>
      </c>
      <c r="JL186">
        <v>101.95</v>
      </c>
      <c r="JM186">
        <v>102.411</v>
      </c>
    </row>
    <row r="187" spans="1:273">
      <c r="A187">
        <v>171</v>
      </c>
      <c r="B187">
        <v>1510791798.5</v>
      </c>
      <c r="C187">
        <v>2466.40000009537</v>
      </c>
      <c r="D187" t="s">
        <v>752</v>
      </c>
      <c r="E187" t="s">
        <v>753</v>
      </c>
      <c r="F187">
        <v>5</v>
      </c>
      <c r="G187" t="s">
        <v>405</v>
      </c>
      <c r="H187" t="s">
        <v>406</v>
      </c>
      <c r="I187">
        <v>1510791791</v>
      </c>
      <c r="J187">
        <f>(K187)/1000</f>
        <v>0</v>
      </c>
      <c r="K187">
        <f>IF(CZ187, AN187, AH187)</f>
        <v>0</v>
      </c>
      <c r="L187">
        <f>IF(CZ187, AI187, AG187)</f>
        <v>0</v>
      </c>
      <c r="M187">
        <f>DB187 - IF(AU187&gt;1, L187*CV187*100.0/(AW187*DP187), 0)</f>
        <v>0</v>
      </c>
      <c r="N187">
        <f>((T187-J187/2)*M187-L187)/(T187+J187/2)</f>
        <v>0</v>
      </c>
      <c r="O187">
        <f>N187*(DI187+DJ187)/1000.0</f>
        <v>0</v>
      </c>
      <c r="P187">
        <f>(DB187 - IF(AU187&gt;1, L187*CV187*100.0/(AW187*DP187), 0))*(DI187+DJ187)/1000.0</f>
        <v>0</v>
      </c>
      <c r="Q187">
        <f>2.0/((1/S187-1/R187)+SIGN(S187)*SQRT((1/S187-1/R187)*(1/S187-1/R187) + 4*CW187/((CW187+1)*(CW187+1))*(2*1/S187*1/R187-1/R187*1/R187)))</f>
        <v>0</v>
      </c>
      <c r="R187">
        <f>IF(LEFT(CX187,1)&lt;&gt;"0",IF(LEFT(CX187,1)="1",3.0,CY187),$D$5+$E$5*(DP187*DI187/($K$5*1000))+$F$5*(DP187*DI187/($K$5*1000))*MAX(MIN(CV187,$J$5),$I$5)*MAX(MIN(CV187,$J$5),$I$5)+$G$5*MAX(MIN(CV187,$J$5),$I$5)*(DP187*DI187/($K$5*1000))+$H$5*(DP187*DI187/($K$5*1000))*(DP187*DI187/($K$5*1000)))</f>
        <v>0</v>
      </c>
      <c r="S187">
        <f>J187*(1000-(1000*0.61365*exp(17.502*W187/(240.97+W187))/(DI187+DJ187)+DD187)/2)/(1000*0.61365*exp(17.502*W187/(240.97+W187))/(DI187+DJ187)-DD187)</f>
        <v>0</v>
      </c>
      <c r="T187">
        <f>1/((CW187+1)/(Q187/1.6)+1/(R187/1.37)) + CW187/((CW187+1)/(Q187/1.6) + CW187/(R187/1.37))</f>
        <v>0</v>
      </c>
      <c r="U187">
        <f>(CR187*CU187)</f>
        <v>0</v>
      </c>
      <c r="V187">
        <f>(DK187+(U187+2*0.95*5.67E-8*(((DK187+$B$7)+273)^4-(DK187+273)^4)-44100*J187)/(1.84*29.3*R187+8*0.95*5.67E-8*(DK187+273)^3))</f>
        <v>0</v>
      </c>
      <c r="W187">
        <f>($C$7*DL187+$D$7*DM187+$E$7*V187)</f>
        <v>0</v>
      </c>
      <c r="X187">
        <f>0.61365*exp(17.502*W187/(240.97+W187))</f>
        <v>0</v>
      </c>
      <c r="Y187">
        <f>(Z187/AA187*100)</f>
        <v>0</v>
      </c>
      <c r="Z187">
        <f>DD187*(DI187+DJ187)/1000</f>
        <v>0</v>
      </c>
      <c r="AA187">
        <f>0.61365*exp(17.502*DK187/(240.97+DK187))</f>
        <v>0</v>
      </c>
      <c r="AB187">
        <f>(X187-DD187*(DI187+DJ187)/1000)</f>
        <v>0</v>
      </c>
      <c r="AC187">
        <f>(-J187*44100)</f>
        <v>0</v>
      </c>
      <c r="AD187">
        <f>2*29.3*R187*0.92*(DK187-W187)</f>
        <v>0</v>
      </c>
      <c r="AE187">
        <f>2*0.95*5.67E-8*(((DK187+$B$7)+273)^4-(W187+273)^4)</f>
        <v>0</v>
      </c>
      <c r="AF187">
        <f>U187+AE187+AC187+AD187</f>
        <v>0</v>
      </c>
      <c r="AG187">
        <f>DH187*AU187*(DC187-DB187*(1000-AU187*DE187)/(1000-AU187*DD187))/(100*CV187)</f>
        <v>0</v>
      </c>
      <c r="AH187">
        <f>1000*DH187*AU187*(DD187-DE187)/(100*CV187*(1000-AU187*DD187))</f>
        <v>0</v>
      </c>
      <c r="AI187">
        <f>(AJ187 - AK187 - DI187*1E3/(8.314*(DK187+273.15)) * AM187/DH187 * AL187) * DH187/(100*CV187) * (1000 - DE187)/1000</f>
        <v>0</v>
      </c>
      <c r="AJ187">
        <v>1260.75829696654</v>
      </c>
      <c r="AK187">
        <v>1242.34357575758</v>
      </c>
      <c r="AL187">
        <v>3.36906465661275</v>
      </c>
      <c r="AM187">
        <v>64.351544685461</v>
      </c>
      <c r="AN187">
        <f>(AP187 - AO187 + DI187*1E3/(8.314*(DK187+273.15)) * AR187/DH187 * AQ187) * DH187/(100*CV187) * 1000/(1000 - AP187)</f>
        <v>0</v>
      </c>
      <c r="AO187">
        <v>24.5435685215533</v>
      </c>
      <c r="AP187">
        <v>24.9525825174825</v>
      </c>
      <c r="AQ187">
        <v>2.99104887600001e-06</v>
      </c>
      <c r="AR187">
        <v>100.18039122701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MAX(0,($B$13+$C$13*DP187)/(1+$D$13*DP187)*DI187/(DK187+273)*$E$13)</f>
        <v>0</v>
      </c>
      <c r="AX187" t="s">
        <v>407</v>
      </c>
      <c r="AY187" t="s">
        <v>407</v>
      </c>
      <c r="AZ187">
        <v>0</v>
      </c>
      <c r="BA187">
        <v>0</v>
      </c>
      <c r="BB187">
        <f>1-AZ187/BA187</f>
        <v>0</v>
      </c>
      <c r="BC187">
        <v>0</v>
      </c>
      <c r="BD187" t="s">
        <v>407</v>
      </c>
      <c r="BE187" t="s">
        <v>407</v>
      </c>
      <c r="BF187">
        <v>0</v>
      </c>
      <c r="BG187">
        <v>0</v>
      </c>
      <c r="BH187">
        <f>1-BF187/BG187</f>
        <v>0</v>
      </c>
      <c r="BI187">
        <v>0.5</v>
      </c>
      <c r="BJ187">
        <f>CS187</f>
        <v>0</v>
      </c>
      <c r="BK187">
        <f>L187</f>
        <v>0</v>
      </c>
      <c r="BL187">
        <f>BH187*BI187*BJ187</f>
        <v>0</v>
      </c>
      <c r="BM187">
        <f>(BK187-BC187)/BJ187</f>
        <v>0</v>
      </c>
      <c r="BN187">
        <f>(BA187-BG187)/BG187</f>
        <v>0</v>
      </c>
      <c r="BO187">
        <f>AZ187/(BB187+AZ187/BG187)</f>
        <v>0</v>
      </c>
      <c r="BP187" t="s">
        <v>407</v>
      </c>
      <c r="BQ187">
        <v>0</v>
      </c>
      <c r="BR187">
        <f>IF(BQ187&lt;&gt;0, BQ187, BO187)</f>
        <v>0</v>
      </c>
      <c r="BS187">
        <f>1-BR187/BG187</f>
        <v>0</v>
      </c>
      <c r="BT187">
        <f>(BG187-BF187)/(BG187-BR187)</f>
        <v>0</v>
      </c>
      <c r="BU187">
        <f>(BA187-BG187)/(BA187-BR187)</f>
        <v>0</v>
      </c>
      <c r="BV187">
        <f>(BG187-BF187)/(BG187-AZ187)</f>
        <v>0</v>
      </c>
      <c r="BW187">
        <f>(BA187-BG187)/(BA187-AZ187)</f>
        <v>0</v>
      </c>
      <c r="BX187">
        <f>(BT187*BR187/BF187)</f>
        <v>0</v>
      </c>
      <c r="BY187">
        <f>(1-BX187)</f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f>$B$11*DQ187+$C$11*DR187+$F$11*EC187*(1-EF187)</f>
        <v>0</v>
      </c>
      <c r="CS187">
        <f>CR187*CT187</f>
        <v>0</v>
      </c>
      <c r="CT187">
        <f>($B$11*$D$9+$C$11*$D$9+$F$11*((EP187+EH187)/MAX(EP187+EH187+EQ187, 0.1)*$I$9+EQ187/MAX(EP187+EH187+EQ187, 0.1)*$J$9))/($B$11+$C$11+$F$11)</f>
        <v>0</v>
      </c>
      <c r="CU187">
        <f>($B$11*$K$9+$C$11*$K$9+$F$11*((EP187+EH187)/MAX(EP187+EH187+EQ187, 0.1)*$P$9+EQ187/MAX(EP187+EH187+EQ187, 0.1)*$Q$9))/($B$11+$C$11+$F$11)</f>
        <v>0</v>
      </c>
      <c r="CV187">
        <v>1.65</v>
      </c>
      <c r="CW187">
        <v>0.5</v>
      </c>
      <c r="CX187" t="s">
        <v>408</v>
      </c>
      <c r="CY187">
        <v>2</v>
      </c>
      <c r="CZ187" t="b">
        <v>1</v>
      </c>
      <c r="DA187">
        <v>1510791791</v>
      </c>
      <c r="DB187">
        <v>1188.02518518519</v>
      </c>
      <c r="DC187">
        <v>1213.70962962963</v>
      </c>
      <c r="DD187">
        <v>24.9525962962963</v>
      </c>
      <c r="DE187">
        <v>24.5424074074074</v>
      </c>
      <c r="DF187">
        <v>1176.67555555556</v>
      </c>
      <c r="DG187">
        <v>24.3886666666667</v>
      </c>
      <c r="DH187">
        <v>500.078259259259</v>
      </c>
      <c r="DI187">
        <v>89.9123555555555</v>
      </c>
      <c r="DJ187">
        <v>0.0999157296296296</v>
      </c>
      <c r="DK187">
        <v>26.6399333333333</v>
      </c>
      <c r="DL187">
        <v>27.5020037037037</v>
      </c>
      <c r="DM187">
        <v>999.9</v>
      </c>
      <c r="DN187">
        <v>0</v>
      </c>
      <c r="DO187">
        <v>0</v>
      </c>
      <c r="DP187">
        <v>10002.9881481481</v>
      </c>
      <c r="DQ187">
        <v>0</v>
      </c>
      <c r="DR187">
        <v>9.92953</v>
      </c>
      <c r="DS187">
        <v>-25.6843111111111</v>
      </c>
      <c r="DT187">
        <v>1218.42888888889</v>
      </c>
      <c r="DU187">
        <v>1244.24814814815</v>
      </c>
      <c r="DV187">
        <v>0.410185148148148</v>
      </c>
      <c r="DW187">
        <v>1213.70962962963</v>
      </c>
      <c r="DX187">
        <v>24.5424074074074</v>
      </c>
      <c r="DY187">
        <v>2.24354740740741</v>
      </c>
      <c r="DZ187">
        <v>2.20666592592593</v>
      </c>
      <c r="EA187">
        <v>19.2767074074074</v>
      </c>
      <c r="EB187">
        <v>19.0107962962963</v>
      </c>
      <c r="EC187">
        <v>2000.01555555556</v>
      </c>
      <c r="ED187">
        <v>0.980001851851852</v>
      </c>
      <c r="EE187">
        <v>0.0199983074074074</v>
      </c>
      <c r="EF187">
        <v>0</v>
      </c>
      <c r="EG187">
        <v>2.27536666666667</v>
      </c>
      <c r="EH187">
        <v>0</v>
      </c>
      <c r="EI187">
        <v>2324.02555555556</v>
      </c>
      <c r="EJ187">
        <v>17300.3074074074</v>
      </c>
      <c r="EK187">
        <v>38.937</v>
      </c>
      <c r="EL187">
        <v>39.437</v>
      </c>
      <c r="EM187">
        <v>38.687</v>
      </c>
      <c r="EN187">
        <v>38.125</v>
      </c>
      <c r="EO187">
        <v>38.3074074074074</v>
      </c>
      <c r="EP187">
        <v>1960.02185185185</v>
      </c>
      <c r="EQ187">
        <v>39.9925925925926</v>
      </c>
      <c r="ER187">
        <v>0</v>
      </c>
      <c r="ES187">
        <v>1679592551.9</v>
      </c>
      <c r="ET187">
        <v>0</v>
      </c>
      <c r="EU187">
        <v>2.230528</v>
      </c>
      <c r="EV187">
        <v>0.0475769090035731</v>
      </c>
      <c r="EW187">
        <v>3.0376923057533</v>
      </c>
      <c r="EX187">
        <v>2324.0552</v>
      </c>
      <c r="EY187">
        <v>15</v>
      </c>
      <c r="EZ187">
        <v>0</v>
      </c>
      <c r="FA187" t="s">
        <v>409</v>
      </c>
      <c r="FB187">
        <v>1510787920.6</v>
      </c>
      <c r="FC187">
        <v>1510787921.6</v>
      </c>
      <c r="FD187">
        <v>0</v>
      </c>
      <c r="FE187">
        <v>-0.101</v>
      </c>
      <c r="FF187">
        <v>-0.012</v>
      </c>
      <c r="FG187">
        <v>6.901</v>
      </c>
      <c r="FH187">
        <v>0.516</v>
      </c>
      <c r="FI187">
        <v>420</v>
      </c>
      <c r="FJ187">
        <v>24</v>
      </c>
      <c r="FK187">
        <v>0.32</v>
      </c>
      <c r="FL187">
        <v>0.12</v>
      </c>
      <c r="FM187">
        <v>0.411695804878049</v>
      </c>
      <c r="FN187">
        <v>-0.0247399651567942</v>
      </c>
      <c r="FO187">
        <v>0.00285663595621103</v>
      </c>
      <c r="FP187">
        <v>1</v>
      </c>
      <c r="FQ187">
        <v>1</v>
      </c>
      <c r="FR187">
        <v>1</v>
      </c>
      <c r="FS187" t="s">
        <v>410</v>
      </c>
      <c r="FT187">
        <v>2.97192</v>
      </c>
      <c r="FU187">
        <v>2.75426</v>
      </c>
      <c r="FV187">
        <v>0.186277</v>
      </c>
      <c r="FW187">
        <v>0.189645</v>
      </c>
      <c r="FX187">
        <v>0.104845</v>
      </c>
      <c r="FY187">
        <v>0.104928</v>
      </c>
      <c r="FZ187">
        <v>31574.8</v>
      </c>
      <c r="GA187">
        <v>34269.9</v>
      </c>
      <c r="GB187">
        <v>35170.9</v>
      </c>
      <c r="GC187">
        <v>38361.5</v>
      </c>
      <c r="GD187">
        <v>44616.1</v>
      </c>
      <c r="GE187">
        <v>49586.7</v>
      </c>
      <c r="GF187">
        <v>54946.8</v>
      </c>
      <c r="GG187">
        <v>61523.7</v>
      </c>
      <c r="GH187">
        <v>1.96865</v>
      </c>
      <c r="GI187">
        <v>1.80807</v>
      </c>
      <c r="GJ187">
        <v>0.096444</v>
      </c>
      <c r="GK187">
        <v>0</v>
      </c>
      <c r="GL187">
        <v>25.9421</v>
      </c>
      <c r="GM187">
        <v>999.9</v>
      </c>
      <c r="GN187">
        <v>64.382</v>
      </c>
      <c r="GO187">
        <v>29.729</v>
      </c>
      <c r="GP187">
        <v>30.0345</v>
      </c>
      <c r="GQ187">
        <v>54.8191</v>
      </c>
      <c r="GR187">
        <v>49.0304</v>
      </c>
      <c r="GS187">
        <v>1</v>
      </c>
      <c r="GT187">
        <v>0.0728227</v>
      </c>
      <c r="GU187">
        <v>1.2065</v>
      </c>
      <c r="GV187">
        <v>20.1133</v>
      </c>
      <c r="GW187">
        <v>5.19722</v>
      </c>
      <c r="GX187">
        <v>12.004</v>
      </c>
      <c r="GY187">
        <v>4.9753</v>
      </c>
      <c r="GZ187">
        <v>3.29305</v>
      </c>
      <c r="HA187">
        <v>9999</v>
      </c>
      <c r="HB187">
        <v>9999</v>
      </c>
      <c r="HC187">
        <v>999.9</v>
      </c>
      <c r="HD187">
        <v>9999</v>
      </c>
      <c r="HE187">
        <v>1.8631</v>
      </c>
      <c r="HF187">
        <v>1.86813</v>
      </c>
      <c r="HG187">
        <v>1.8679</v>
      </c>
      <c r="HH187">
        <v>1.86905</v>
      </c>
      <c r="HI187">
        <v>1.86985</v>
      </c>
      <c r="HJ187">
        <v>1.86585</v>
      </c>
      <c r="HK187">
        <v>1.86705</v>
      </c>
      <c r="HL187">
        <v>1.86832</v>
      </c>
      <c r="HM187">
        <v>5</v>
      </c>
      <c r="HN187">
        <v>0</v>
      </c>
      <c r="HO187">
        <v>0</v>
      </c>
      <c r="HP187">
        <v>0</v>
      </c>
      <c r="HQ187" t="s">
        <v>411</v>
      </c>
      <c r="HR187" t="s">
        <v>412</v>
      </c>
      <c r="HS187" t="s">
        <v>413</v>
      </c>
      <c r="HT187" t="s">
        <v>413</v>
      </c>
      <c r="HU187" t="s">
        <v>413</v>
      </c>
      <c r="HV187" t="s">
        <v>413</v>
      </c>
      <c r="HW187">
        <v>0</v>
      </c>
      <c r="HX187">
        <v>100</v>
      </c>
      <c r="HY187">
        <v>100</v>
      </c>
      <c r="HZ187">
        <v>11.48</v>
      </c>
      <c r="IA187">
        <v>0.5639</v>
      </c>
      <c r="IB187">
        <v>4.09459096810632</v>
      </c>
      <c r="IC187">
        <v>0.00701673648668627</v>
      </c>
      <c r="ID187">
        <v>-7.00304995360485e-07</v>
      </c>
      <c r="IE187">
        <v>-1.86506737496121e-11</v>
      </c>
      <c r="IF187">
        <v>0.00125787624930914</v>
      </c>
      <c r="IG187">
        <v>-0.0224036906934607</v>
      </c>
      <c r="IH187">
        <v>0.00249664406764014</v>
      </c>
      <c r="II187">
        <v>-2.59163740235367e-05</v>
      </c>
      <c r="IJ187">
        <v>-2</v>
      </c>
      <c r="IK187">
        <v>2020</v>
      </c>
      <c r="IL187">
        <v>1</v>
      </c>
      <c r="IM187">
        <v>25</v>
      </c>
      <c r="IN187">
        <v>64.6</v>
      </c>
      <c r="IO187">
        <v>64.6</v>
      </c>
      <c r="IP187">
        <v>2.46338</v>
      </c>
      <c r="IQ187">
        <v>2.60986</v>
      </c>
      <c r="IR187">
        <v>1.54785</v>
      </c>
      <c r="IS187">
        <v>2.30469</v>
      </c>
      <c r="IT187">
        <v>1.34644</v>
      </c>
      <c r="IU187">
        <v>2.27783</v>
      </c>
      <c r="IV187">
        <v>34.1452</v>
      </c>
      <c r="IW187">
        <v>24.2101</v>
      </c>
      <c r="IX187">
        <v>18</v>
      </c>
      <c r="IY187">
        <v>503.466</v>
      </c>
      <c r="IZ187">
        <v>400.692</v>
      </c>
      <c r="JA187">
        <v>23.6359</v>
      </c>
      <c r="JB187">
        <v>28.1713</v>
      </c>
      <c r="JC187">
        <v>29.9997</v>
      </c>
      <c r="JD187">
        <v>28.1835</v>
      </c>
      <c r="JE187">
        <v>28.1292</v>
      </c>
      <c r="JF187">
        <v>49.3409</v>
      </c>
      <c r="JG187">
        <v>28.4109</v>
      </c>
      <c r="JH187">
        <v>73.6516</v>
      </c>
      <c r="JI187">
        <v>23.6347</v>
      </c>
      <c r="JJ187">
        <v>1260.9</v>
      </c>
      <c r="JK187">
        <v>24.5381</v>
      </c>
      <c r="JL187">
        <v>101.95</v>
      </c>
      <c r="JM187">
        <v>102.411</v>
      </c>
    </row>
    <row r="188" spans="1:273">
      <c r="A188">
        <v>172</v>
      </c>
      <c r="B188">
        <v>1510791803.5</v>
      </c>
      <c r="C188">
        <v>2471.40000009537</v>
      </c>
      <c r="D188" t="s">
        <v>754</v>
      </c>
      <c r="E188" t="s">
        <v>755</v>
      </c>
      <c r="F188">
        <v>5</v>
      </c>
      <c r="G188" t="s">
        <v>405</v>
      </c>
      <c r="H188" t="s">
        <v>406</v>
      </c>
      <c r="I188">
        <v>1510791795.71429</v>
      </c>
      <c r="J188">
        <f>(K188)/1000</f>
        <v>0</v>
      </c>
      <c r="K188">
        <f>IF(CZ188, AN188, AH188)</f>
        <v>0</v>
      </c>
      <c r="L188">
        <f>IF(CZ188, AI188, AG188)</f>
        <v>0</v>
      </c>
      <c r="M188">
        <f>DB188 - IF(AU188&gt;1, L188*CV188*100.0/(AW188*DP188), 0)</f>
        <v>0</v>
      </c>
      <c r="N188">
        <f>((T188-J188/2)*M188-L188)/(T188+J188/2)</f>
        <v>0</v>
      </c>
      <c r="O188">
        <f>N188*(DI188+DJ188)/1000.0</f>
        <v>0</v>
      </c>
      <c r="P188">
        <f>(DB188 - IF(AU188&gt;1, L188*CV188*100.0/(AW188*DP188), 0))*(DI188+DJ188)/1000.0</f>
        <v>0</v>
      </c>
      <c r="Q188">
        <f>2.0/((1/S188-1/R188)+SIGN(S188)*SQRT((1/S188-1/R188)*(1/S188-1/R188) + 4*CW188/((CW188+1)*(CW188+1))*(2*1/S188*1/R188-1/R188*1/R188)))</f>
        <v>0</v>
      </c>
      <c r="R188">
        <f>IF(LEFT(CX188,1)&lt;&gt;"0",IF(LEFT(CX188,1)="1",3.0,CY188),$D$5+$E$5*(DP188*DI188/($K$5*1000))+$F$5*(DP188*DI188/($K$5*1000))*MAX(MIN(CV188,$J$5),$I$5)*MAX(MIN(CV188,$J$5),$I$5)+$G$5*MAX(MIN(CV188,$J$5),$I$5)*(DP188*DI188/($K$5*1000))+$H$5*(DP188*DI188/($K$5*1000))*(DP188*DI188/($K$5*1000)))</f>
        <v>0</v>
      </c>
      <c r="S188">
        <f>J188*(1000-(1000*0.61365*exp(17.502*W188/(240.97+W188))/(DI188+DJ188)+DD188)/2)/(1000*0.61365*exp(17.502*W188/(240.97+W188))/(DI188+DJ188)-DD188)</f>
        <v>0</v>
      </c>
      <c r="T188">
        <f>1/((CW188+1)/(Q188/1.6)+1/(R188/1.37)) + CW188/((CW188+1)/(Q188/1.6) + CW188/(R188/1.37))</f>
        <v>0</v>
      </c>
      <c r="U188">
        <f>(CR188*CU188)</f>
        <v>0</v>
      </c>
      <c r="V188">
        <f>(DK188+(U188+2*0.95*5.67E-8*(((DK188+$B$7)+273)^4-(DK188+273)^4)-44100*J188)/(1.84*29.3*R188+8*0.95*5.67E-8*(DK188+273)^3))</f>
        <v>0</v>
      </c>
      <c r="W188">
        <f>($C$7*DL188+$D$7*DM188+$E$7*V188)</f>
        <v>0</v>
      </c>
      <c r="X188">
        <f>0.61365*exp(17.502*W188/(240.97+W188))</f>
        <v>0</v>
      </c>
      <c r="Y188">
        <f>(Z188/AA188*100)</f>
        <v>0</v>
      </c>
      <c r="Z188">
        <f>DD188*(DI188+DJ188)/1000</f>
        <v>0</v>
      </c>
      <c r="AA188">
        <f>0.61365*exp(17.502*DK188/(240.97+DK188))</f>
        <v>0</v>
      </c>
      <c r="AB188">
        <f>(X188-DD188*(DI188+DJ188)/1000)</f>
        <v>0</v>
      </c>
      <c r="AC188">
        <f>(-J188*44100)</f>
        <v>0</v>
      </c>
      <c r="AD188">
        <f>2*29.3*R188*0.92*(DK188-W188)</f>
        <v>0</v>
      </c>
      <c r="AE188">
        <f>2*0.95*5.67E-8*(((DK188+$B$7)+273)^4-(W188+273)^4)</f>
        <v>0</v>
      </c>
      <c r="AF188">
        <f>U188+AE188+AC188+AD188</f>
        <v>0</v>
      </c>
      <c r="AG188">
        <f>DH188*AU188*(DC188-DB188*(1000-AU188*DE188)/(1000-AU188*DD188))/(100*CV188)</f>
        <v>0</v>
      </c>
      <c r="AH188">
        <f>1000*DH188*AU188*(DD188-DE188)/(100*CV188*(1000-AU188*DD188))</f>
        <v>0</v>
      </c>
      <c r="AI188">
        <f>(AJ188 - AK188 - DI188*1E3/(8.314*(DK188+273.15)) * AM188/DH188 * AL188) * DH188/(100*CV188) * (1000 - DE188)/1000</f>
        <v>0</v>
      </c>
      <c r="AJ188">
        <v>1277.36284297805</v>
      </c>
      <c r="AK188">
        <v>1259.11036363636</v>
      </c>
      <c r="AL188">
        <v>3.36709150271298</v>
      </c>
      <c r="AM188">
        <v>64.351544685461</v>
      </c>
      <c r="AN188">
        <f>(AP188 - AO188 + DI188*1E3/(8.314*(DK188+273.15)) * AR188/DH188 * AQ188) * DH188/(100*CV188) * 1000/(1000 - AP188)</f>
        <v>0</v>
      </c>
      <c r="AO188">
        <v>24.5433111586074</v>
      </c>
      <c r="AP188">
        <v>24.9511188811189</v>
      </c>
      <c r="AQ188">
        <v>-8.55850683652351e-07</v>
      </c>
      <c r="AR188">
        <v>100.18039122701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MAX(0,($B$13+$C$13*DP188)/(1+$D$13*DP188)*DI188/(DK188+273)*$E$13)</f>
        <v>0</v>
      </c>
      <c r="AX188" t="s">
        <v>407</v>
      </c>
      <c r="AY188" t="s">
        <v>407</v>
      </c>
      <c r="AZ188">
        <v>0</v>
      </c>
      <c r="BA188">
        <v>0</v>
      </c>
      <c r="BB188">
        <f>1-AZ188/BA188</f>
        <v>0</v>
      </c>
      <c r="BC188">
        <v>0</v>
      </c>
      <c r="BD188" t="s">
        <v>407</v>
      </c>
      <c r="BE188" t="s">
        <v>407</v>
      </c>
      <c r="BF188">
        <v>0</v>
      </c>
      <c r="BG188">
        <v>0</v>
      </c>
      <c r="BH188">
        <f>1-BF188/BG188</f>
        <v>0</v>
      </c>
      <c r="BI188">
        <v>0.5</v>
      </c>
      <c r="BJ188">
        <f>CS188</f>
        <v>0</v>
      </c>
      <c r="BK188">
        <f>L188</f>
        <v>0</v>
      </c>
      <c r="BL188">
        <f>BH188*BI188*BJ188</f>
        <v>0</v>
      </c>
      <c r="BM188">
        <f>(BK188-BC188)/BJ188</f>
        <v>0</v>
      </c>
      <c r="BN188">
        <f>(BA188-BG188)/BG188</f>
        <v>0</v>
      </c>
      <c r="BO188">
        <f>AZ188/(BB188+AZ188/BG188)</f>
        <v>0</v>
      </c>
      <c r="BP188" t="s">
        <v>407</v>
      </c>
      <c r="BQ188">
        <v>0</v>
      </c>
      <c r="BR188">
        <f>IF(BQ188&lt;&gt;0, BQ188, BO188)</f>
        <v>0</v>
      </c>
      <c r="BS188">
        <f>1-BR188/BG188</f>
        <v>0</v>
      </c>
      <c r="BT188">
        <f>(BG188-BF188)/(BG188-BR188)</f>
        <v>0</v>
      </c>
      <c r="BU188">
        <f>(BA188-BG188)/(BA188-BR188)</f>
        <v>0</v>
      </c>
      <c r="BV188">
        <f>(BG188-BF188)/(BG188-AZ188)</f>
        <v>0</v>
      </c>
      <c r="BW188">
        <f>(BA188-BG188)/(BA188-AZ188)</f>
        <v>0</v>
      </c>
      <c r="BX188">
        <f>(BT188*BR188/BF188)</f>
        <v>0</v>
      </c>
      <c r="BY188">
        <f>(1-BX188)</f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f>$B$11*DQ188+$C$11*DR188+$F$11*EC188*(1-EF188)</f>
        <v>0</v>
      </c>
      <c r="CS188">
        <f>CR188*CT188</f>
        <v>0</v>
      </c>
      <c r="CT188">
        <f>($B$11*$D$9+$C$11*$D$9+$F$11*((EP188+EH188)/MAX(EP188+EH188+EQ188, 0.1)*$I$9+EQ188/MAX(EP188+EH188+EQ188, 0.1)*$J$9))/($B$11+$C$11+$F$11)</f>
        <v>0</v>
      </c>
      <c r="CU188">
        <f>($B$11*$K$9+$C$11*$K$9+$F$11*((EP188+EH188)/MAX(EP188+EH188+EQ188, 0.1)*$P$9+EQ188/MAX(EP188+EH188+EQ188, 0.1)*$Q$9))/($B$11+$C$11+$F$11)</f>
        <v>0</v>
      </c>
      <c r="CV188">
        <v>1.65</v>
      </c>
      <c r="CW188">
        <v>0.5</v>
      </c>
      <c r="CX188" t="s">
        <v>408</v>
      </c>
      <c r="CY188">
        <v>2</v>
      </c>
      <c r="CZ188" t="b">
        <v>1</v>
      </c>
      <c r="DA188">
        <v>1510791795.71429</v>
      </c>
      <c r="DB188">
        <v>1203.71</v>
      </c>
      <c r="DC188">
        <v>1229.16071428571</v>
      </c>
      <c r="DD188">
        <v>24.9521</v>
      </c>
      <c r="DE188">
        <v>24.5426964285714</v>
      </c>
      <c r="DF188">
        <v>1192.2775</v>
      </c>
      <c r="DG188">
        <v>24.3882</v>
      </c>
      <c r="DH188">
        <v>500.072857142857</v>
      </c>
      <c r="DI188">
        <v>89.9120178571429</v>
      </c>
      <c r="DJ188">
        <v>0.0999403392857143</v>
      </c>
      <c r="DK188">
        <v>26.6385607142857</v>
      </c>
      <c r="DL188">
        <v>27.5043142857143</v>
      </c>
      <c r="DM188">
        <v>999.9</v>
      </c>
      <c r="DN188">
        <v>0</v>
      </c>
      <c r="DO188">
        <v>0</v>
      </c>
      <c r="DP188">
        <v>10014.2882142857</v>
      </c>
      <c r="DQ188">
        <v>0</v>
      </c>
      <c r="DR188">
        <v>9.92953</v>
      </c>
      <c r="DS188">
        <v>-25.4499392857143</v>
      </c>
      <c r="DT188">
        <v>1234.51392857143</v>
      </c>
      <c r="DU188">
        <v>1260.08642857143</v>
      </c>
      <c r="DV188">
        <v>0.409406857142857</v>
      </c>
      <c r="DW188">
        <v>1229.16071428571</v>
      </c>
      <c r="DX188">
        <v>24.5426964285714</v>
      </c>
      <c r="DY188">
        <v>2.24349392857143</v>
      </c>
      <c r="DZ188">
        <v>2.20668321428571</v>
      </c>
      <c r="EA188">
        <v>19.2763285714286</v>
      </c>
      <c r="EB188">
        <v>19.0109214285714</v>
      </c>
      <c r="EC188">
        <v>2000.0025</v>
      </c>
      <c r="ED188">
        <v>0.980002857142857</v>
      </c>
      <c r="EE188">
        <v>0.0199973357142857</v>
      </c>
      <c r="EF188">
        <v>0</v>
      </c>
      <c r="EG188">
        <v>2.31081785714286</v>
      </c>
      <c r="EH188">
        <v>0</v>
      </c>
      <c r="EI188">
        <v>2324.28928571429</v>
      </c>
      <c r="EJ188">
        <v>17300.1964285714</v>
      </c>
      <c r="EK188">
        <v>38.937</v>
      </c>
      <c r="EL188">
        <v>39.437</v>
      </c>
      <c r="EM188">
        <v>38.687</v>
      </c>
      <c r="EN188">
        <v>38.125</v>
      </c>
      <c r="EO188">
        <v>38.3031428571429</v>
      </c>
      <c r="EP188">
        <v>1960.01107142857</v>
      </c>
      <c r="EQ188">
        <v>39.9928571428571</v>
      </c>
      <c r="ER188">
        <v>0</v>
      </c>
      <c r="ES188">
        <v>1679592556.1</v>
      </c>
      <c r="ET188">
        <v>0</v>
      </c>
      <c r="EU188">
        <v>2.27109615384615</v>
      </c>
      <c r="EV188">
        <v>0.479894002494334</v>
      </c>
      <c r="EW188">
        <v>1.46735042526846</v>
      </c>
      <c r="EX188">
        <v>2324.28923076923</v>
      </c>
      <c r="EY188">
        <v>15</v>
      </c>
      <c r="EZ188">
        <v>0</v>
      </c>
      <c r="FA188" t="s">
        <v>409</v>
      </c>
      <c r="FB188">
        <v>1510787920.6</v>
      </c>
      <c r="FC188">
        <v>1510787921.6</v>
      </c>
      <c r="FD188">
        <v>0</v>
      </c>
      <c r="FE188">
        <v>-0.101</v>
      </c>
      <c r="FF188">
        <v>-0.012</v>
      </c>
      <c r="FG188">
        <v>6.901</v>
      </c>
      <c r="FH188">
        <v>0.516</v>
      </c>
      <c r="FI188">
        <v>420</v>
      </c>
      <c r="FJ188">
        <v>24</v>
      </c>
      <c r="FK188">
        <v>0.32</v>
      </c>
      <c r="FL188">
        <v>0.12</v>
      </c>
      <c r="FM188">
        <v>0.410043195121951</v>
      </c>
      <c r="FN188">
        <v>-0.0124425783972128</v>
      </c>
      <c r="FO188">
        <v>0.00148577742185472</v>
      </c>
      <c r="FP188">
        <v>1</v>
      </c>
      <c r="FQ188">
        <v>1</v>
      </c>
      <c r="FR188">
        <v>1</v>
      </c>
      <c r="FS188" t="s">
        <v>410</v>
      </c>
      <c r="FT188">
        <v>2.97203</v>
      </c>
      <c r="FU188">
        <v>2.75405</v>
      </c>
      <c r="FV188">
        <v>0.187841</v>
      </c>
      <c r="FW188">
        <v>0.191236</v>
      </c>
      <c r="FX188">
        <v>0.104844</v>
      </c>
      <c r="FY188">
        <v>0.104933</v>
      </c>
      <c r="FZ188">
        <v>31514.4</v>
      </c>
      <c r="GA188">
        <v>34203.2</v>
      </c>
      <c r="GB188">
        <v>35171.1</v>
      </c>
      <c r="GC188">
        <v>38362.2</v>
      </c>
      <c r="GD188">
        <v>44616.4</v>
      </c>
      <c r="GE188">
        <v>49587.1</v>
      </c>
      <c r="GF188">
        <v>54947</v>
      </c>
      <c r="GG188">
        <v>61524.4</v>
      </c>
      <c r="GH188">
        <v>1.9688</v>
      </c>
      <c r="GI188">
        <v>1.80807</v>
      </c>
      <c r="GJ188">
        <v>0.0950657</v>
      </c>
      <c r="GK188">
        <v>0</v>
      </c>
      <c r="GL188">
        <v>25.9399</v>
      </c>
      <c r="GM188">
        <v>999.9</v>
      </c>
      <c r="GN188">
        <v>64.382</v>
      </c>
      <c r="GO188">
        <v>29.729</v>
      </c>
      <c r="GP188">
        <v>30.0364</v>
      </c>
      <c r="GQ188">
        <v>54.8891</v>
      </c>
      <c r="GR188">
        <v>49.3189</v>
      </c>
      <c r="GS188">
        <v>1</v>
      </c>
      <c r="GT188">
        <v>0.0725737</v>
      </c>
      <c r="GU188">
        <v>1.25491</v>
      </c>
      <c r="GV188">
        <v>20.1128</v>
      </c>
      <c r="GW188">
        <v>5.19692</v>
      </c>
      <c r="GX188">
        <v>12.004</v>
      </c>
      <c r="GY188">
        <v>4.97515</v>
      </c>
      <c r="GZ188">
        <v>3.293</v>
      </c>
      <c r="HA188">
        <v>9999</v>
      </c>
      <c r="HB188">
        <v>9999</v>
      </c>
      <c r="HC188">
        <v>999.9</v>
      </c>
      <c r="HD188">
        <v>9999</v>
      </c>
      <c r="HE188">
        <v>1.8631</v>
      </c>
      <c r="HF188">
        <v>1.86813</v>
      </c>
      <c r="HG188">
        <v>1.86791</v>
      </c>
      <c r="HH188">
        <v>1.86904</v>
      </c>
      <c r="HI188">
        <v>1.86989</v>
      </c>
      <c r="HJ188">
        <v>1.86586</v>
      </c>
      <c r="HK188">
        <v>1.86704</v>
      </c>
      <c r="HL188">
        <v>1.86832</v>
      </c>
      <c r="HM188">
        <v>5</v>
      </c>
      <c r="HN188">
        <v>0</v>
      </c>
      <c r="HO188">
        <v>0</v>
      </c>
      <c r="HP188">
        <v>0</v>
      </c>
      <c r="HQ188" t="s">
        <v>411</v>
      </c>
      <c r="HR188" t="s">
        <v>412</v>
      </c>
      <c r="HS188" t="s">
        <v>413</v>
      </c>
      <c r="HT188" t="s">
        <v>413</v>
      </c>
      <c r="HU188" t="s">
        <v>413</v>
      </c>
      <c r="HV188" t="s">
        <v>413</v>
      </c>
      <c r="HW188">
        <v>0</v>
      </c>
      <c r="HX188">
        <v>100</v>
      </c>
      <c r="HY188">
        <v>100</v>
      </c>
      <c r="HZ188">
        <v>11.57</v>
      </c>
      <c r="IA188">
        <v>0.5638</v>
      </c>
      <c r="IB188">
        <v>4.09459096810632</v>
      </c>
      <c r="IC188">
        <v>0.00701673648668627</v>
      </c>
      <c r="ID188">
        <v>-7.00304995360485e-07</v>
      </c>
      <c r="IE188">
        <v>-1.86506737496121e-11</v>
      </c>
      <c r="IF188">
        <v>0.00125787624930914</v>
      </c>
      <c r="IG188">
        <v>-0.0224036906934607</v>
      </c>
      <c r="IH188">
        <v>0.00249664406764014</v>
      </c>
      <c r="II188">
        <v>-2.59163740235367e-05</v>
      </c>
      <c r="IJ188">
        <v>-2</v>
      </c>
      <c r="IK188">
        <v>2020</v>
      </c>
      <c r="IL188">
        <v>1</v>
      </c>
      <c r="IM188">
        <v>25</v>
      </c>
      <c r="IN188">
        <v>64.7</v>
      </c>
      <c r="IO188">
        <v>64.7</v>
      </c>
      <c r="IP188">
        <v>2.49146</v>
      </c>
      <c r="IQ188">
        <v>2.60986</v>
      </c>
      <c r="IR188">
        <v>1.54785</v>
      </c>
      <c r="IS188">
        <v>2.30469</v>
      </c>
      <c r="IT188">
        <v>1.34644</v>
      </c>
      <c r="IU188">
        <v>2.28149</v>
      </c>
      <c r="IV188">
        <v>34.1452</v>
      </c>
      <c r="IW188">
        <v>24.2101</v>
      </c>
      <c r="IX188">
        <v>18</v>
      </c>
      <c r="IY188">
        <v>503.545</v>
      </c>
      <c r="IZ188">
        <v>400.675</v>
      </c>
      <c r="JA188">
        <v>23.6287</v>
      </c>
      <c r="JB188">
        <v>28.1683</v>
      </c>
      <c r="JC188">
        <v>29.9999</v>
      </c>
      <c r="JD188">
        <v>28.1811</v>
      </c>
      <c r="JE188">
        <v>28.1267</v>
      </c>
      <c r="JF188">
        <v>49.8989</v>
      </c>
      <c r="JG188">
        <v>28.4109</v>
      </c>
      <c r="JH188">
        <v>73.6516</v>
      </c>
      <c r="JI188">
        <v>23.6223</v>
      </c>
      <c r="JJ188">
        <v>1274.34</v>
      </c>
      <c r="JK188">
        <v>24.5381</v>
      </c>
      <c r="JL188">
        <v>101.951</v>
      </c>
      <c r="JM188">
        <v>102.413</v>
      </c>
    </row>
    <row r="189" spans="1:273">
      <c r="A189">
        <v>173</v>
      </c>
      <c r="B189">
        <v>1510791808.5</v>
      </c>
      <c r="C189">
        <v>2476.40000009537</v>
      </c>
      <c r="D189" t="s">
        <v>756</v>
      </c>
      <c r="E189" t="s">
        <v>757</v>
      </c>
      <c r="F189">
        <v>5</v>
      </c>
      <c r="G189" t="s">
        <v>405</v>
      </c>
      <c r="H189" t="s">
        <v>406</v>
      </c>
      <c r="I189">
        <v>1510791801</v>
      </c>
      <c r="J189">
        <f>(K189)/1000</f>
        <v>0</v>
      </c>
      <c r="K189">
        <f>IF(CZ189, AN189, AH189)</f>
        <v>0</v>
      </c>
      <c r="L189">
        <f>IF(CZ189, AI189, AG189)</f>
        <v>0</v>
      </c>
      <c r="M189">
        <f>DB189 - IF(AU189&gt;1, L189*CV189*100.0/(AW189*DP189), 0)</f>
        <v>0</v>
      </c>
      <c r="N189">
        <f>((T189-J189/2)*M189-L189)/(T189+J189/2)</f>
        <v>0</v>
      </c>
      <c r="O189">
        <f>N189*(DI189+DJ189)/1000.0</f>
        <v>0</v>
      </c>
      <c r="P189">
        <f>(DB189 - IF(AU189&gt;1, L189*CV189*100.0/(AW189*DP189), 0))*(DI189+DJ189)/1000.0</f>
        <v>0</v>
      </c>
      <c r="Q189">
        <f>2.0/((1/S189-1/R189)+SIGN(S189)*SQRT((1/S189-1/R189)*(1/S189-1/R189) + 4*CW189/((CW189+1)*(CW189+1))*(2*1/S189*1/R189-1/R189*1/R189)))</f>
        <v>0</v>
      </c>
      <c r="R189">
        <f>IF(LEFT(CX189,1)&lt;&gt;"0",IF(LEFT(CX189,1)="1",3.0,CY189),$D$5+$E$5*(DP189*DI189/($K$5*1000))+$F$5*(DP189*DI189/($K$5*1000))*MAX(MIN(CV189,$J$5),$I$5)*MAX(MIN(CV189,$J$5),$I$5)+$G$5*MAX(MIN(CV189,$J$5),$I$5)*(DP189*DI189/($K$5*1000))+$H$5*(DP189*DI189/($K$5*1000))*(DP189*DI189/($K$5*1000)))</f>
        <v>0</v>
      </c>
      <c r="S189">
        <f>J189*(1000-(1000*0.61365*exp(17.502*W189/(240.97+W189))/(DI189+DJ189)+DD189)/2)/(1000*0.61365*exp(17.502*W189/(240.97+W189))/(DI189+DJ189)-DD189)</f>
        <v>0</v>
      </c>
      <c r="T189">
        <f>1/((CW189+1)/(Q189/1.6)+1/(R189/1.37)) + CW189/((CW189+1)/(Q189/1.6) + CW189/(R189/1.37))</f>
        <v>0</v>
      </c>
      <c r="U189">
        <f>(CR189*CU189)</f>
        <v>0</v>
      </c>
      <c r="V189">
        <f>(DK189+(U189+2*0.95*5.67E-8*(((DK189+$B$7)+273)^4-(DK189+273)^4)-44100*J189)/(1.84*29.3*R189+8*0.95*5.67E-8*(DK189+273)^3))</f>
        <v>0</v>
      </c>
      <c r="W189">
        <f>($C$7*DL189+$D$7*DM189+$E$7*V189)</f>
        <v>0</v>
      </c>
      <c r="X189">
        <f>0.61365*exp(17.502*W189/(240.97+W189))</f>
        <v>0</v>
      </c>
      <c r="Y189">
        <f>(Z189/AA189*100)</f>
        <v>0</v>
      </c>
      <c r="Z189">
        <f>DD189*(DI189+DJ189)/1000</f>
        <v>0</v>
      </c>
      <c r="AA189">
        <f>0.61365*exp(17.502*DK189/(240.97+DK189))</f>
        <v>0</v>
      </c>
      <c r="AB189">
        <f>(X189-DD189*(DI189+DJ189)/1000)</f>
        <v>0</v>
      </c>
      <c r="AC189">
        <f>(-J189*44100)</f>
        <v>0</v>
      </c>
      <c r="AD189">
        <f>2*29.3*R189*0.92*(DK189-W189)</f>
        <v>0</v>
      </c>
      <c r="AE189">
        <f>2*0.95*5.67E-8*(((DK189+$B$7)+273)^4-(W189+273)^4)</f>
        <v>0</v>
      </c>
      <c r="AF189">
        <f>U189+AE189+AC189+AD189</f>
        <v>0</v>
      </c>
      <c r="AG189">
        <f>DH189*AU189*(DC189-DB189*(1000-AU189*DE189)/(1000-AU189*DD189))/(100*CV189)</f>
        <v>0</v>
      </c>
      <c r="AH189">
        <f>1000*DH189*AU189*(DD189-DE189)/(100*CV189*(1000-AU189*DD189))</f>
        <v>0</v>
      </c>
      <c r="AI189">
        <f>(AJ189 - AK189 - DI189*1E3/(8.314*(DK189+273.15)) * AM189/DH189 * AL189) * DH189/(100*CV189) * (1000 - DE189)/1000</f>
        <v>0</v>
      </c>
      <c r="AJ189">
        <v>1294.77245817815</v>
      </c>
      <c r="AK189">
        <v>1276.29151515151</v>
      </c>
      <c r="AL189">
        <v>3.42970367089417</v>
      </c>
      <c r="AM189">
        <v>64.351544685461</v>
      </c>
      <c r="AN189">
        <f>(AP189 - AO189 + DI189*1E3/(8.314*(DK189+273.15)) * AR189/DH189 * AQ189) * DH189/(100*CV189) * 1000/(1000 - AP189)</f>
        <v>0</v>
      </c>
      <c r="AO189">
        <v>24.5438051417799</v>
      </c>
      <c r="AP189">
        <v>24.9518517482518</v>
      </c>
      <c r="AQ189">
        <v>3.14272532308677e-06</v>
      </c>
      <c r="AR189">
        <v>100.18039122701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MAX(0,($B$13+$C$13*DP189)/(1+$D$13*DP189)*DI189/(DK189+273)*$E$13)</f>
        <v>0</v>
      </c>
      <c r="AX189" t="s">
        <v>407</v>
      </c>
      <c r="AY189" t="s">
        <v>407</v>
      </c>
      <c r="AZ189">
        <v>0</v>
      </c>
      <c r="BA189">
        <v>0</v>
      </c>
      <c r="BB189">
        <f>1-AZ189/BA189</f>
        <v>0</v>
      </c>
      <c r="BC189">
        <v>0</v>
      </c>
      <c r="BD189" t="s">
        <v>407</v>
      </c>
      <c r="BE189" t="s">
        <v>407</v>
      </c>
      <c r="BF189">
        <v>0</v>
      </c>
      <c r="BG189">
        <v>0</v>
      </c>
      <c r="BH189">
        <f>1-BF189/BG189</f>
        <v>0</v>
      </c>
      <c r="BI189">
        <v>0.5</v>
      </c>
      <c r="BJ189">
        <f>CS189</f>
        <v>0</v>
      </c>
      <c r="BK189">
        <f>L189</f>
        <v>0</v>
      </c>
      <c r="BL189">
        <f>BH189*BI189*BJ189</f>
        <v>0</v>
      </c>
      <c r="BM189">
        <f>(BK189-BC189)/BJ189</f>
        <v>0</v>
      </c>
      <c r="BN189">
        <f>(BA189-BG189)/BG189</f>
        <v>0</v>
      </c>
      <c r="BO189">
        <f>AZ189/(BB189+AZ189/BG189)</f>
        <v>0</v>
      </c>
      <c r="BP189" t="s">
        <v>407</v>
      </c>
      <c r="BQ189">
        <v>0</v>
      </c>
      <c r="BR189">
        <f>IF(BQ189&lt;&gt;0, BQ189, BO189)</f>
        <v>0</v>
      </c>
      <c r="BS189">
        <f>1-BR189/BG189</f>
        <v>0</v>
      </c>
      <c r="BT189">
        <f>(BG189-BF189)/(BG189-BR189)</f>
        <v>0</v>
      </c>
      <c r="BU189">
        <f>(BA189-BG189)/(BA189-BR189)</f>
        <v>0</v>
      </c>
      <c r="BV189">
        <f>(BG189-BF189)/(BG189-AZ189)</f>
        <v>0</v>
      </c>
      <c r="BW189">
        <f>(BA189-BG189)/(BA189-AZ189)</f>
        <v>0</v>
      </c>
      <c r="BX189">
        <f>(BT189*BR189/BF189)</f>
        <v>0</v>
      </c>
      <c r="BY189">
        <f>(1-BX189)</f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f>$B$11*DQ189+$C$11*DR189+$F$11*EC189*(1-EF189)</f>
        <v>0</v>
      </c>
      <c r="CS189">
        <f>CR189*CT189</f>
        <v>0</v>
      </c>
      <c r="CT189">
        <f>($B$11*$D$9+$C$11*$D$9+$F$11*((EP189+EH189)/MAX(EP189+EH189+EQ189, 0.1)*$I$9+EQ189/MAX(EP189+EH189+EQ189, 0.1)*$J$9))/($B$11+$C$11+$F$11)</f>
        <v>0</v>
      </c>
      <c r="CU189">
        <f>($B$11*$K$9+$C$11*$K$9+$F$11*((EP189+EH189)/MAX(EP189+EH189+EQ189, 0.1)*$P$9+EQ189/MAX(EP189+EH189+EQ189, 0.1)*$Q$9))/($B$11+$C$11+$F$11)</f>
        <v>0</v>
      </c>
      <c r="CV189">
        <v>1.65</v>
      </c>
      <c r="CW189">
        <v>0.5</v>
      </c>
      <c r="CX189" t="s">
        <v>408</v>
      </c>
      <c r="CY189">
        <v>2</v>
      </c>
      <c r="CZ189" t="b">
        <v>1</v>
      </c>
      <c r="DA189">
        <v>1510791801</v>
      </c>
      <c r="DB189">
        <v>1221.22444444444</v>
      </c>
      <c r="DC189">
        <v>1246.64222222222</v>
      </c>
      <c r="DD189">
        <v>24.9522444444444</v>
      </c>
      <c r="DE189">
        <v>24.5436592592593</v>
      </c>
      <c r="DF189">
        <v>1209.69888888889</v>
      </c>
      <c r="DG189">
        <v>24.3883444444444</v>
      </c>
      <c r="DH189">
        <v>500.079111111111</v>
      </c>
      <c r="DI189">
        <v>89.9115296296296</v>
      </c>
      <c r="DJ189">
        <v>0.0999545592592593</v>
      </c>
      <c r="DK189">
        <v>26.6367703703704</v>
      </c>
      <c r="DL189">
        <v>27.5038185185185</v>
      </c>
      <c r="DM189">
        <v>999.9</v>
      </c>
      <c r="DN189">
        <v>0</v>
      </c>
      <c r="DO189">
        <v>0</v>
      </c>
      <c r="DP189">
        <v>10015.9511111111</v>
      </c>
      <c r="DQ189">
        <v>0</v>
      </c>
      <c r="DR189">
        <v>9.92953</v>
      </c>
      <c r="DS189">
        <v>-25.4178222222222</v>
      </c>
      <c r="DT189">
        <v>1252.47555555556</v>
      </c>
      <c r="DU189">
        <v>1278.00851851852</v>
      </c>
      <c r="DV189">
        <v>0.408589111111111</v>
      </c>
      <c r="DW189">
        <v>1246.64222222222</v>
      </c>
      <c r="DX189">
        <v>24.5436592592593</v>
      </c>
      <c r="DY189">
        <v>2.24349407407407</v>
      </c>
      <c r="DZ189">
        <v>2.20675703703704</v>
      </c>
      <c r="EA189">
        <v>19.2763333333333</v>
      </c>
      <c r="EB189">
        <v>19.0114555555556</v>
      </c>
      <c r="EC189">
        <v>1999.98296296296</v>
      </c>
      <c r="ED189">
        <v>0.980002444444444</v>
      </c>
      <c r="EE189">
        <v>0.0199977888888889</v>
      </c>
      <c r="EF189">
        <v>0</v>
      </c>
      <c r="EG189">
        <v>2.32589259259259</v>
      </c>
      <c r="EH189">
        <v>0</v>
      </c>
      <c r="EI189">
        <v>2324.54851851852</v>
      </c>
      <c r="EJ189">
        <v>17300.0111111111</v>
      </c>
      <c r="EK189">
        <v>38.937</v>
      </c>
      <c r="EL189">
        <v>39.437</v>
      </c>
      <c r="EM189">
        <v>38.687</v>
      </c>
      <c r="EN189">
        <v>38.125</v>
      </c>
      <c r="EO189">
        <v>38.2936296296296</v>
      </c>
      <c r="EP189">
        <v>1959.99074074074</v>
      </c>
      <c r="EQ189">
        <v>39.9962962962963</v>
      </c>
      <c r="ER189">
        <v>0</v>
      </c>
      <c r="ES189">
        <v>1679592561.5</v>
      </c>
      <c r="ET189">
        <v>0</v>
      </c>
      <c r="EU189">
        <v>2.296028</v>
      </c>
      <c r="EV189">
        <v>0.186092301516976</v>
      </c>
      <c r="EW189">
        <v>4.4461538294952</v>
      </c>
      <c r="EX189">
        <v>2324.58</v>
      </c>
      <c r="EY189">
        <v>15</v>
      </c>
      <c r="EZ189">
        <v>0</v>
      </c>
      <c r="FA189" t="s">
        <v>409</v>
      </c>
      <c r="FB189">
        <v>1510787920.6</v>
      </c>
      <c r="FC189">
        <v>1510787921.6</v>
      </c>
      <c r="FD189">
        <v>0</v>
      </c>
      <c r="FE189">
        <v>-0.101</v>
      </c>
      <c r="FF189">
        <v>-0.012</v>
      </c>
      <c r="FG189">
        <v>6.901</v>
      </c>
      <c r="FH189">
        <v>0.516</v>
      </c>
      <c r="FI189">
        <v>420</v>
      </c>
      <c r="FJ189">
        <v>24</v>
      </c>
      <c r="FK189">
        <v>0.32</v>
      </c>
      <c r="FL189">
        <v>0.12</v>
      </c>
      <c r="FM189">
        <v>0.40916012195122</v>
      </c>
      <c r="FN189">
        <v>-0.00993683623693354</v>
      </c>
      <c r="FO189">
        <v>0.00130052018101429</v>
      </c>
      <c r="FP189">
        <v>1</v>
      </c>
      <c r="FQ189">
        <v>1</v>
      </c>
      <c r="FR189">
        <v>1</v>
      </c>
      <c r="FS189" t="s">
        <v>410</v>
      </c>
      <c r="FT189">
        <v>2.97202</v>
      </c>
      <c r="FU189">
        <v>2.75395</v>
      </c>
      <c r="FV189">
        <v>0.18941</v>
      </c>
      <c r="FW189">
        <v>0.192782</v>
      </c>
      <c r="FX189">
        <v>0.104837</v>
      </c>
      <c r="FY189">
        <v>0.104925</v>
      </c>
      <c r="FZ189">
        <v>31453.7</v>
      </c>
      <c r="GA189">
        <v>34138</v>
      </c>
      <c r="GB189">
        <v>35171.3</v>
      </c>
      <c r="GC189">
        <v>38362.3</v>
      </c>
      <c r="GD189">
        <v>44616.9</v>
      </c>
      <c r="GE189">
        <v>49587.9</v>
      </c>
      <c r="GF189">
        <v>54947.2</v>
      </c>
      <c r="GG189">
        <v>61524.8</v>
      </c>
      <c r="GH189">
        <v>1.96865</v>
      </c>
      <c r="GI189">
        <v>1.80818</v>
      </c>
      <c r="GJ189">
        <v>0.0957437</v>
      </c>
      <c r="GK189">
        <v>0</v>
      </c>
      <c r="GL189">
        <v>25.9377</v>
      </c>
      <c r="GM189">
        <v>999.9</v>
      </c>
      <c r="GN189">
        <v>64.382</v>
      </c>
      <c r="GO189">
        <v>29.729</v>
      </c>
      <c r="GP189">
        <v>30.0395</v>
      </c>
      <c r="GQ189">
        <v>54.1491</v>
      </c>
      <c r="GR189">
        <v>49.1266</v>
      </c>
      <c r="GS189">
        <v>1</v>
      </c>
      <c r="GT189">
        <v>0.0724721</v>
      </c>
      <c r="GU189">
        <v>1.18807</v>
      </c>
      <c r="GV189">
        <v>20.1134</v>
      </c>
      <c r="GW189">
        <v>5.19588</v>
      </c>
      <c r="GX189">
        <v>12.004</v>
      </c>
      <c r="GY189">
        <v>4.9751</v>
      </c>
      <c r="GZ189">
        <v>3.29308</v>
      </c>
      <c r="HA189">
        <v>9999</v>
      </c>
      <c r="HB189">
        <v>9999</v>
      </c>
      <c r="HC189">
        <v>999.9</v>
      </c>
      <c r="HD189">
        <v>9999</v>
      </c>
      <c r="HE189">
        <v>1.86311</v>
      </c>
      <c r="HF189">
        <v>1.86813</v>
      </c>
      <c r="HG189">
        <v>1.86789</v>
      </c>
      <c r="HH189">
        <v>1.86902</v>
      </c>
      <c r="HI189">
        <v>1.86986</v>
      </c>
      <c r="HJ189">
        <v>1.86585</v>
      </c>
      <c r="HK189">
        <v>1.86703</v>
      </c>
      <c r="HL189">
        <v>1.86835</v>
      </c>
      <c r="HM189">
        <v>5</v>
      </c>
      <c r="HN189">
        <v>0</v>
      </c>
      <c r="HO189">
        <v>0</v>
      </c>
      <c r="HP189">
        <v>0</v>
      </c>
      <c r="HQ189" t="s">
        <v>411</v>
      </c>
      <c r="HR189" t="s">
        <v>412</v>
      </c>
      <c r="HS189" t="s">
        <v>413</v>
      </c>
      <c r="HT189" t="s">
        <v>413</v>
      </c>
      <c r="HU189" t="s">
        <v>413</v>
      </c>
      <c r="HV189" t="s">
        <v>413</v>
      </c>
      <c r="HW189">
        <v>0</v>
      </c>
      <c r="HX189">
        <v>100</v>
      </c>
      <c r="HY189">
        <v>100</v>
      </c>
      <c r="HZ189">
        <v>11.66</v>
      </c>
      <c r="IA189">
        <v>0.5639</v>
      </c>
      <c r="IB189">
        <v>4.09459096810632</v>
      </c>
      <c r="IC189">
        <v>0.00701673648668627</v>
      </c>
      <c r="ID189">
        <v>-7.00304995360485e-07</v>
      </c>
      <c r="IE189">
        <v>-1.86506737496121e-11</v>
      </c>
      <c r="IF189">
        <v>0.00125787624930914</v>
      </c>
      <c r="IG189">
        <v>-0.0224036906934607</v>
      </c>
      <c r="IH189">
        <v>0.00249664406764014</v>
      </c>
      <c r="II189">
        <v>-2.59163740235367e-05</v>
      </c>
      <c r="IJ189">
        <v>-2</v>
      </c>
      <c r="IK189">
        <v>2020</v>
      </c>
      <c r="IL189">
        <v>1</v>
      </c>
      <c r="IM189">
        <v>25</v>
      </c>
      <c r="IN189">
        <v>64.8</v>
      </c>
      <c r="IO189">
        <v>64.8</v>
      </c>
      <c r="IP189">
        <v>2.51587</v>
      </c>
      <c r="IQ189">
        <v>2.6062</v>
      </c>
      <c r="IR189">
        <v>1.54785</v>
      </c>
      <c r="IS189">
        <v>2.30591</v>
      </c>
      <c r="IT189">
        <v>1.34644</v>
      </c>
      <c r="IU189">
        <v>2.33276</v>
      </c>
      <c r="IV189">
        <v>34.1452</v>
      </c>
      <c r="IW189">
        <v>24.2188</v>
      </c>
      <c r="IX189">
        <v>18</v>
      </c>
      <c r="IY189">
        <v>503.418</v>
      </c>
      <c r="IZ189">
        <v>400.714</v>
      </c>
      <c r="JA189">
        <v>23.6251</v>
      </c>
      <c r="JB189">
        <v>28.1653</v>
      </c>
      <c r="JC189">
        <v>29.9998</v>
      </c>
      <c r="JD189">
        <v>28.1781</v>
      </c>
      <c r="JE189">
        <v>28.1243</v>
      </c>
      <c r="JF189">
        <v>50.382</v>
      </c>
      <c r="JG189">
        <v>28.4109</v>
      </c>
      <c r="JH189">
        <v>73.6516</v>
      </c>
      <c r="JI189">
        <v>23.6309</v>
      </c>
      <c r="JJ189">
        <v>1287.73</v>
      </c>
      <c r="JK189">
        <v>24.5381</v>
      </c>
      <c r="JL189">
        <v>101.951</v>
      </c>
      <c r="JM189">
        <v>102.413</v>
      </c>
    </row>
    <row r="190" spans="1:273">
      <c r="A190">
        <v>174</v>
      </c>
      <c r="B190">
        <v>1510791813.5</v>
      </c>
      <c r="C190">
        <v>2481.40000009537</v>
      </c>
      <c r="D190" t="s">
        <v>758</v>
      </c>
      <c r="E190" t="s">
        <v>759</v>
      </c>
      <c r="F190">
        <v>5</v>
      </c>
      <c r="G190" t="s">
        <v>405</v>
      </c>
      <c r="H190" t="s">
        <v>406</v>
      </c>
      <c r="I190">
        <v>1510791805.71429</v>
      </c>
      <c r="J190">
        <f>(K190)/1000</f>
        <v>0</v>
      </c>
      <c r="K190">
        <f>IF(CZ190, AN190, AH190)</f>
        <v>0</v>
      </c>
      <c r="L190">
        <f>IF(CZ190, AI190, AG190)</f>
        <v>0</v>
      </c>
      <c r="M190">
        <f>DB190 - IF(AU190&gt;1, L190*CV190*100.0/(AW190*DP190), 0)</f>
        <v>0</v>
      </c>
      <c r="N190">
        <f>((T190-J190/2)*M190-L190)/(T190+J190/2)</f>
        <v>0</v>
      </c>
      <c r="O190">
        <f>N190*(DI190+DJ190)/1000.0</f>
        <v>0</v>
      </c>
      <c r="P190">
        <f>(DB190 - IF(AU190&gt;1, L190*CV190*100.0/(AW190*DP190), 0))*(DI190+DJ190)/1000.0</f>
        <v>0</v>
      </c>
      <c r="Q190">
        <f>2.0/((1/S190-1/R190)+SIGN(S190)*SQRT((1/S190-1/R190)*(1/S190-1/R190) + 4*CW190/((CW190+1)*(CW190+1))*(2*1/S190*1/R190-1/R190*1/R190)))</f>
        <v>0</v>
      </c>
      <c r="R190">
        <f>IF(LEFT(CX190,1)&lt;&gt;"0",IF(LEFT(CX190,1)="1",3.0,CY190),$D$5+$E$5*(DP190*DI190/($K$5*1000))+$F$5*(DP190*DI190/($K$5*1000))*MAX(MIN(CV190,$J$5),$I$5)*MAX(MIN(CV190,$J$5),$I$5)+$G$5*MAX(MIN(CV190,$J$5),$I$5)*(DP190*DI190/($K$5*1000))+$H$5*(DP190*DI190/($K$5*1000))*(DP190*DI190/($K$5*1000)))</f>
        <v>0</v>
      </c>
      <c r="S190">
        <f>J190*(1000-(1000*0.61365*exp(17.502*W190/(240.97+W190))/(DI190+DJ190)+DD190)/2)/(1000*0.61365*exp(17.502*W190/(240.97+W190))/(DI190+DJ190)-DD190)</f>
        <v>0</v>
      </c>
      <c r="T190">
        <f>1/((CW190+1)/(Q190/1.6)+1/(R190/1.37)) + CW190/((CW190+1)/(Q190/1.6) + CW190/(R190/1.37))</f>
        <v>0</v>
      </c>
      <c r="U190">
        <f>(CR190*CU190)</f>
        <v>0</v>
      </c>
      <c r="V190">
        <f>(DK190+(U190+2*0.95*5.67E-8*(((DK190+$B$7)+273)^4-(DK190+273)^4)-44100*J190)/(1.84*29.3*R190+8*0.95*5.67E-8*(DK190+273)^3))</f>
        <v>0</v>
      </c>
      <c r="W190">
        <f>($C$7*DL190+$D$7*DM190+$E$7*V190)</f>
        <v>0</v>
      </c>
      <c r="X190">
        <f>0.61365*exp(17.502*W190/(240.97+W190))</f>
        <v>0</v>
      </c>
      <c r="Y190">
        <f>(Z190/AA190*100)</f>
        <v>0</v>
      </c>
      <c r="Z190">
        <f>DD190*(DI190+DJ190)/1000</f>
        <v>0</v>
      </c>
      <c r="AA190">
        <f>0.61365*exp(17.502*DK190/(240.97+DK190))</f>
        <v>0</v>
      </c>
      <c r="AB190">
        <f>(X190-DD190*(DI190+DJ190)/1000)</f>
        <v>0</v>
      </c>
      <c r="AC190">
        <f>(-J190*44100)</f>
        <v>0</v>
      </c>
      <c r="AD190">
        <f>2*29.3*R190*0.92*(DK190-W190)</f>
        <v>0</v>
      </c>
      <c r="AE190">
        <f>2*0.95*5.67E-8*(((DK190+$B$7)+273)^4-(W190+273)^4)</f>
        <v>0</v>
      </c>
      <c r="AF190">
        <f>U190+AE190+AC190+AD190</f>
        <v>0</v>
      </c>
      <c r="AG190">
        <f>DH190*AU190*(DC190-DB190*(1000-AU190*DE190)/(1000-AU190*DD190))/(100*CV190)</f>
        <v>0</v>
      </c>
      <c r="AH190">
        <f>1000*DH190*AU190*(DD190-DE190)/(100*CV190*(1000-AU190*DD190))</f>
        <v>0</v>
      </c>
      <c r="AI190">
        <f>(AJ190 - AK190 - DI190*1E3/(8.314*(DK190+273.15)) * AM190/DH190 * AL190) * DH190/(100*CV190) * (1000 - DE190)/1000</f>
        <v>0</v>
      </c>
      <c r="AJ190">
        <v>1311.90540438254</v>
      </c>
      <c r="AK190">
        <v>1293.34078787879</v>
      </c>
      <c r="AL190">
        <v>3.39867796231551</v>
      </c>
      <c r="AM190">
        <v>64.351544685461</v>
      </c>
      <c r="AN190">
        <f>(AP190 - AO190 + DI190*1E3/(8.314*(DK190+273.15)) * AR190/DH190 * AQ190) * DH190/(100*CV190) * 1000/(1000 - AP190)</f>
        <v>0</v>
      </c>
      <c r="AO190">
        <v>24.5451500319684</v>
      </c>
      <c r="AP190">
        <v>24.9493692307692</v>
      </c>
      <c r="AQ190">
        <v>7.87287366191217e-07</v>
      </c>
      <c r="AR190">
        <v>100.18039122701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MAX(0,($B$13+$C$13*DP190)/(1+$D$13*DP190)*DI190/(DK190+273)*$E$13)</f>
        <v>0</v>
      </c>
      <c r="AX190" t="s">
        <v>407</v>
      </c>
      <c r="AY190" t="s">
        <v>407</v>
      </c>
      <c r="AZ190">
        <v>0</v>
      </c>
      <c r="BA190">
        <v>0</v>
      </c>
      <c r="BB190">
        <f>1-AZ190/BA190</f>
        <v>0</v>
      </c>
      <c r="BC190">
        <v>0</v>
      </c>
      <c r="BD190" t="s">
        <v>407</v>
      </c>
      <c r="BE190" t="s">
        <v>407</v>
      </c>
      <c r="BF190">
        <v>0</v>
      </c>
      <c r="BG190">
        <v>0</v>
      </c>
      <c r="BH190">
        <f>1-BF190/BG190</f>
        <v>0</v>
      </c>
      <c r="BI190">
        <v>0.5</v>
      </c>
      <c r="BJ190">
        <f>CS190</f>
        <v>0</v>
      </c>
      <c r="BK190">
        <f>L190</f>
        <v>0</v>
      </c>
      <c r="BL190">
        <f>BH190*BI190*BJ190</f>
        <v>0</v>
      </c>
      <c r="BM190">
        <f>(BK190-BC190)/BJ190</f>
        <v>0</v>
      </c>
      <c r="BN190">
        <f>(BA190-BG190)/BG190</f>
        <v>0</v>
      </c>
      <c r="BO190">
        <f>AZ190/(BB190+AZ190/BG190)</f>
        <v>0</v>
      </c>
      <c r="BP190" t="s">
        <v>407</v>
      </c>
      <c r="BQ190">
        <v>0</v>
      </c>
      <c r="BR190">
        <f>IF(BQ190&lt;&gt;0, BQ190, BO190)</f>
        <v>0</v>
      </c>
      <c r="BS190">
        <f>1-BR190/BG190</f>
        <v>0</v>
      </c>
      <c r="BT190">
        <f>(BG190-BF190)/(BG190-BR190)</f>
        <v>0</v>
      </c>
      <c r="BU190">
        <f>(BA190-BG190)/(BA190-BR190)</f>
        <v>0</v>
      </c>
      <c r="BV190">
        <f>(BG190-BF190)/(BG190-AZ190)</f>
        <v>0</v>
      </c>
      <c r="BW190">
        <f>(BA190-BG190)/(BA190-AZ190)</f>
        <v>0</v>
      </c>
      <c r="BX190">
        <f>(BT190*BR190/BF190)</f>
        <v>0</v>
      </c>
      <c r="BY190">
        <f>(1-BX190)</f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f>$B$11*DQ190+$C$11*DR190+$F$11*EC190*(1-EF190)</f>
        <v>0</v>
      </c>
      <c r="CS190">
        <f>CR190*CT190</f>
        <v>0</v>
      </c>
      <c r="CT190">
        <f>($B$11*$D$9+$C$11*$D$9+$F$11*((EP190+EH190)/MAX(EP190+EH190+EQ190, 0.1)*$I$9+EQ190/MAX(EP190+EH190+EQ190, 0.1)*$J$9))/($B$11+$C$11+$F$11)</f>
        <v>0</v>
      </c>
      <c r="CU190">
        <f>($B$11*$K$9+$C$11*$K$9+$F$11*((EP190+EH190)/MAX(EP190+EH190+EQ190, 0.1)*$P$9+EQ190/MAX(EP190+EH190+EQ190, 0.1)*$Q$9))/($B$11+$C$11+$F$11)</f>
        <v>0</v>
      </c>
      <c r="CV190">
        <v>1.65</v>
      </c>
      <c r="CW190">
        <v>0.5</v>
      </c>
      <c r="CX190" t="s">
        <v>408</v>
      </c>
      <c r="CY190">
        <v>2</v>
      </c>
      <c r="CZ190" t="b">
        <v>1</v>
      </c>
      <c r="DA190">
        <v>1510791805.71429</v>
      </c>
      <c r="DB190">
        <v>1236.83357142857</v>
      </c>
      <c r="DC190">
        <v>1262.315</v>
      </c>
      <c r="DD190">
        <v>24.9517214285714</v>
      </c>
      <c r="DE190">
        <v>24.5438285714286</v>
      </c>
      <c r="DF190">
        <v>1225.22642857143</v>
      </c>
      <c r="DG190">
        <v>24.38785</v>
      </c>
      <c r="DH190">
        <v>500.078785714286</v>
      </c>
      <c r="DI190">
        <v>89.9100321428571</v>
      </c>
      <c r="DJ190">
        <v>0.0999803428571429</v>
      </c>
      <c r="DK190">
        <v>26.6364642857143</v>
      </c>
      <c r="DL190">
        <v>27.4985821428571</v>
      </c>
      <c r="DM190">
        <v>999.9</v>
      </c>
      <c r="DN190">
        <v>0</v>
      </c>
      <c r="DO190">
        <v>0</v>
      </c>
      <c r="DP190">
        <v>10021.8521428571</v>
      </c>
      <c r="DQ190">
        <v>0</v>
      </c>
      <c r="DR190">
        <v>9.92568821428571</v>
      </c>
      <c r="DS190">
        <v>-25.4810892857143</v>
      </c>
      <c r="DT190">
        <v>1268.48357142857</v>
      </c>
      <c r="DU190">
        <v>1294.07607142857</v>
      </c>
      <c r="DV190">
        <v>0.407895928571429</v>
      </c>
      <c r="DW190">
        <v>1262.315</v>
      </c>
      <c r="DX190">
        <v>24.5438285714286</v>
      </c>
      <c r="DY190">
        <v>2.24341</v>
      </c>
      <c r="DZ190">
        <v>2.20673607142857</v>
      </c>
      <c r="EA190">
        <v>19.2757321428571</v>
      </c>
      <c r="EB190">
        <v>19.0113071428571</v>
      </c>
      <c r="EC190">
        <v>1999.98285714286</v>
      </c>
      <c r="ED190">
        <v>0.980001964285714</v>
      </c>
      <c r="EE190">
        <v>0.0199983</v>
      </c>
      <c r="EF190">
        <v>0</v>
      </c>
      <c r="EG190">
        <v>2.32138928571429</v>
      </c>
      <c r="EH190">
        <v>0</v>
      </c>
      <c r="EI190">
        <v>2324.82321428571</v>
      </c>
      <c r="EJ190">
        <v>17299.9964285714</v>
      </c>
      <c r="EK190">
        <v>38.937</v>
      </c>
      <c r="EL190">
        <v>39.437</v>
      </c>
      <c r="EM190">
        <v>38.6825714285714</v>
      </c>
      <c r="EN190">
        <v>38.125</v>
      </c>
      <c r="EO190">
        <v>38.2898571428571</v>
      </c>
      <c r="EP190">
        <v>1959.98892857143</v>
      </c>
      <c r="EQ190">
        <v>39.9992857142857</v>
      </c>
      <c r="ER190">
        <v>0</v>
      </c>
      <c r="ES190">
        <v>1679592566.3</v>
      </c>
      <c r="ET190">
        <v>0</v>
      </c>
      <c r="EU190">
        <v>2.307944</v>
      </c>
      <c r="EV190">
        <v>0.384446147472568</v>
      </c>
      <c r="EW190">
        <v>3.97923077717753</v>
      </c>
      <c r="EX190">
        <v>2324.9016</v>
      </c>
      <c r="EY190">
        <v>15</v>
      </c>
      <c r="EZ190">
        <v>0</v>
      </c>
      <c r="FA190" t="s">
        <v>409</v>
      </c>
      <c r="FB190">
        <v>1510787920.6</v>
      </c>
      <c r="FC190">
        <v>1510787921.6</v>
      </c>
      <c r="FD190">
        <v>0</v>
      </c>
      <c r="FE190">
        <v>-0.101</v>
      </c>
      <c r="FF190">
        <v>-0.012</v>
      </c>
      <c r="FG190">
        <v>6.901</v>
      </c>
      <c r="FH190">
        <v>0.516</v>
      </c>
      <c r="FI190">
        <v>420</v>
      </c>
      <c r="FJ190">
        <v>24</v>
      </c>
      <c r="FK190">
        <v>0.32</v>
      </c>
      <c r="FL190">
        <v>0.12</v>
      </c>
      <c r="FM190">
        <v>0.4081893</v>
      </c>
      <c r="FN190">
        <v>-0.00797619512195298</v>
      </c>
      <c r="FO190">
        <v>0.00104939359155657</v>
      </c>
      <c r="FP190">
        <v>1</v>
      </c>
      <c r="FQ190">
        <v>1</v>
      </c>
      <c r="FR190">
        <v>1</v>
      </c>
      <c r="FS190" t="s">
        <v>410</v>
      </c>
      <c r="FT190">
        <v>2.97213</v>
      </c>
      <c r="FU190">
        <v>2.75402</v>
      </c>
      <c r="FV190">
        <v>0.190966</v>
      </c>
      <c r="FW190">
        <v>0.194318</v>
      </c>
      <c r="FX190">
        <v>0.104831</v>
      </c>
      <c r="FY190">
        <v>0.104908</v>
      </c>
      <c r="FZ190">
        <v>31393.5</v>
      </c>
      <c r="GA190">
        <v>34073.5</v>
      </c>
      <c r="GB190">
        <v>35171.6</v>
      </c>
      <c r="GC190">
        <v>38362.8</v>
      </c>
      <c r="GD190">
        <v>44617.6</v>
      </c>
      <c r="GE190">
        <v>49589.3</v>
      </c>
      <c r="GF190">
        <v>54947.6</v>
      </c>
      <c r="GG190">
        <v>61525.4</v>
      </c>
      <c r="GH190">
        <v>1.9687</v>
      </c>
      <c r="GI190">
        <v>1.8081</v>
      </c>
      <c r="GJ190">
        <v>0.0949688</v>
      </c>
      <c r="GK190">
        <v>0</v>
      </c>
      <c r="GL190">
        <v>25.935</v>
      </c>
      <c r="GM190">
        <v>999.9</v>
      </c>
      <c r="GN190">
        <v>64.406</v>
      </c>
      <c r="GO190">
        <v>29.739</v>
      </c>
      <c r="GP190">
        <v>30.0693</v>
      </c>
      <c r="GQ190">
        <v>54.7591</v>
      </c>
      <c r="GR190">
        <v>48.8421</v>
      </c>
      <c r="GS190">
        <v>1</v>
      </c>
      <c r="GT190">
        <v>0.0719512</v>
      </c>
      <c r="GU190">
        <v>1.20849</v>
      </c>
      <c r="GV190">
        <v>20.1134</v>
      </c>
      <c r="GW190">
        <v>5.19692</v>
      </c>
      <c r="GX190">
        <v>12.004</v>
      </c>
      <c r="GY190">
        <v>4.97485</v>
      </c>
      <c r="GZ190">
        <v>3.29313</v>
      </c>
      <c r="HA190">
        <v>9999</v>
      </c>
      <c r="HB190">
        <v>9999</v>
      </c>
      <c r="HC190">
        <v>999.9</v>
      </c>
      <c r="HD190">
        <v>9999</v>
      </c>
      <c r="HE190">
        <v>1.8631</v>
      </c>
      <c r="HF190">
        <v>1.86813</v>
      </c>
      <c r="HG190">
        <v>1.86787</v>
      </c>
      <c r="HH190">
        <v>1.86903</v>
      </c>
      <c r="HI190">
        <v>1.86991</v>
      </c>
      <c r="HJ190">
        <v>1.86589</v>
      </c>
      <c r="HK190">
        <v>1.86705</v>
      </c>
      <c r="HL190">
        <v>1.86832</v>
      </c>
      <c r="HM190">
        <v>5</v>
      </c>
      <c r="HN190">
        <v>0</v>
      </c>
      <c r="HO190">
        <v>0</v>
      </c>
      <c r="HP190">
        <v>0</v>
      </c>
      <c r="HQ190" t="s">
        <v>411</v>
      </c>
      <c r="HR190" t="s">
        <v>412</v>
      </c>
      <c r="HS190" t="s">
        <v>413</v>
      </c>
      <c r="HT190" t="s">
        <v>413</v>
      </c>
      <c r="HU190" t="s">
        <v>413</v>
      </c>
      <c r="HV190" t="s">
        <v>413</v>
      </c>
      <c r="HW190">
        <v>0</v>
      </c>
      <c r="HX190">
        <v>100</v>
      </c>
      <c r="HY190">
        <v>100</v>
      </c>
      <c r="HZ190">
        <v>11.74</v>
      </c>
      <c r="IA190">
        <v>0.5637</v>
      </c>
      <c r="IB190">
        <v>4.09459096810632</v>
      </c>
      <c r="IC190">
        <v>0.00701673648668627</v>
      </c>
      <c r="ID190">
        <v>-7.00304995360485e-07</v>
      </c>
      <c r="IE190">
        <v>-1.86506737496121e-11</v>
      </c>
      <c r="IF190">
        <v>0.00125787624930914</v>
      </c>
      <c r="IG190">
        <v>-0.0224036906934607</v>
      </c>
      <c r="IH190">
        <v>0.00249664406764014</v>
      </c>
      <c r="II190">
        <v>-2.59163740235367e-05</v>
      </c>
      <c r="IJ190">
        <v>-2</v>
      </c>
      <c r="IK190">
        <v>2020</v>
      </c>
      <c r="IL190">
        <v>1</v>
      </c>
      <c r="IM190">
        <v>25</v>
      </c>
      <c r="IN190">
        <v>64.9</v>
      </c>
      <c r="IO190">
        <v>64.9</v>
      </c>
      <c r="IP190">
        <v>2.54517</v>
      </c>
      <c r="IQ190">
        <v>2.59888</v>
      </c>
      <c r="IR190">
        <v>1.54785</v>
      </c>
      <c r="IS190">
        <v>2.30591</v>
      </c>
      <c r="IT190">
        <v>1.34644</v>
      </c>
      <c r="IU190">
        <v>2.44385</v>
      </c>
      <c r="IV190">
        <v>34.1452</v>
      </c>
      <c r="IW190">
        <v>24.2188</v>
      </c>
      <c r="IX190">
        <v>18</v>
      </c>
      <c r="IY190">
        <v>503.431</v>
      </c>
      <c r="IZ190">
        <v>400.652</v>
      </c>
      <c r="JA190">
        <v>23.6287</v>
      </c>
      <c r="JB190">
        <v>28.1623</v>
      </c>
      <c r="JC190">
        <v>29.9999</v>
      </c>
      <c r="JD190">
        <v>28.1757</v>
      </c>
      <c r="JE190">
        <v>28.1213</v>
      </c>
      <c r="JF190">
        <v>50.9836</v>
      </c>
      <c r="JG190">
        <v>28.4109</v>
      </c>
      <c r="JH190">
        <v>73.2799</v>
      </c>
      <c r="JI190">
        <v>23.6285</v>
      </c>
      <c r="JJ190">
        <v>1308.9</v>
      </c>
      <c r="JK190">
        <v>24.5381</v>
      </c>
      <c r="JL190">
        <v>101.952</v>
      </c>
      <c r="JM190">
        <v>102.415</v>
      </c>
    </row>
    <row r="191" spans="1:273">
      <c r="A191">
        <v>175</v>
      </c>
      <c r="B191">
        <v>1510791818.5</v>
      </c>
      <c r="C191">
        <v>2486.40000009537</v>
      </c>
      <c r="D191" t="s">
        <v>760</v>
      </c>
      <c r="E191" t="s">
        <v>761</v>
      </c>
      <c r="F191">
        <v>5</v>
      </c>
      <c r="G191" t="s">
        <v>405</v>
      </c>
      <c r="H191" t="s">
        <v>406</v>
      </c>
      <c r="I191">
        <v>1510791811</v>
      </c>
      <c r="J191">
        <f>(K191)/1000</f>
        <v>0</v>
      </c>
      <c r="K191">
        <f>IF(CZ191, AN191, AH191)</f>
        <v>0</v>
      </c>
      <c r="L191">
        <f>IF(CZ191, AI191, AG191)</f>
        <v>0</v>
      </c>
      <c r="M191">
        <f>DB191 - IF(AU191&gt;1, L191*CV191*100.0/(AW191*DP191), 0)</f>
        <v>0</v>
      </c>
      <c r="N191">
        <f>((T191-J191/2)*M191-L191)/(T191+J191/2)</f>
        <v>0</v>
      </c>
      <c r="O191">
        <f>N191*(DI191+DJ191)/1000.0</f>
        <v>0</v>
      </c>
      <c r="P191">
        <f>(DB191 - IF(AU191&gt;1, L191*CV191*100.0/(AW191*DP191), 0))*(DI191+DJ191)/1000.0</f>
        <v>0</v>
      </c>
      <c r="Q191">
        <f>2.0/((1/S191-1/R191)+SIGN(S191)*SQRT((1/S191-1/R191)*(1/S191-1/R191) + 4*CW191/((CW191+1)*(CW191+1))*(2*1/S191*1/R191-1/R191*1/R191)))</f>
        <v>0</v>
      </c>
      <c r="R191">
        <f>IF(LEFT(CX191,1)&lt;&gt;"0",IF(LEFT(CX191,1)="1",3.0,CY191),$D$5+$E$5*(DP191*DI191/($K$5*1000))+$F$5*(DP191*DI191/($K$5*1000))*MAX(MIN(CV191,$J$5),$I$5)*MAX(MIN(CV191,$J$5),$I$5)+$G$5*MAX(MIN(CV191,$J$5),$I$5)*(DP191*DI191/($K$5*1000))+$H$5*(DP191*DI191/($K$5*1000))*(DP191*DI191/($K$5*1000)))</f>
        <v>0</v>
      </c>
      <c r="S191">
        <f>J191*(1000-(1000*0.61365*exp(17.502*W191/(240.97+W191))/(DI191+DJ191)+DD191)/2)/(1000*0.61365*exp(17.502*W191/(240.97+W191))/(DI191+DJ191)-DD191)</f>
        <v>0</v>
      </c>
      <c r="T191">
        <f>1/((CW191+1)/(Q191/1.6)+1/(R191/1.37)) + CW191/((CW191+1)/(Q191/1.6) + CW191/(R191/1.37))</f>
        <v>0</v>
      </c>
      <c r="U191">
        <f>(CR191*CU191)</f>
        <v>0</v>
      </c>
      <c r="V191">
        <f>(DK191+(U191+2*0.95*5.67E-8*(((DK191+$B$7)+273)^4-(DK191+273)^4)-44100*J191)/(1.84*29.3*R191+8*0.95*5.67E-8*(DK191+273)^3))</f>
        <v>0</v>
      </c>
      <c r="W191">
        <f>($C$7*DL191+$D$7*DM191+$E$7*V191)</f>
        <v>0</v>
      </c>
      <c r="X191">
        <f>0.61365*exp(17.502*W191/(240.97+W191))</f>
        <v>0</v>
      </c>
      <c r="Y191">
        <f>(Z191/AA191*100)</f>
        <v>0</v>
      </c>
      <c r="Z191">
        <f>DD191*(DI191+DJ191)/1000</f>
        <v>0</v>
      </c>
      <c r="AA191">
        <f>0.61365*exp(17.502*DK191/(240.97+DK191))</f>
        <v>0</v>
      </c>
      <c r="AB191">
        <f>(X191-DD191*(DI191+DJ191)/1000)</f>
        <v>0</v>
      </c>
      <c r="AC191">
        <f>(-J191*44100)</f>
        <v>0</v>
      </c>
      <c r="AD191">
        <f>2*29.3*R191*0.92*(DK191-W191)</f>
        <v>0</v>
      </c>
      <c r="AE191">
        <f>2*0.95*5.67E-8*(((DK191+$B$7)+273)^4-(W191+273)^4)</f>
        <v>0</v>
      </c>
      <c r="AF191">
        <f>U191+AE191+AC191+AD191</f>
        <v>0</v>
      </c>
      <c r="AG191">
        <f>DH191*AU191*(DC191-DB191*(1000-AU191*DE191)/(1000-AU191*DD191))/(100*CV191)</f>
        <v>0</v>
      </c>
      <c r="AH191">
        <f>1000*DH191*AU191*(DD191-DE191)/(100*CV191*(1000-AU191*DD191))</f>
        <v>0</v>
      </c>
      <c r="AI191">
        <f>(AJ191 - AK191 - DI191*1E3/(8.314*(DK191+273.15)) * AM191/DH191 * AL191) * DH191/(100*CV191) * (1000 - DE191)/1000</f>
        <v>0</v>
      </c>
      <c r="AJ191">
        <v>1329.20168620449</v>
      </c>
      <c r="AK191">
        <v>1310.47145454545</v>
      </c>
      <c r="AL191">
        <v>3.45949998202346</v>
      </c>
      <c r="AM191">
        <v>64.351544685461</v>
      </c>
      <c r="AN191">
        <f>(AP191 - AO191 + DI191*1E3/(8.314*(DK191+273.15)) * AR191/DH191 * AQ191) * DH191/(100*CV191) * 1000/(1000 - AP191)</f>
        <v>0</v>
      </c>
      <c r="AO191">
        <v>24.5298172121296</v>
      </c>
      <c r="AP191">
        <v>24.9452888111888</v>
      </c>
      <c r="AQ191">
        <v>-3.21500698810159e-06</v>
      </c>
      <c r="AR191">
        <v>100.18039122701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MAX(0,($B$13+$C$13*DP191)/(1+$D$13*DP191)*DI191/(DK191+273)*$E$13)</f>
        <v>0</v>
      </c>
      <c r="AX191" t="s">
        <v>407</v>
      </c>
      <c r="AY191" t="s">
        <v>407</v>
      </c>
      <c r="AZ191">
        <v>0</v>
      </c>
      <c r="BA191">
        <v>0</v>
      </c>
      <c r="BB191">
        <f>1-AZ191/BA191</f>
        <v>0</v>
      </c>
      <c r="BC191">
        <v>0</v>
      </c>
      <c r="BD191" t="s">
        <v>407</v>
      </c>
      <c r="BE191" t="s">
        <v>407</v>
      </c>
      <c r="BF191">
        <v>0</v>
      </c>
      <c r="BG191">
        <v>0</v>
      </c>
      <c r="BH191">
        <f>1-BF191/BG191</f>
        <v>0</v>
      </c>
      <c r="BI191">
        <v>0.5</v>
      </c>
      <c r="BJ191">
        <f>CS191</f>
        <v>0</v>
      </c>
      <c r="BK191">
        <f>L191</f>
        <v>0</v>
      </c>
      <c r="BL191">
        <f>BH191*BI191*BJ191</f>
        <v>0</v>
      </c>
      <c r="BM191">
        <f>(BK191-BC191)/BJ191</f>
        <v>0</v>
      </c>
      <c r="BN191">
        <f>(BA191-BG191)/BG191</f>
        <v>0</v>
      </c>
      <c r="BO191">
        <f>AZ191/(BB191+AZ191/BG191)</f>
        <v>0</v>
      </c>
      <c r="BP191" t="s">
        <v>407</v>
      </c>
      <c r="BQ191">
        <v>0</v>
      </c>
      <c r="BR191">
        <f>IF(BQ191&lt;&gt;0, BQ191, BO191)</f>
        <v>0</v>
      </c>
      <c r="BS191">
        <f>1-BR191/BG191</f>
        <v>0</v>
      </c>
      <c r="BT191">
        <f>(BG191-BF191)/(BG191-BR191)</f>
        <v>0</v>
      </c>
      <c r="BU191">
        <f>(BA191-BG191)/(BA191-BR191)</f>
        <v>0</v>
      </c>
      <c r="BV191">
        <f>(BG191-BF191)/(BG191-AZ191)</f>
        <v>0</v>
      </c>
      <c r="BW191">
        <f>(BA191-BG191)/(BA191-AZ191)</f>
        <v>0</v>
      </c>
      <c r="BX191">
        <f>(BT191*BR191/BF191)</f>
        <v>0</v>
      </c>
      <c r="BY191">
        <f>(1-BX191)</f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f>$B$11*DQ191+$C$11*DR191+$F$11*EC191*(1-EF191)</f>
        <v>0</v>
      </c>
      <c r="CS191">
        <f>CR191*CT191</f>
        <v>0</v>
      </c>
      <c r="CT191">
        <f>($B$11*$D$9+$C$11*$D$9+$F$11*((EP191+EH191)/MAX(EP191+EH191+EQ191, 0.1)*$I$9+EQ191/MAX(EP191+EH191+EQ191, 0.1)*$J$9))/($B$11+$C$11+$F$11)</f>
        <v>0</v>
      </c>
      <c r="CU191">
        <f>($B$11*$K$9+$C$11*$K$9+$F$11*((EP191+EH191)/MAX(EP191+EH191+EQ191, 0.1)*$P$9+EQ191/MAX(EP191+EH191+EQ191, 0.1)*$Q$9))/($B$11+$C$11+$F$11)</f>
        <v>0</v>
      </c>
      <c r="CV191">
        <v>1.65</v>
      </c>
      <c r="CW191">
        <v>0.5</v>
      </c>
      <c r="CX191" t="s">
        <v>408</v>
      </c>
      <c r="CY191">
        <v>2</v>
      </c>
      <c r="CZ191" t="b">
        <v>1</v>
      </c>
      <c r="DA191">
        <v>1510791811</v>
      </c>
      <c r="DB191">
        <v>1254.41037037037</v>
      </c>
      <c r="DC191">
        <v>1280.16</v>
      </c>
      <c r="DD191">
        <v>24.9500555555556</v>
      </c>
      <c r="DE191">
        <v>24.5383925925926</v>
      </c>
      <c r="DF191">
        <v>1242.71259259259</v>
      </c>
      <c r="DG191">
        <v>24.3862666666667</v>
      </c>
      <c r="DH191">
        <v>500.069333333333</v>
      </c>
      <c r="DI191">
        <v>89.9079</v>
      </c>
      <c r="DJ191">
        <v>0.099941837037037</v>
      </c>
      <c r="DK191">
        <v>26.636</v>
      </c>
      <c r="DL191">
        <v>27.4978592592593</v>
      </c>
      <c r="DM191">
        <v>999.9</v>
      </c>
      <c r="DN191">
        <v>0</v>
      </c>
      <c r="DO191">
        <v>0</v>
      </c>
      <c r="DP191">
        <v>10009.0014814815</v>
      </c>
      <c r="DQ191">
        <v>0</v>
      </c>
      <c r="DR191">
        <v>9.92554592592593</v>
      </c>
      <c r="DS191">
        <v>-25.7498814814815</v>
      </c>
      <c r="DT191">
        <v>1286.50814814815</v>
      </c>
      <c r="DU191">
        <v>1312.36333333333</v>
      </c>
      <c r="DV191">
        <v>0.411665740740741</v>
      </c>
      <c r="DW191">
        <v>1280.16</v>
      </c>
      <c r="DX191">
        <v>24.5383925925926</v>
      </c>
      <c r="DY191">
        <v>2.24320777777778</v>
      </c>
      <c r="DZ191">
        <v>2.20619481481481</v>
      </c>
      <c r="EA191">
        <v>19.2742814814815</v>
      </c>
      <c r="EB191">
        <v>19.0073740740741</v>
      </c>
      <c r="EC191">
        <v>2000.00962962963</v>
      </c>
      <c r="ED191">
        <v>0.980002592592593</v>
      </c>
      <c r="EE191">
        <v>0.0199975666666667</v>
      </c>
      <c r="EF191">
        <v>0</v>
      </c>
      <c r="EG191">
        <v>2.29115925925926</v>
      </c>
      <c r="EH191">
        <v>0</v>
      </c>
      <c r="EI191">
        <v>2325.19074074074</v>
      </c>
      <c r="EJ191">
        <v>17300.2333333333</v>
      </c>
      <c r="EK191">
        <v>38.9324074074074</v>
      </c>
      <c r="EL191">
        <v>39.437</v>
      </c>
      <c r="EM191">
        <v>38.6824074074074</v>
      </c>
      <c r="EN191">
        <v>38.125</v>
      </c>
      <c r="EO191">
        <v>38.272962962963</v>
      </c>
      <c r="EP191">
        <v>1960.01555555556</v>
      </c>
      <c r="EQ191">
        <v>39.9974074074074</v>
      </c>
      <c r="ER191">
        <v>0</v>
      </c>
      <c r="ES191">
        <v>1679592571.1</v>
      </c>
      <c r="ET191">
        <v>0</v>
      </c>
      <c r="EU191">
        <v>2.282592</v>
      </c>
      <c r="EV191">
        <v>-0.104999996796019</v>
      </c>
      <c r="EW191">
        <v>3.04692308349375</v>
      </c>
      <c r="EX191">
        <v>2325.2024</v>
      </c>
      <c r="EY191">
        <v>15</v>
      </c>
      <c r="EZ191">
        <v>0</v>
      </c>
      <c r="FA191" t="s">
        <v>409</v>
      </c>
      <c r="FB191">
        <v>1510787920.6</v>
      </c>
      <c r="FC191">
        <v>1510787921.6</v>
      </c>
      <c r="FD191">
        <v>0</v>
      </c>
      <c r="FE191">
        <v>-0.101</v>
      </c>
      <c r="FF191">
        <v>-0.012</v>
      </c>
      <c r="FG191">
        <v>6.901</v>
      </c>
      <c r="FH191">
        <v>0.516</v>
      </c>
      <c r="FI191">
        <v>420</v>
      </c>
      <c r="FJ191">
        <v>24</v>
      </c>
      <c r="FK191">
        <v>0.32</v>
      </c>
      <c r="FL191">
        <v>0.12</v>
      </c>
      <c r="FM191">
        <v>0.409950341463415</v>
      </c>
      <c r="FN191">
        <v>0.0241004529616723</v>
      </c>
      <c r="FO191">
        <v>0.00437321134229508</v>
      </c>
      <c r="FP191">
        <v>1</v>
      </c>
      <c r="FQ191">
        <v>1</v>
      </c>
      <c r="FR191">
        <v>1</v>
      </c>
      <c r="FS191" t="s">
        <v>410</v>
      </c>
      <c r="FT191">
        <v>2.97187</v>
      </c>
      <c r="FU191">
        <v>2.75372</v>
      </c>
      <c r="FV191">
        <v>0.192529</v>
      </c>
      <c r="FW191">
        <v>0.195951</v>
      </c>
      <c r="FX191">
        <v>0.104819</v>
      </c>
      <c r="FY191">
        <v>0.104864</v>
      </c>
      <c r="FZ191">
        <v>31332.9</v>
      </c>
      <c r="GA191">
        <v>34004.8</v>
      </c>
      <c r="GB191">
        <v>35171.6</v>
      </c>
      <c r="GC191">
        <v>38363.2</v>
      </c>
      <c r="GD191">
        <v>44618.2</v>
      </c>
      <c r="GE191">
        <v>49592.4</v>
      </c>
      <c r="GF191">
        <v>54947.5</v>
      </c>
      <c r="GG191">
        <v>61526.1</v>
      </c>
      <c r="GH191">
        <v>1.96878</v>
      </c>
      <c r="GI191">
        <v>1.80835</v>
      </c>
      <c r="GJ191">
        <v>0.0957847</v>
      </c>
      <c r="GK191">
        <v>0</v>
      </c>
      <c r="GL191">
        <v>25.9333</v>
      </c>
      <c r="GM191">
        <v>999.9</v>
      </c>
      <c r="GN191">
        <v>64.406</v>
      </c>
      <c r="GO191">
        <v>29.739</v>
      </c>
      <c r="GP191">
        <v>30.0649</v>
      </c>
      <c r="GQ191">
        <v>54.3491</v>
      </c>
      <c r="GR191">
        <v>48.9824</v>
      </c>
      <c r="GS191">
        <v>1</v>
      </c>
      <c r="GT191">
        <v>0.0718877</v>
      </c>
      <c r="GU191">
        <v>1.20583</v>
      </c>
      <c r="GV191">
        <v>20.1133</v>
      </c>
      <c r="GW191">
        <v>5.19647</v>
      </c>
      <c r="GX191">
        <v>12.004</v>
      </c>
      <c r="GY191">
        <v>4.97495</v>
      </c>
      <c r="GZ191">
        <v>3.293</v>
      </c>
      <c r="HA191">
        <v>9999</v>
      </c>
      <c r="HB191">
        <v>9999</v>
      </c>
      <c r="HC191">
        <v>999.9</v>
      </c>
      <c r="HD191">
        <v>9999</v>
      </c>
      <c r="HE191">
        <v>1.86311</v>
      </c>
      <c r="HF191">
        <v>1.86813</v>
      </c>
      <c r="HG191">
        <v>1.86788</v>
      </c>
      <c r="HH191">
        <v>1.86904</v>
      </c>
      <c r="HI191">
        <v>1.86987</v>
      </c>
      <c r="HJ191">
        <v>1.86589</v>
      </c>
      <c r="HK191">
        <v>1.86705</v>
      </c>
      <c r="HL191">
        <v>1.86832</v>
      </c>
      <c r="HM191">
        <v>5</v>
      </c>
      <c r="HN191">
        <v>0</v>
      </c>
      <c r="HO191">
        <v>0</v>
      </c>
      <c r="HP191">
        <v>0</v>
      </c>
      <c r="HQ191" t="s">
        <v>411</v>
      </c>
      <c r="HR191" t="s">
        <v>412</v>
      </c>
      <c r="HS191" t="s">
        <v>413</v>
      </c>
      <c r="HT191" t="s">
        <v>413</v>
      </c>
      <c r="HU191" t="s">
        <v>413</v>
      </c>
      <c r="HV191" t="s">
        <v>413</v>
      </c>
      <c r="HW191">
        <v>0</v>
      </c>
      <c r="HX191">
        <v>100</v>
      </c>
      <c r="HY191">
        <v>100</v>
      </c>
      <c r="HZ191">
        <v>11.83</v>
      </c>
      <c r="IA191">
        <v>0.5635</v>
      </c>
      <c r="IB191">
        <v>4.09459096810632</v>
      </c>
      <c r="IC191">
        <v>0.00701673648668627</v>
      </c>
      <c r="ID191">
        <v>-7.00304995360485e-07</v>
      </c>
      <c r="IE191">
        <v>-1.86506737496121e-11</v>
      </c>
      <c r="IF191">
        <v>0.00125787624930914</v>
      </c>
      <c r="IG191">
        <v>-0.0224036906934607</v>
      </c>
      <c r="IH191">
        <v>0.00249664406764014</v>
      </c>
      <c r="II191">
        <v>-2.59163740235367e-05</v>
      </c>
      <c r="IJ191">
        <v>-2</v>
      </c>
      <c r="IK191">
        <v>2020</v>
      </c>
      <c r="IL191">
        <v>1</v>
      </c>
      <c r="IM191">
        <v>25</v>
      </c>
      <c r="IN191">
        <v>65</v>
      </c>
      <c r="IO191">
        <v>64.9</v>
      </c>
      <c r="IP191">
        <v>2.56958</v>
      </c>
      <c r="IQ191">
        <v>2.6062</v>
      </c>
      <c r="IR191">
        <v>1.54785</v>
      </c>
      <c r="IS191">
        <v>2.30591</v>
      </c>
      <c r="IT191">
        <v>1.34644</v>
      </c>
      <c r="IU191">
        <v>2.44141</v>
      </c>
      <c r="IV191">
        <v>34.1452</v>
      </c>
      <c r="IW191">
        <v>24.2188</v>
      </c>
      <c r="IX191">
        <v>18</v>
      </c>
      <c r="IY191">
        <v>503.456</v>
      </c>
      <c r="IZ191">
        <v>400.775</v>
      </c>
      <c r="JA191">
        <v>23.6282</v>
      </c>
      <c r="JB191">
        <v>28.1593</v>
      </c>
      <c r="JC191">
        <v>29.9999</v>
      </c>
      <c r="JD191">
        <v>28.173</v>
      </c>
      <c r="JE191">
        <v>28.119</v>
      </c>
      <c r="JF191">
        <v>51.461</v>
      </c>
      <c r="JG191">
        <v>28.4109</v>
      </c>
      <c r="JH191">
        <v>73.2799</v>
      </c>
      <c r="JI191">
        <v>23.6285</v>
      </c>
      <c r="JJ191">
        <v>1322.27</v>
      </c>
      <c r="JK191">
        <v>24.5381</v>
      </c>
      <c r="JL191">
        <v>101.952</v>
      </c>
      <c r="JM191">
        <v>102.416</v>
      </c>
    </row>
    <row r="192" spans="1:273">
      <c r="A192">
        <v>176</v>
      </c>
      <c r="B192">
        <v>1510791823</v>
      </c>
      <c r="C192">
        <v>2490.90000009537</v>
      </c>
      <c r="D192" t="s">
        <v>762</v>
      </c>
      <c r="E192" t="s">
        <v>763</v>
      </c>
      <c r="F192">
        <v>5</v>
      </c>
      <c r="G192" t="s">
        <v>405</v>
      </c>
      <c r="H192" t="s">
        <v>406</v>
      </c>
      <c r="I192">
        <v>1510791815.44444</v>
      </c>
      <c r="J192">
        <f>(K192)/1000</f>
        <v>0</v>
      </c>
      <c r="K192">
        <f>IF(CZ192, AN192, AH192)</f>
        <v>0</v>
      </c>
      <c r="L192">
        <f>IF(CZ192, AI192, AG192)</f>
        <v>0</v>
      </c>
      <c r="M192">
        <f>DB192 - IF(AU192&gt;1, L192*CV192*100.0/(AW192*DP192), 0)</f>
        <v>0</v>
      </c>
      <c r="N192">
        <f>((T192-J192/2)*M192-L192)/(T192+J192/2)</f>
        <v>0</v>
      </c>
      <c r="O192">
        <f>N192*(DI192+DJ192)/1000.0</f>
        <v>0</v>
      </c>
      <c r="P192">
        <f>(DB192 - IF(AU192&gt;1, L192*CV192*100.0/(AW192*DP192), 0))*(DI192+DJ192)/1000.0</f>
        <v>0</v>
      </c>
      <c r="Q192">
        <f>2.0/((1/S192-1/R192)+SIGN(S192)*SQRT((1/S192-1/R192)*(1/S192-1/R192) + 4*CW192/((CW192+1)*(CW192+1))*(2*1/S192*1/R192-1/R192*1/R192)))</f>
        <v>0</v>
      </c>
      <c r="R192">
        <f>IF(LEFT(CX192,1)&lt;&gt;"0",IF(LEFT(CX192,1)="1",3.0,CY192),$D$5+$E$5*(DP192*DI192/($K$5*1000))+$F$5*(DP192*DI192/($K$5*1000))*MAX(MIN(CV192,$J$5),$I$5)*MAX(MIN(CV192,$J$5),$I$5)+$G$5*MAX(MIN(CV192,$J$5),$I$5)*(DP192*DI192/($K$5*1000))+$H$5*(DP192*DI192/($K$5*1000))*(DP192*DI192/($K$5*1000)))</f>
        <v>0</v>
      </c>
      <c r="S192">
        <f>J192*(1000-(1000*0.61365*exp(17.502*W192/(240.97+W192))/(DI192+DJ192)+DD192)/2)/(1000*0.61365*exp(17.502*W192/(240.97+W192))/(DI192+DJ192)-DD192)</f>
        <v>0</v>
      </c>
      <c r="T192">
        <f>1/((CW192+1)/(Q192/1.6)+1/(R192/1.37)) + CW192/((CW192+1)/(Q192/1.6) + CW192/(R192/1.37))</f>
        <v>0</v>
      </c>
      <c r="U192">
        <f>(CR192*CU192)</f>
        <v>0</v>
      </c>
      <c r="V192">
        <f>(DK192+(U192+2*0.95*5.67E-8*(((DK192+$B$7)+273)^4-(DK192+273)^4)-44100*J192)/(1.84*29.3*R192+8*0.95*5.67E-8*(DK192+273)^3))</f>
        <v>0</v>
      </c>
      <c r="W192">
        <f>($C$7*DL192+$D$7*DM192+$E$7*V192)</f>
        <v>0</v>
      </c>
      <c r="X192">
        <f>0.61365*exp(17.502*W192/(240.97+W192))</f>
        <v>0</v>
      </c>
      <c r="Y192">
        <f>(Z192/AA192*100)</f>
        <v>0</v>
      </c>
      <c r="Z192">
        <f>DD192*(DI192+DJ192)/1000</f>
        <v>0</v>
      </c>
      <c r="AA192">
        <f>0.61365*exp(17.502*DK192/(240.97+DK192))</f>
        <v>0</v>
      </c>
      <c r="AB192">
        <f>(X192-DD192*(DI192+DJ192)/1000)</f>
        <v>0</v>
      </c>
      <c r="AC192">
        <f>(-J192*44100)</f>
        <v>0</v>
      </c>
      <c r="AD192">
        <f>2*29.3*R192*0.92*(DK192-W192)</f>
        <v>0</v>
      </c>
      <c r="AE192">
        <f>2*0.95*5.67E-8*(((DK192+$B$7)+273)^4-(W192+273)^4)</f>
        <v>0</v>
      </c>
      <c r="AF192">
        <f>U192+AE192+AC192+AD192</f>
        <v>0</v>
      </c>
      <c r="AG192">
        <f>DH192*AU192*(DC192-DB192*(1000-AU192*DE192)/(1000-AU192*DD192))/(100*CV192)</f>
        <v>0</v>
      </c>
      <c r="AH192">
        <f>1000*DH192*AU192*(DD192-DE192)/(100*CV192*(1000-AU192*DD192))</f>
        <v>0</v>
      </c>
      <c r="AI192">
        <f>(AJ192 - AK192 - DI192*1E3/(8.314*(DK192+273.15)) * AM192/DH192 * AL192) * DH192/(100*CV192) * (1000 - DE192)/1000</f>
        <v>0</v>
      </c>
      <c r="AJ192">
        <v>1345.55604553389</v>
      </c>
      <c r="AK192">
        <v>1326.35678787879</v>
      </c>
      <c r="AL192">
        <v>3.53587149305886</v>
      </c>
      <c r="AM192">
        <v>64.351544685461</v>
      </c>
      <c r="AN192">
        <f>(AP192 - AO192 + DI192*1E3/(8.314*(DK192+273.15)) * AR192/DH192 * AQ192) * DH192/(100*CV192) * 1000/(1000 - AP192)</f>
        <v>0</v>
      </c>
      <c r="AO192">
        <v>24.5217686388283</v>
      </c>
      <c r="AP192">
        <v>24.9389531468532</v>
      </c>
      <c r="AQ192">
        <v>-3.45385729380466e-06</v>
      </c>
      <c r="AR192">
        <v>100.18039122701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MAX(0,($B$13+$C$13*DP192)/(1+$D$13*DP192)*DI192/(DK192+273)*$E$13)</f>
        <v>0</v>
      </c>
      <c r="AX192" t="s">
        <v>407</v>
      </c>
      <c r="AY192" t="s">
        <v>407</v>
      </c>
      <c r="AZ192">
        <v>0</v>
      </c>
      <c r="BA192">
        <v>0</v>
      </c>
      <c r="BB192">
        <f>1-AZ192/BA192</f>
        <v>0</v>
      </c>
      <c r="BC192">
        <v>0</v>
      </c>
      <c r="BD192" t="s">
        <v>407</v>
      </c>
      <c r="BE192" t="s">
        <v>407</v>
      </c>
      <c r="BF192">
        <v>0</v>
      </c>
      <c r="BG192">
        <v>0</v>
      </c>
      <c r="BH192">
        <f>1-BF192/BG192</f>
        <v>0</v>
      </c>
      <c r="BI192">
        <v>0.5</v>
      </c>
      <c r="BJ192">
        <f>CS192</f>
        <v>0</v>
      </c>
      <c r="BK192">
        <f>L192</f>
        <v>0</v>
      </c>
      <c r="BL192">
        <f>BH192*BI192*BJ192</f>
        <v>0</v>
      </c>
      <c r="BM192">
        <f>(BK192-BC192)/BJ192</f>
        <v>0</v>
      </c>
      <c r="BN192">
        <f>(BA192-BG192)/BG192</f>
        <v>0</v>
      </c>
      <c r="BO192">
        <f>AZ192/(BB192+AZ192/BG192)</f>
        <v>0</v>
      </c>
      <c r="BP192" t="s">
        <v>407</v>
      </c>
      <c r="BQ192">
        <v>0</v>
      </c>
      <c r="BR192">
        <f>IF(BQ192&lt;&gt;0, BQ192, BO192)</f>
        <v>0</v>
      </c>
      <c r="BS192">
        <f>1-BR192/BG192</f>
        <v>0</v>
      </c>
      <c r="BT192">
        <f>(BG192-BF192)/(BG192-BR192)</f>
        <v>0</v>
      </c>
      <c r="BU192">
        <f>(BA192-BG192)/(BA192-BR192)</f>
        <v>0</v>
      </c>
      <c r="BV192">
        <f>(BG192-BF192)/(BG192-AZ192)</f>
        <v>0</v>
      </c>
      <c r="BW192">
        <f>(BA192-BG192)/(BA192-AZ192)</f>
        <v>0</v>
      </c>
      <c r="BX192">
        <f>(BT192*BR192/BF192)</f>
        <v>0</v>
      </c>
      <c r="BY192">
        <f>(1-BX192)</f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f>$B$11*DQ192+$C$11*DR192+$F$11*EC192*(1-EF192)</f>
        <v>0</v>
      </c>
      <c r="CS192">
        <f>CR192*CT192</f>
        <v>0</v>
      </c>
      <c r="CT192">
        <f>($B$11*$D$9+$C$11*$D$9+$F$11*((EP192+EH192)/MAX(EP192+EH192+EQ192, 0.1)*$I$9+EQ192/MAX(EP192+EH192+EQ192, 0.1)*$J$9))/($B$11+$C$11+$F$11)</f>
        <v>0</v>
      </c>
      <c r="CU192">
        <f>($B$11*$K$9+$C$11*$K$9+$F$11*((EP192+EH192)/MAX(EP192+EH192+EQ192, 0.1)*$P$9+EQ192/MAX(EP192+EH192+EQ192, 0.1)*$Q$9))/($B$11+$C$11+$F$11)</f>
        <v>0</v>
      </c>
      <c r="CV192">
        <v>1.65</v>
      </c>
      <c r="CW192">
        <v>0.5</v>
      </c>
      <c r="CX192" t="s">
        <v>408</v>
      </c>
      <c r="CY192">
        <v>2</v>
      </c>
      <c r="CZ192" t="b">
        <v>1</v>
      </c>
      <c r="DA192">
        <v>1510791815.44444</v>
      </c>
      <c r="DB192">
        <v>1269.31592592593</v>
      </c>
      <c r="DC192">
        <v>1295.29592592593</v>
      </c>
      <c r="DD192">
        <v>24.9468518518519</v>
      </c>
      <c r="DE192">
        <v>24.5317444444444</v>
      </c>
      <c r="DF192">
        <v>1257.54222222222</v>
      </c>
      <c r="DG192">
        <v>24.3832185185185</v>
      </c>
      <c r="DH192">
        <v>500.074148148148</v>
      </c>
      <c r="DI192">
        <v>89.9074074074074</v>
      </c>
      <c r="DJ192">
        <v>0.0999684518518518</v>
      </c>
      <c r="DK192">
        <v>26.6360962962963</v>
      </c>
      <c r="DL192">
        <v>27.4967074074074</v>
      </c>
      <c r="DM192">
        <v>999.9</v>
      </c>
      <c r="DN192">
        <v>0</v>
      </c>
      <c r="DO192">
        <v>0</v>
      </c>
      <c r="DP192">
        <v>10005.6177777778</v>
      </c>
      <c r="DQ192">
        <v>0</v>
      </c>
      <c r="DR192">
        <v>9.92661851851852</v>
      </c>
      <c r="DS192">
        <v>-25.9802074074074</v>
      </c>
      <c r="DT192">
        <v>1301.79148148148</v>
      </c>
      <c r="DU192">
        <v>1327.87148148148</v>
      </c>
      <c r="DV192">
        <v>0.415104444444444</v>
      </c>
      <c r="DW192">
        <v>1295.29592592593</v>
      </c>
      <c r="DX192">
        <v>24.5317444444444</v>
      </c>
      <c r="DY192">
        <v>2.24290740740741</v>
      </c>
      <c r="DZ192">
        <v>2.20558555555556</v>
      </c>
      <c r="EA192">
        <v>19.2721222222222</v>
      </c>
      <c r="EB192">
        <v>19.0029518518519</v>
      </c>
      <c r="EC192">
        <v>1999.99407407407</v>
      </c>
      <c r="ED192">
        <v>0.980002481481481</v>
      </c>
      <c r="EE192">
        <v>0.0199976851851852</v>
      </c>
      <c r="EF192">
        <v>0</v>
      </c>
      <c r="EG192">
        <v>2.27651111111111</v>
      </c>
      <c r="EH192">
        <v>0</v>
      </c>
      <c r="EI192">
        <v>2325.39592592593</v>
      </c>
      <c r="EJ192">
        <v>17300.1037037037</v>
      </c>
      <c r="EK192">
        <v>38.9324074074074</v>
      </c>
      <c r="EL192">
        <v>39.437</v>
      </c>
      <c r="EM192">
        <v>38.6824074074074</v>
      </c>
      <c r="EN192">
        <v>38.125</v>
      </c>
      <c r="EO192">
        <v>38.2637777777778</v>
      </c>
      <c r="EP192">
        <v>1960.00074074074</v>
      </c>
      <c r="EQ192">
        <v>39.9962962962963</v>
      </c>
      <c r="ER192">
        <v>0</v>
      </c>
      <c r="ES192">
        <v>1679592575.9</v>
      </c>
      <c r="ET192">
        <v>0</v>
      </c>
      <c r="EU192">
        <v>2.277476</v>
      </c>
      <c r="EV192">
        <v>-0.395323072824343</v>
      </c>
      <c r="EW192">
        <v>2.73692305926731</v>
      </c>
      <c r="EX192">
        <v>2325.3716</v>
      </c>
      <c r="EY192">
        <v>15</v>
      </c>
      <c r="EZ192">
        <v>0</v>
      </c>
      <c r="FA192" t="s">
        <v>409</v>
      </c>
      <c r="FB192">
        <v>1510787920.6</v>
      </c>
      <c r="FC192">
        <v>1510787921.6</v>
      </c>
      <c r="FD192">
        <v>0</v>
      </c>
      <c r="FE192">
        <v>-0.101</v>
      </c>
      <c r="FF192">
        <v>-0.012</v>
      </c>
      <c r="FG192">
        <v>6.901</v>
      </c>
      <c r="FH192">
        <v>0.516</v>
      </c>
      <c r="FI192">
        <v>420</v>
      </c>
      <c r="FJ192">
        <v>24</v>
      </c>
      <c r="FK192">
        <v>0.32</v>
      </c>
      <c r="FL192">
        <v>0.12</v>
      </c>
      <c r="FM192">
        <v>0.412921170731707</v>
      </c>
      <c r="FN192">
        <v>0.05368193728223</v>
      </c>
      <c r="FO192">
        <v>0.00633034626611368</v>
      </c>
      <c r="FP192">
        <v>1</v>
      </c>
      <c r="FQ192">
        <v>1</v>
      </c>
      <c r="FR192">
        <v>1</v>
      </c>
      <c r="FS192" t="s">
        <v>410</v>
      </c>
      <c r="FT192">
        <v>2.97204</v>
      </c>
      <c r="FU192">
        <v>2.75382</v>
      </c>
      <c r="FV192">
        <v>0.19396</v>
      </c>
      <c r="FW192">
        <v>0.197268</v>
      </c>
      <c r="FX192">
        <v>0.104802</v>
      </c>
      <c r="FY192">
        <v>0.104862</v>
      </c>
      <c r="FZ192">
        <v>31277.5</v>
      </c>
      <c r="GA192">
        <v>33949.4</v>
      </c>
      <c r="GB192">
        <v>35171.7</v>
      </c>
      <c r="GC192">
        <v>38363.5</v>
      </c>
      <c r="GD192">
        <v>44619.2</v>
      </c>
      <c r="GE192">
        <v>49592.8</v>
      </c>
      <c r="GF192">
        <v>54947.7</v>
      </c>
      <c r="GG192">
        <v>61526.4</v>
      </c>
      <c r="GH192">
        <v>1.96875</v>
      </c>
      <c r="GI192">
        <v>1.80845</v>
      </c>
      <c r="GJ192">
        <v>0.095319</v>
      </c>
      <c r="GK192">
        <v>0</v>
      </c>
      <c r="GL192">
        <v>25.9319</v>
      </c>
      <c r="GM192">
        <v>999.9</v>
      </c>
      <c r="GN192">
        <v>64.382</v>
      </c>
      <c r="GO192">
        <v>29.739</v>
      </c>
      <c r="GP192">
        <v>30.0557</v>
      </c>
      <c r="GQ192">
        <v>54.4791</v>
      </c>
      <c r="GR192">
        <v>49.0625</v>
      </c>
      <c r="GS192">
        <v>1</v>
      </c>
      <c r="GT192">
        <v>0.0716463</v>
      </c>
      <c r="GU192">
        <v>1.2064</v>
      </c>
      <c r="GV192">
        <v>20.1135</v>
      </c>
      <c r="GW192">
        <v>5.19677</v>
      </c>
      <c r="GX192">
        <v>12.004</v>
      </c>
      <c r="GY192">
        <v>4.97515</v>
      </c>
      <c r="GZ192">
        <v>3.29308</v>
      </c>
      <c r="HA192">
        <v>9999</v>
      </c>
      <c r="HB192">
        <v>9999</v>
      </c>
      <c r="HC192">
        <v>999.9</v>
      </c>
      <c r="HD192">
        <v>9999</v>
      </c>
      <c r="HE192">
        <v>1.8631</v>
      </c>
      <c r="HF192">
        <v>1.86813</v>
      </c>
      <c r="HG192">
        <v>1.86789</v>
      </c>
      <c r="HH192">
        <v>1.86903</v>
      </c>
      <c r="HI192">
        <v>1.86986</v>
      </c>
      <c r="HJ192">
        <v>1.86591</v>
      </c>
      <c r="HK192">
        <v>1.86704</v>
      </c>
      <c r="HL192">
        <v>1.86833</v>
      </c>
      <c r="HM192">
        <v>5</v>
      </c>
      <c r="HN192">
        <v>0</v>
      </c>
      <c r="HO192">
        <v>0</v>
      </c>
      <c r="HP192">
        <v>0</v>
      </c>
      <c r="HQ192" t="s">
        <v>411</v>
      </c>
      <c r="HR192" t="s">
        <v>412</v>
      </c>
      <c r="HS192" t="s">
        <v>413</v>
      </c>
      <c r="HT192" t="s">
        <v>413</v>
      </c>
      <c r="HU192" t="s">
        <v>413</v>
      </c>
      <c r="HV192" t="s">
        <v>413</v>
      </c>
      <c r="HW192">
        <v>0</v>
      </c>
      <c r="HX192">
        <v>100</v>
      </c>
      <c r="HY192">
        <v>100</v>
      </c>
      <c r="HZ192">
        <v>11.91</v>
      </c>
      <c r="IA192">
        <v>0.5632</v>
      </c>
      <c r="IB192">
        <v>4.09459096810632</v>
      </c>
      <c r="IC192">
        <v>0.00701673648668627</v>
      </c>
      <c r="ID192">
        <v>-7.00304995360485e-07</v>
      </c>
      <c r="IE192">
        <v>-1.86506737496121e-11</v>
      </c>
      <c r="IF192">
        <v>0.00125787624930914</v>
      </c>
      <c r="IG192">
        <v>-0.0224036906934607</v>
      </c>
      <c r="IH192">
        <v>0.00249664406764014</v>
      </c>
      <c r="II192">
        <v>-2.59163740235367e-05</v>
      </c>
      <c r="IJ192">
        <v>-2</v>
      </c>
      <c r="IK192">
        <v>2020</v>
      </c>
      <c r="IL192">
        <v>1</v>
      </c>
      <c r="IM192">
        <v>25</v>
      </c>
      <c r="IN192">
        <v>65</v>
      </c>
      <c r="IO192">
        <v>65</v>
      </c>
      <c r="IP192">
        <v>2.59033</v>
      </c>
      <c r="IQ192">
        <v>2.60742</v>
      </c>
      <c r="IR192">
        <v>1.54785</v>
      </c>
      <c r="IS192">
        <v>2.30591</v>
      </c>
      <c r="IT192">
        <v>1.34644</v>
      </c>
      <c r="IU192">
        <v>2.39868</v>
      </c>
      <c r="IV192">
        <v>34.1452</v>
      </c>
      <c r="IW192">
        <v>24.2188</v>
      </c>
      <c r="IX192">
        <v>18</v>
      </c>
      <c r="IY192">
        <v>503.419</v>
      </c>
      <c r="IZ192">
        <v>400.817</v>
      </c>
      <c r="JA192">
        <v>23.6284</v>
      </c>
      <c r="JB192">
        <v>28.1567</v>
      </c>
      <c r="JC192">
        <v>29.9997</v>
      </c>
      <c r="JD192">
        <v>28.1707</v>
      </c>
      <c r="JE192">
        <v>28.1169</v>
      </c>
      <c r="JF192">
        <v>51.867</v>
      </c>
      <c r="JG192">
        <v>28.4109</v>
      </c>
      <c r="JH192">
        <v>73.2799</v>
      </c>
      <c r="JI192">
        <v>23.6284</v>
      </c>
      <c r="JJ192">
        <v>1342.42</v>
      </c>
      <c r="JK192">
        <v>24.5412</v>
      </c>
      <c r="JL192">
        <v>101.952</v>
      </c>
      <c r="JM192">
        <v>102.416</v>
      </c>
    </row>
    <row r="193" spans="1:273">
      <c r="A193">
        <v>177</v>
      </c>
      <c r="B193">
        <v>1510791828.5</v>
      </c>
      <c r="C193">
        <v>2496.40000009537</v>
      </c>
      <c r="D193" t="s">
        <v>764</v>
      </c>
      <c r="E193" t="s">
        <v>765</v>
      </c>
      <c r="F193">
        <v>5</v>
      </c>
      <c r="G193" t="s">
        <v>405</v>
      </c>
      <c r="H193" t="s">
        <v>406</v>
      </c>
      <c r="I193">
        <v>1510791820.73214</v>
      </c>
      <c r="J193">
        <f>(K193)/1000</f>
        <v>0</v>
      </c>
      <c r="K193">
        <f>IF(CZ193, AN193, AH193)</f>
        <v>0</v>
      </c>
      <c r="L193">
        <f>IF(CZ193, AI193, AG193)</f>
        <v>0</v>
      </c>
      <c r="M193">
        <f>DB193 - IF(AU193&gt;1, L193*CV193*100.0/(AW193*DP193), 0)</f>
        <v>0</v>
      </c>
      <c r="N193">
        <f>((T193-J193/2)*M193-L193)/(T193+J193/2)</f>
        <v>0</v>
      </c>
      <c r="O193">
        <f>N193*(DI193+DJ193)/1000.0</f>
        <v>0</v>
      </c>
      <c r="P193">
        <f>(DB193 - IF(AU193&gt;1, L193*CV193*100.0/(AW193*DP193), 0))*(DI193+DJ193)/1000.0</f>
        <v>0</v>
      </c>
      <c r="Q193">
        <f>2.0/((1/S193-1/R193)+SIGN(S193)*SQRT((1/S193-1/R193)*(1/S193-1/R193) + 4*CW193/((CW193+1)*(CW193+1))*(2*1/S193*1/R193-1/R193*1/R193)))</f>
        <v>0</v>
      </c>
      <c r="R193">
        <f>IF(LEFT(CX193,1)&lt;&gt;"0",IF(LEFT(CX193,1)="1",3.0,CY193),$D$5+$E$5*(DP193*DI193/($K$5*1000))+$F$5*(DP193*DI193/($K$5*1000))*MAX(MIN(CV193,$J$5),$I$5)*MAX(MIN(CV193,$J$5),$I$5)+$G$5*MAX(MIN(CV193,$J$5),$I$5)*(DP193*DI193/($K$5*1000))+$H$5*(DP193*DI193/($K$5*1000))*(DP193*DI193/($K$5*1000)))</f>
        <v>0</v>
      </c>
      <c r="S193">
        <f>J193*(1000-(1000*0.61365*exp(17.502*W193/(240.97+W193))/(DI193+DJ193)+DD193)/2)/(1000*0.61365*exp(17.502*W193/(240.97+W193))/(DI193+DJ193)-DD193)</f>
        <v>0</v>
      </c>
      <c r="T193">
        <f>1/((CW193+1)/(Q193/1.6)+1/(R193/1.37)) + CW193/((CW193+1)/(Q193/1.6) + CW193/(R193/1.37))</f>
        <v>0</v>
      </c>
      <c r="U193">
        <f>(CR193*CU193)</f>
        <v>0</v>
      </c>
      <c r="V193">
        <f>(DK193+(U193+2*0.95*5.67E-8*(((DK193+$B$7)+273)^4-(DK193+273)^4)-44100*J193)/(1.84*29.3*R193+8*0.95*5.67E-8*(DK193+273)^3))</f>
        <v>0</v>
      </c>
      <c r="W193">
        <f>($C$7*DL193+$D$7*DM193+$E$7*V193)</f>
        <v>0</v>
      </c>
      <c r="X193">
        <f>0.61365*exp(17.502*W193/(240.97+W193))</f>
        <v>0</v>
      </c>
      <c r="Y193">
        <f>(Z193/AA193*100)</f>
        <v>0</v>
      </c>
      <c r="Z193">
        <f>DD193*(DI193+DJ193)/1000</f>
        <v>0</v>
      </c>
      <c r="AA193">
        <f>0.61365*exp(17.502*DK193/(240.97+DK193))</f>
        <v>0</v>
      </c>
      <c r="AB193">
        <f>(X193-DD193*(DI193+DJ193)/1000)</f>
        <v>0</v>
      </c>
      <c r="AC193">
        <f>(-J193*44100)</f>
        <v>0</v>
      </c>
      <c r="AD193">
        <f>2*29.3*R193*0.92*(DK193-W193)</f>
        <v>0</v>
      </c>
      <c r="AE193">
        <f>2*0.95*5.67E-8*(((DK193+$B$7)+273)^4-(W193+273)^4)</f>
        <v>0</v>
      </c>
      <c r="AF193">
        <f>U193+AE193+AC193+AD193</f>
        <v>0</v>
      </c>
      <c r="AG193">
        <f>DH193*AU193*(DC193-DB193*(1000-AU193*DE193)/(1000-AU193*DD193))/(100*CV193)</f>
        <v>0</v>
      </c>
      <c r="AH193">
        <f>1000*DH193*AU193*(DD193-DE193)/(100*CV193*(1000-AU193*DD193))</f>
        <v>0</v>
      </c>
      <c r="AI193">
        <f>(AJ193 - AK193 - DI193*1E3/(8.314*(DK193+273.15)) * AM193/DH193 * AL193) * DH193/(100*CV193) * (1000 - DE193)/1000</f>
        <v>0</v>
      </c>
      <c r="AJ193">
        <v>1362.65705073921</v>
      </c>
      <c r="AK193">
        <v>1344.58212121212</v>
      </c>
      <c r="AL193">
        <v>3.2578637178332</v>
      </c>
      <c r="AM193">
        <v>64.351544685461</v>
      </c>
      <c r="AN193">
        <f>(AP193 - AO193 + DI193*1E3/(8.314*(DK193+273.15)) * AR193/DH193 * AQ193) * DH193/(100*CV193) * 1000/(1000 - AP193)</f>
        <v>0</v>
      </c>
      <c r="AO193">
        <v>24.5221953186268</v>
      </c>
      <c r="AP193">
        <v>24.934755944056</v>
      </c>
      <c r="AQ193">
        <v>-9.01947962092261e-07</v>
      </c>
      <c r="AR193">
        <v>100.18039122701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MAX(0,($B$13+$C$13*DP193)/(1+$D$13*DP193)*DI193/(DK193+273)*$E$13)</f>
        <v>0</v>
      </c>
      <c r="AX193" t="s">
        <v>407</v>
      </c>
      <c r="AY193" t="s">
        <v>407</v>
      </c>
      <c r="AZ193">
        <v>0</v>
      </c>
      <c r="BA193">
        <v>0</v>
      </c>
      <c r="BB193">
        <f>1-AZ193/BA193</f>
        <v>0</v>
      </c>
      <c r="BC193">
        <v>0</v>
      </c>
      <c r="BD193" t="s">
        <v>407</v>
      </c>
      <c r="BE193" t="s">
        <v>407</v>
      </c>
      <c r="BF193">
        <v>0</v>
      </c>
      <c r="BG193">
        <v>0</v>
      </c>
      <c r="BH193">
        <f>1-BF193/BG193</f>
        <v>0</v>
      </c>
      <c r="BI193">
        <v>0.5</v>
      </c>
      <c r="BJ193">
        <f>CS193</f>
        <v>0</v>
      </c>
      <c r="BK193">
        <f>L193</f>
        <v>0</v>
      </c>
      <c r="BL193">
        <f>BH193*BI193*BJ193</f>
        <v>0</v>
      </c>
      <c r="BM193">
        <f>(BK193-BC193)/BJ193</f>
        <v>0</v>
      </c>
      <c r="BN193">
        <f>(BA193-BG193)/BG193</f>
        <v>0</v>
      </c>
      <c r="BO193">
        <f>AZ193/(BB193+AZ193/BG193)</f>
        <v>0</v>
      </c>
      <c r="BP193" t="s">
        <v>407</v>
      </c>
      <c r="BQ193">
        <v>0</v>
      </c>
      <c r="BR193">
        <f>IF(BQ193&lt;&gt;0, BQ193, BO193)</f>
        <v>0</v>
      </c>
      <c r="BS193">
        <f>1-BR193/BG193</f>
        <v>0</v>
      </c>
      <c r="BT193">
        <f>(BG193-BF193)/(BG193-BR193)</f>
        <v>0</v>
      </c>
      <c r="BU193">
        <f>(BA193-BG193)/(BA193-BR193)</f>
        <v>0</v>
      </c>
      <c r="BV193">
        <f>(BG193-BF193)/(BG193-AZ193)</f>
        <v>0</v>
      </c>
      <c r="BW193">
        <f>(BA193-BG193)/(BA193-AZ193)</f>
        <v>0</v>
      </c>
      <c r="BX193">
        <f>(BT193*BR193/BF193)</f>
        <v>0</v>
      </c>
      <c r="BY193">
        <f>(1-BX193)</f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f>$B$11*DQ193+$C$11*DR193+$F$11*EC193*(1-EF193)</f>
        <v>0</v>
      </c>
      <c r="CS193">
        <f>CR193*CT193</f>
        <v>0</v>
      </c>
      <c r="CT193">
        <f>($B$11*$D$9+$C$11*$D$9+$F$11*((EP193+EH193)/MAX(EP193+EH193+EQ193, 0.1)*$I$9+EQ193/MAX(EP193+EH193+EQ193, 0.1)*$J$9))/($B$11+$C$11+$F$11)</f>
        <v>0</v>
      </c>
      <c r="CU193">
        <f>($B$11*$K$9+$C$11*$K$9+$F$11*((EP193+EH193)/MAX(EP193+EH193+EQ193, 0.1)*$P$9+EQ193/MAX(EP193+EH193+EQ193, 0.1)*$Q$9))/($B$11+$C$11+$F$11)</f>
        <v>0</v>
      </c>
      <c r="CV193">
        <v>1.65</v>
      </c>
      <c r="CW193">
        <v>0.5</v>
      </c>
      <c r="CX193" t="s">
        <v>408</v>
      </c>
      <c r="CY193">
        <v>2</v>
      </c>
      <c r="CZ193" t="b">
        <v>1</v>
      </c>
      <c r="DA193">
        <v>1510791820.73214</v>
      </c>
      <c r="DB193">
        <v>1287.04285714286</v>
      </c>
      <c r="DC193">
        <v>1312.81321428571</v>
      </c>
      <c r="DD193">
        <v>24.9418607142857</v>
      </c>
      <c r="DE193">
        <v>24.5239464285714</v>
      </c>
      <c r="DF193">
        <v>1275.17821428571</v>
      </c>
      <c r="DG193">
        <v>24.3784785714286</v>
      </c>
      <c r="DH193">
        <v>500.0775</v>
      </c>
      <c r="DI193">
        <v>89.9073285714286</v>
      </c>
      <c r="DJ193">
        <v>0.100024746428571</v>
      </c>
      <c r="DK193">
        <v>26.6358357142857</v>
      </c>
      <c r="DL193">
        <v>27.4997642857143</v>
      </c>
      <c r="DM193">
        <v>999.9</v>
      </c>
      <c r="DN193">
        <v>0</v>
      </c>
      <c r="DO193">
        <v>0</v>
      </c>
      <c r="DP193">
        <v>9989.9725</v>
      </c>
      <c r="DQ193">
        <v>0</v>
      </c>
      <c r="DR193">
        <v>9.94130071428572</v>
      </c>
      <c r="DS193">
        <v>-25.7707785714286</v>
      </c>
      <c r="DT193">
        <v>1319.965</v>
      </c>
      <c r="DU193">
        <v>1345.81857142857</v>
      </c>
      <c r="DV193">
        <v>0.417912571428571</v>
      </c>
      <c r="DW193">
        <v>1312.81321428571</v>
      </c>
      <c r="DX193">
        <v>24.5239464285714</v>
      </c>
      <c r="DY193">
        <v>2.24245678571429</v>
      </c>
      <c r="DZ193">
        <v>2.2048825</v>
      </c>
      <c r="EA193">
        <v>19.2688892857143</v>
      </c>
      <c r="EB193">
        <v>18.9978428571429</v>
      </c>
      <c r="EC193">
        <v>2000.01928571429</v>
      </c>
      <c r="ED193">
        <v>0.980001142857143</v>
      </c>
      <c r="EE193">
        <v>0.0199990214285714</v>
      </c>
      <c r="EF193">
        <v>0</v>
      </c>
      <c r="EG193">
        <v>2.26017142857143</v>
      </c>
      <c r="EH193">
        <v>0</v>
      </c>
      <c r="EI193">
        <v>2325.74785714286</v>
      </c>
      <c r="EJ193">
        <v>17300.325</v>
      </c>
      <c r="EK193">
        <v>38.9325714285714</v>
      </c>
      <c r="EL193">
        <v>39.437</v>
      </c>
      <c r="EM193">
        <v>38.6670714285714</v>
      </c>
      <c r="EN193">
        <v>38.125</v>
      </c>
      <c r="EO193">
        <v>38.2566428571429</v>
      </c>
      <c r="EP193">
        <v>1960.02357142857</v>
      </c>
      <c r="EQ193">
        <v>39.9982142857143</v>
      </c>
      <c r="ER193">
        <v>0</v>
      </c>
      <c r="ES193">
        <v>1679592581.3</v>
      </c>
      <c r="ET193">
        <v>0</v>
      </c>
      <c r="EU193">
        <v>2.26503461538462</v>
      </c>
      <c r="EV193">
        <v>0.186834187710548</v>
      </c>
      <c r="EW193">
        <v>3.52649570719351</v>
      </c>
      <c r="EX193">
        <v>2325.68730769231</v>
      </c>
      <c r="EY193">
        <v>15</v>
      </c>
      <c r="EZ193">
        <v>0</v>
      </c>
      <c r="FA193" t="s">
        <v>409</v>
      </c>
      <c r="FB193">
        <v>1510787920.6</v>
      </c>
      <c r="FC193">
        <v>1510787921.6</v>
      </c>
      <c r="FD193">
        <v>0</v>
      </c>
      <c r="FE193">
        <v>-0.101</v>
      </c>
      <c r="FF193">
        <v>-0.012</v>
      </c>
      <c r="FG193">
        <v>6.901</v>
      </c>
      <c r="FH193">
        <v>0.516</v>
      </c>
      <c r="FI193">
        <v>420</v>
      </c>
      <c r="FJ193">
        <v>24</v>
      </c>
      <c r="FK193">
        <v>0.32</v>
      </c>
      <c r="FL193">
        <v>0.12</v>
      </c>
      <c r="FM193">
        <v>0.415149097560976</v>
      </c>
      <c r="FN193">
        <v>0.0322061811846688</v>
      </c>
      <c r="FO193">
        <v>0.00556939745308968</v>
      </c>
      <c r="FP193">
        <v>1</v>
      </c>
      <c r="FQ193">
        <v>1</v>
      </c>
      <c r="FR193">
        <v>1</v>
      </c>
      <c r="FS193" t="s">
        <v>410</v>
      </c>
      <c r="FT193">
        <v>2.97177</v>
      </c>
      <c r="FU193">
        <v>2.7538</v>
      </c>
      <c r="FV193">
        <v>0.195585</v>
      </c>
      <c r="FW193">
        <v>0.19887</v>
      </c>
      <c r="FX193">
        <v>0.104789</v>
      </c>
      <c r="FY193">
        <v>0.104854</v>
      </c>
      <c r="FZ193">
        <v>31214.5</v>
      </c>
      <c r="GA193">
        <v>33881.6</v>
      </c>
      <c r="GB193">
        <v>35171.8</v>
      </c>
      <c r="GC193">
        <v>38363.4</v>
      </c>
      <c r="GD193">
        <v>44620</v>
      </c>
      <c r="GE193">
        <v>49593</v>
      </c>
      <c r="GF193">
        <v>54947.9</v>
      </c>
      <c r="GG193">
        <v>61526.1</v>
      </c>
      <c r="GH193">
        <v>1.96893</v>
      </c>
      <c r="GI193">
        <v>1.80845</v>
      </c>
      <c r="GJ193">
        <v>0.0966899</v>
      </c>
      <c r="GK193">
        <v>0</v>
      </c>
      <c r="GL193">
        <v>25.9298</v>
      </c>
      <c r="GM193">
        <v>999.9</v>
      </c>
      <c r="GN193">
        <v>64.382</v>
      </c>
      <c r="GO193">
        <v>29.739</v>
      </c>
      <c r="GP193">
        <v>30.0539</v>
      </c>
      <c r="GQ193">
        <v>54.3091</v>
      </c>
      <c r="GR193">
        <v>49.4872</v>
      </c>
      <c r="GS193">
        <v>1</v>
      </c>
      <c r="GT193">
        <v>0.0713135</v>
      </c>
      <c r="GU193">
        <v>1.20686</v>
      </c>
      <c r="GV193">
        <v>20.1133</v>
      </c>
      <c r="GW193">
        <v>5.19737</v>
      </c>
      <c r="GX193">
        <v>12.004</v>
      </c>
      <c r="GY193">
        <v>4.97535</v>
      </c>
      <c r="GZ193">
        <v>3.29318</v>
      </c>
      <c r="HA193">
        <v>9999</v>
      </c>
      <c r="HB193">
        <v>9999</v>
      </c>
      <c r="HC193">
        <v>999.9</v>
      </c>
      <c r="HD193">
        <v>9999</v>
      </c>
      <c r="HE193">
        <v>1.8631</v>
      </c>
      <c r="HF193">
        <v>1.86813</v>
      </c>
      <c r="HG193">
        <v>1.86788</v>
      </c>
      <c r="HH193">
        <v>1.86902</v>
      </c>
      <c r="HI193">
        <v>1.86986</v>
      </c>
      <c r="HJ193">
        <v>1.8659</v>
      </c>
      <c r="HK193">
        <v>1.86705</v>
      </c>
      <c r="HL193">
        <v>1.86833</v>
      </c>
      <c r="HM193">
        <v>5</v>
      </c>
      <c r="HN193">
        <v>0</v>
      </c>
      <c r="HO193">
        <v>0</v>
      </c>
      <c r="HP193">
        <v>0</v>
      </c>
      <c r="HQ193" t="s">
        <v>411</v>
      </c>
      <c r="HR193" t="s">
        <v>412</v>
      </c>
      <c r="HS193" t="s">
        <v>413</v>
      </c>
      <c r="HT193" t="s">
        <v>413</v>
      </c>
      <c r="HU193" t="s">
        <v>413</v>
      </c>
      <c r="HV193" t="s">
        <v>413</v>
      </c>
      <c r="HW193">
        <v>0</v>
      </c>
      <c r="HX193">
        <v>100</v>
      </c>
      <c r="HY193">
        <v>100</v>
      </c>
      <c r="HZ193">
        <v>12</v>
      </c>
      <c r="IA193">
        <v>0.563</v>
      </c>
      <c r="IB193">
        <v>4.09459096810632</v>
      </c>
      <c r="IC193">
        <v>0.00701673648668627</v>
      </c>
      <c r="ID193">
        <v>-7.00304995360485e-07</v>
      </c>
      <c r="IE193">
        <v>-1.86506737496121e-11</v>
      </c>
      <c r="IF193">
        <v>0.00125787624930914</v>
      </c>
      <c r="IG193">
        <v>-0.0224036906934607</v>
      </c>
      <c r="IH193">
        <v>0.00249664406764014</v>
      </c>
      <c r="II193">
        <v>-2.59163740235367e-05</v>
      </c>
      <c r="IJ193">
        <v>-2</v>
      </c>
      <c r="IK193">
        <v>2020</v>
      </c>
      <c r="IL193">
        <v>1</v>
      </c>
      <c r="IM193">
        <v>25</v>
      </c>
      <c r="IN193">
        <v>65.1</v>
      </c>
      <c r="IO193">
        <v>65.1</v>
      </c>
      <c r="IP193">
        <v>2.61963</v>
      </c>
      <c r="IQ193">
        <v>2.60864</v>
      </c>
      <c r="IR193">
        <v>1.54785</v>
      </c>
      <c r="IS193">
        <v>2.30591</v>
      </c>
      <c r="IT193">
        <v>1.34644</v>
      </c>
      <c r="IU193">
        <v>2.36938</v>
      </c>
      <c r="IV193">
        <v>34.1452</v>
      </c>
      <c r="IW193">
        <v>24.2188</v>
      </c>
      <c r="IX193">
        <v>18</v>
      </c>
      <c r="IY193">
        <v>503.512</v>
      </c>
      <c r="IZ193">
        <v>400.798</v>
      </c>
      <c r="JA193">
        <v>23.6284</v>
      </c>
      <c r="JB193">
        <v>28.1533</v>
      </c>
      <c r="JC193">
        <v>29.9999</v>
      </c>
      <c r="JD193">
        <v>28.1679</v>
      </c>
      <c r="JE193">
        <v>28.1142</v>
      </c>
      <c r="JF193">
        <v>52.4546</v>
      </c>
      <c r="JG193">
        <v>28.4109</v>
      </c>
      <c r="JH193">
        <v>73.2799</v>
      </c>
      <c r="JI193">
        <v>23.6284</v>
      </c>
      <c r="JJ193">
        <v>1355.84</v>
      </c>
      <c r="JK193">
        <v>24.5476</v>
      </c>
      <c r="JL193">
        <v>101.953</v>
      </c>
      <c r="JM193">
        <v>102.416</v>
      </c>
    </row>
    <row r="194" spans="1:273">
      <c r="A194">
        <v>178</v>
      </c>
      <c r="B194">
        <v>1510791833.5</v>
      </c>
      <c r="C194">
        <v>2501.40000009537</v>
      </c>
      <c r="D194" t="s">
        <v>766</v>
      </c>
      <c r="E194" t="s">
        <v>767</v>
      </c>
      <c r="F194">
        <v>5</v>
      </c>
      <c r="G194" t="s">
        <v>405</v>
      </c>
      <c r="H194" t="s">
        <v>406</v>
      </c>
      <c r="I194">
        <v>1510791826.01852</v>
      </c>
      <c r="J194">
        <f>(K194)/1000</f>
        <v>0</v>
      </c>
      <c r="K194">
        <f>IF(CZ194, AN194, AH194)</f>
        <v>0</v>
      </c>
      <c r="L194">
        <f>IF(CZ194, AI194, AG194)</f>
        <v>0</v>
      </c>
      <c r="M194">
        <f>DB194 - IF(AU194&gt;1, L194*CV194*100.0/(AW194*DP194), 0)</f>
        <v>0</v>
      </c>
      <c r="N194">
        <f>((T194-J194/2)*M194-L194)/(T194+J194/2)</f>
        <v>0</v>
      </c>
      <c r="O194">
        <f>N194*(DI194+DJ194)/1000.0</f>
        <v>0</v>
      </c>
      <c r="P194">
        <f>(DB194 - IF(AU194&gt;1, L194*CV194*100.0/(AW194*DP194), 0))*(DI194+DJ194)/1000.0</f>
        <v>0</v>
      </c>
      <c r="Q194">
        <f>2.0/((1/S194-1/R194)+SIGN(S194)*SQRT((1/S194-1/R194)*(1/S194-1/R194) + 4*CW194/((CW194+1)*(CW194+1))*(2*1/S194*1/R194-1/R194*1/R194)))</f>
        <v>0</v>
      </c>
      <c r="R194">
        <f>IF(LEFT(CX194,1)&lt;&gt;"0",IF(LEFT(CX194,1)="1",3.0,CY194),$D$5+$E$5*(DP194*DI194/($K$5*1000))+$F$5*(DP194*DI194/($K$5*1000))*MAX(MIN(CV194,$J$5),$I$5)*MAX(MIN(CV194,$J$5),$I$5)+$G$5*MAX(MIN(CV194,$J$5),$I$5)*(DP194*DI194/($K$5*1000))+$H$5*(DP194*DI194/($K$5*1000))*(DP194*DI194/($K$5*1000)))</f>
        <v>0</v>
      </c>
      <c r="S194">
        <f>J194*(1000-(1000*0.61365*exp(17.502*W194/(240.97+W194))/(DI194+DJ194)+DD194)/2)/(1000*0.61365*exp(17.502*W194/(240.97+W194))/(DI194+DJ194)-DD194)</f>
        <v>0</v>
      </c>
      <c r="T194">
        <f>1/((CW194+1)/(Q194/1.6)+1/(R194/1.37)) + CW194/((CW194+1)/(Q194/1.6) + CW194/(R194/1.37))</f>
        <v>0</v>
      </c>
      <c r="U194">
        <f>(CR194*CU194)</f>
        <v>0</v>
      </c>
      <c r="V194">
        <f>(DK194+(U194+2*0.95*5.67E-8*(((DK194+$B$7)+273)^4-(DK194+273)^4)-44100*J194)/(1.84*29.3*R194+8*0.95*5.67E-8*(DK194+273)^3))</f>
        <v>0</v>
      </c>
      <c r="W194">
        <f>($C$7*DL194+$D$7*DM194+$E$7*V194)</f>
        <v>0</v>
      </c>
      <c r="X194">
        <f>0.61365*exp(17.502*W194/(240.97+W194))</f>
        <v>0</v>
      </c>
      <c r="Y194">
        <f>(Z194/AA194*100)</f>
        <v>0</v>
      </c>
      <c r="Z194">
        <f>DD194*(DI194+DJ194)/1000</f>
        <v>0</v>
      </c>
      <c r="AA194">
        <f>0.61365*exp(17.502*DK194/(240.97+DK194))</f>
        <v>0</v>
      </c>
      <c r="AB194">
        <f>(X194-DD194*(DI194+DJ194)/1000)</f>
        <v>0</v>
      </c>
      <c r="AC194">
        <f>(-J194*44100)</f>
        <v>0</v>
      </c>
      <c r="AD194">
        <f>2*29.3*R194*0.92*(DK194-W194)</f>
        <v>0</v>
      </c>
      <c r="AE194">
        <f>2*0.95*5.67E-8*(((DK194+$B$7)+273)^4-(W194+273)^4)</f>
        <v>0</v>
      </c>
      <c r="AF194">
        <f>U194+AE194+AC194+AD194</f>
        <v>0</v>
      </c>
      <c r="AG194">
        <f>DH194*AU194*(DC194-DB194*(1000-AU194*DE194)/(1000-AU194*DD194))/(100*CV194)</f>
        <v>0</v>
      </c>
      <c r="AH194">
        <f>1000*DH194*AU194*(DD194-DE194)/(100*CV194*(1000-AU194*DD194))</f>
        <v>0</v>
      </c>
      <c r="AI194">
        <f>(AJ194 - AK194 - DI194*1E3/(8.314*(DK194+273.15)) * AM194/DH194 * AL194) * DH194/(100*CV194) * (1000 - DE194)/1000</f>
        <v>0</v>
      </c>
      <c r="AJ194">
        <v>1380.05483831756</v>
      </c>
      <c r="AK194">
        <v>1361.50278787879</v>
      </c>
      <c r="AL194">
        <v>3.3913006198606</v>
      </c>
      <c r="AM194">
        <v>64.351544685461</v>
      </c>
      <c r="AN194">
        <f>(AP194 - AO194 + DI194*1E3/(8.314*(DK194+273.15)) * AR194/DH194 * AQ194) * DH194/(100*CV194) * 1000/(1000 - AP194)</f>
        <v>0</v>
      </c>
      <c r="AO194">
        <v>24.5197624866858</v>
      </c>
      <c r="AP194">
        <v>24.9303027972028</v>
      </c>
      <c r="AQ194">
        <v>-5.43206524487434e-06</v>
      </c>
      <c r="AR194">
        <v>100.18039122701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MAX(0,($B$13+$C$13*DP194)/(1+$D$13*DP194)*DI194/(DK194+273)*$E$13)</f>
        <v>0</v>
      </c>
      <c r="AX194" t="s">
        <v>407</v>
      </c>
      <c r="AY194" t="s">
        <v>407</v>
      </c>
      <c r="AZ194">
        <v>0</v>
      </c>
      <c r="BA194">
        <v>0</v>
      </c>
      <c r="BB194">
        <f>1-AZ194/BA194</f>
        <v>0</v>
      </c>
      <c r="BC194">
        <v>0</v>
      </c>
      <c r="BD194" t="s">
        <v>407</v>
      </c>
      <c r="BE194" t="s">
        <v>407</v>
      </c>
      <c r="BF194">
        <v>0</v>
      </c>
      <c r="BG194">
        <v>0</v>
      </c>
      <c r="BH194">
        <f>1-BF194/BG194</f>
        <v>0</v>
      </c>
      <c r="BI194">
        <v>0.5</v>
      </c>
      <c r="BJ194">
        <f>CS194</f>
        <v>0</v>
      </c>
      <c r="BK194">
        <f>L194</f>
        <v>0</v>
      </c>
      <c r="BL194">
        <f>BH194*BI194*BJ194</f>
        <v>0</v>
      </c>
      <c r="BM194">
        <f>(BK194-BC194)/BJ194</f>
        <v>0</v>
      </c>
      <c r="BN194">
        <f>(BA194-BG194)/BG194</f>
        <v>0</v>
      </c>
      <c r="BO194">
        <f>AZ194/(BB194+AZ194/BG194)</f>
        <v>0</v>
      </c>
      <c r="BP194" t="s">
        <v>407</v>
      </c>
      <c r="BQ194">
        <v>0</v>
      </c>
      <c r="BR194">
        <f>IF(BQ194&lt;&gt;0, BQ194, BO194)</f>
        <v>0</v>
      </c>
      <c r="BS194">
        <f>1-BR194/BG194</f>
        <v>0</v>
      </c>
      <c r="BT194">
        <f>(BG194-BF194)/(BG194-BR194)</f>
        <v>0</v>
      </c>
      <c r="BU194">
        <f>(BA194-BG194)/(BA194-BR194)</f>
        <v>0</v>
      </c>
      <c r="BV194">
        <f>(BG194-BF194)/(BG194-AZ194)</f>
        <v>0</v>
      </c>
      <c r="BW194">
        <f>(BA194-BG194)/(BA194-AZ194)</f>
        <v>0</v>
      </c>
      <c r="BX194">
        <f>(BT194*BR194/BF194)</f>
        <v>0</v>
      </c>
      <c r="BY194">
        <f>(1-BX194)</f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f>$B$11*DQ194+$C$11*DR194+$F$11*EC194*(1-EF194)</f>
        <v>0</v>
      </c>
      <c r="CS194">
        <f>CR194*CT194</f>
        <v>0</v>
      </c>
      <c r="CT194">
        <f>($B$11*$D$9+$C$11*$D$9+$F$11*((EP194+EH194)/MAX(EP194+EH194+EQ194, 0.1)*$I$9+EQ194/MAX(EP194+EH194+EQ194, 0.1)*$J$9))/($B$11+$C$11+$F$11)</f>
        <v>0</v>
      </c>
      <c r="CU194">
        <f>($B$11*$K$9+$C$11*$K$9+$F$11*((EP194+EH194)/MAX(EP194+EH194+EQ194, 0.1)*$P$9+EQ194/MAX(EP194+EH194+EQ194, 0.1)*$Q$9))/($B$11+$C$11+$F$11)</f>
        <v>0</v>
      </c>
      <c r="CV194">
        <v>1.65</v>
      </c>
      <c r="CW194">
        <v>0.5</v>
      </c>
      <c r="CX194" t="s">
        <v>408</v>
      </c>
      <c r="CY194">
        <v>2</v>
      </c>
      <c r="CZ194" t="b">
        <v>1</v>
      </c>
      <c r="DA194">
        <v>1510791826.01852</v>
      </c>
      <c r="DB194">
        <v>1304.64518518519</v>
      </c>
      <c r="DC194">
        <v>1330.25333333333</v>
      </c>
      <c r="DD194">
        <v>24.9364925925926</v>
      </c>
      <c r="DE194">
        <v>24.5209592592593</v>
      </c>
      <c r="DF194">
        <v>1292.69037037037</v>
      </c>
      <c r="DG194">
        <v>24.3733814814815</v>
      </c>
      <c r="DH194">
        <v>500.080518518518</v>
      </c>
      <c r="DI194">
        <v>89.9069037037037</v>
      </c>
      <c r="DJ194">
        <v>0.0999892333333333</v>
      </c>
      <c r="DK194">
        <v>26.6357074074074</v>
      </c>
      <c r="DL194">
        <v>27.4994592592593</v>
      </c>
      <c r="DM194">
        <v>999.9</v>
      </c>
      <c r="DN194">
        <v>0</v>
      </c>
      <c r="DO194">
        <v>0</v>
      </c>
      <c r="DP194">
        <v>9992.59037037037</v>
      </c>
      <c r="DQ194">
        <v>0</v>
      </c>
      <c r="DR194">
        <v>9.94944888888889</v>
      </c>
      <c r="DS194">
        <v>-25.6081333333333</v>
      </c>
      <c r="DT194">
        <v>1338.01074074074</v>
      </c>
      <c r="DU194">
        <v>1363.69296296296</v>
      </c>
      <c r="DV194">
        <v>0.415532259259259</v>
      </c>
      <c r="DW194">
        <v>1330.25333333333</v>
      </c>
      <c r="DX194">
        <v>24.5209592592593</v>
      </c>
      <c r="DY194">
        <v>2.24196296296296</v>
      </c>
      <c r="DZ194">
        <v>2.20460333333333</v>
      </c>
      <c r="EA194">
        <v>19.2653518518519</v>
      </c>
      <c r="EB194">
        <v>18.9958111111111</v>
      </c>
      <c r="EC194">
        <v>2000.01962962963</v>
      </c>
      <c r="ED194">
        <v>0.979999814814815</v>
      </c>
      <c r="EE194">
        <v>0.0200003888888889</v>
      </c>
      <c r="EF194">
        <v>0</v>
      </c>
      <c r="EG194">
        <v>2.22290740740741</v>
      </c>
      <c r="EH194">
        <v>0</v>
      </c>
      <c r="EI194">
        <v>2326.00703703704</v>
      </c>
      <c r="EJ194">
        <v>17300.3185185185</v>
      </c>
      <c r="EK194">
        <v>38.937</v>
      </c>
      <c r="EL194">
        <v>39.437</v>
      </c>
      <c r="EM194">
        <v>38.6594444444444</v>
      </c>
      <c r="EN194">
        <v>38.125</v>
      </c>
      <c r="EO194">
        <v>38.2545925925926</v>
      </c>
      <c r="EP194">
        <v>1960.02185185185</v>
      </c>
      <c r="EQ194">
        <v>40.0022222222222</v>
      </c>
      <c r="ER194">
        <v>0</v>
      </c>
      <c r="ES194">
        <v>1679592586.1</v>
      </c>
      <c r="ET194">
        <v>0</v>
      </c>
      <c r="EU194">
        <v>2.23485</v>
      </c>
      <c r="EV194">
        <v>-0.45751452551949</v>
      </c>
      <c r="EW194">
        <v>3.47145296427281</v>
      </c>
      <c r="EX194">
        <v>2325.88923076923</v>
      </c>
      <c r="EY194">
        <v>15</v>
      </c>
      <c r="EZ194">
        <v>0</v>
      </c>
      <c r="FA194" t="s">
        <v>409</v>
      </c>
      <c r="FB194">
        <v>1510787920.6</v>
      </c>
      <c r="FC194">
        <v>1510787921.6</v>
      </c>
      <c r="FD194">
        <v>0</v>
      </c>
      <c r="FE194">
        <v>-0.101</v>
      </c>
      <c r="FF194">
        <v>-0.012</v>
      </c>
      <c r="FG194">
        <v>6.901</v>
      </c>
      <c r="FH194">
        <v>0.516</v>
      </c>
      <c r="FI194">
        <v>420</v>
      </c>
      <c r="FJ194">
        <v>24</v>
      </c>
      <c r="FK194">
        <v>0.32</v>
      </c>
      <c r="FL194">
        <v>0.12</v>
      </c>
      <c r="FM194">
        <v>0.416157609756098</v>
      </c>
      <c r="FN194">
        <v>-0.00951905226480901</v>
      </c>
      <c r="FO194">
        <v>0.0044040118344475</v>
      </c>
      <c r="FP194">
        <v>1</v>
      </c>
      <c r="FQ194">
        <v>1</v>
      </c>
      <c r="FR194">
        <v>1</v>
      </c>
      <c r="FS194" t="s">
        <v>410</v>
      </c>
      <c r="FT194">
        <v>2.97179</v>
      </c>
      <c r="FU194">
        <v>2.75388</v>
      </c>
      <c r="FV194">
        <v>0.197084</v>
      </c>
      <c r="FW194">
        <v>0.200318</v>
      </c>
      <c r="FX194">
        <v>0.104778</v>
      </c>
      <c r="FY194">
        <v>0.104857</v>
      </c>
      <c r="FZ194">
        <v>31156.3</v>
      </c>
      <c r="GA194">
        <v>33820.9</v>
      </c>
      <c r="GB194">
        <v>35171.7</v>
      </c>
      <c r="GC194">
        <v>38364</v>
      </c>
      <c r="GD194">
        <v>44620.4</v>
      </c>
      <c r="GE194">
        <v>49593.7</v>
      </c>
      <c r="GF194">
        <v>54947.6</v>
      </c>
      <c r="GG194">
        <v>61527.1</v>
      </c>
      <c r="GH194">
        <v>1.96882</v>
      </c>
      <c r="GI194">
        <v>1.80868</v>
      </c>
      <c r="GJ194">
        <v>0.0959784</v>
      </c>
      <c r="GK194">
        <v>0</v>
      </c>
      <c r="GL194">
        <v>25.9298</v>
      </c>
      <c r="GM194">
        <v>999.9</v>
      </c>
      <c r="GN194">
        <v>64.382</v>
      </c>
      <c r="GO194">
        <v>29.739</v>
      </c>
      <c r="GP194">
        <v>30.0525</v>
      </c>
      <c r="GQ194">
        <v>54.4991</v>
      </c>
      <c r="GR194">
        <v>49.5192</v>
      </c>
      <c r="GS194">
        <v>1</v>
      </c>
      <c r="GT194">
        <v>0.0712043</v>
      </c>
      <c r="GU194">
        <v>1.20755</v>
      </c>
      <c r="GV194">
        <v>20.1132</v>
      </c>
      <c r="GW194">
        <v>5.19677</v>
      </c>
      <c r="GX194">
        <v>12.004</v>
      </c>
      <c r="GY194">
        <v>4.9752</v>
      </c>
      <c r="GZ194">
        <v>3.29313</v>
      </c>
      <c r="HA194">
        <v>9999</v>
      </c>
      <c r="HB194">
        <v>9999</v>
      </c>
      <c r="HC194">
        <v>999.9</v>
      </c>
      <c r="HD194">
        <v>9999</v>
      </c>
      <c r="HE194">
        <v>1.8631</v>
      </c>
      <c r="HF194">
        <v>1.86813</v>
      </c>
      <c r="HG194">
        <v>1.86785</v>
      </c>
      <c r="HH194">
        <v>1.86902</v>
      </c>
      <c r="HI194">
        <v>1.86984</v>
      </c>
      <c r="HJ194">
        <v>1.86589</v>
      </c>
      <c r="HK194">
        <v>1.86704</v>
      </c>
      <c r="HL194">
        <v>1.86832</v>
      </c>
      <c r="HM194">
        <v>5</v>
      </c>
      <c r="HN194">
        <v>0</v>
      </c>
      <c r="HO194">
        <v>0</v>
      </c>
      <c r="HP194">
        <v>0</v>
      </c>
      <c r="HQ194" t="s">
        <v>411</v>
      </c>
      <c r="HR194" t="s">
        <v>412</v>
      </c>
      <c r="HS194" t="s">
        <v>413</v>
      </c>
      <c r="HT194" t="s">
        <v>413</v>
      </c>
      <c r="HU194" t="s">
        <v>413</v>
      </c>
      <c r="HV194" t="s">
        <v>413</v>
      </c>
      <c r="HW194">
        <v>0</v>
      </c>
      <c r="HX194">
        <v>100</v>
      </c>
      <c r="HY194">
        <v>100</v>
      </c>
      <c r="HZ194">
        <v>12.08</v>
      </c>
      <c r="IA194">
        <v>0.5628</v>
      </c>
      <c r="IB194">
        <v>4.09459096810632</v>
      </c>
      <c r="IC194">
        <v>0.00701673648668627</v>
      </c>
      <c r="ID194">
        <v>-7.00304995360485e-07</v>
      </c>
      <c r="IE194">
        <v>-1.86506737496121e-11</v>
      </c>
      <c r="IF194">
        <v>0.00125787624930914</v>
      </c>
      <c r="IG194">
        <v>-0.0224036906934607</v>
      </c>
      <c r="IH194">
        <v>0.00249664406764014</v>
      </c>
      <c r="II194">
        <v>-2.59163740235367e-05</v>
      </c>
      <c r="IJ194">
        <v>-2</v>
      </c>
      <c r="IK194">
        <v>2020</v>
      </c>
      <c r="IL194">
        <v>1</v>
      </c>
      <c r="IM194">
        <v>25</v>
      </c>
      <c r="IN194">
        <v>65.2</v>
      </c>
      <c r="IO194">
        <v>65.2</v>
      </c>
      <c r="IP194">
        <v>2.64282</v>
      </c>
      <c r="IQ194">
        <v>2.61108</v>
      </c>
      <c r="IR194">
        <v>1.54785</v>
      </c>
      <c r="IS194">
        <v>2.30591</v>
      </c>
      <c r="IT194">
        <v>1.34644</v>
      </c>
      <c r="IU194">
        <v>2.31323</v>
      </c>
      <c r="IV194">
        <v>34.1452</v>
      </c>
      <c r="IW194">
        <v>24.2101</v>
      </c>
      <c r="IX194">
        <v>18</v>
      </c>
      <c r="IY194">
        <v>503.424</v>
      </c>
      <c r="IZ194">
        <v>400.903</v>
      </c>
      <c r="JA194">
        <v>23.6285</v>
      </c>
      <c r="JB194">
        <v>28.1503</v>
      </c>
      <c r="JC194">
        <v>29.9998</v>
      </c>
      <c r="JD194">
        <v>28.1655</v>
      </c>
      <c r="JE194">
        <v>28.1112</v>
      </c>
      <c r="JF194">
        <v>53.0002</v>
      </c>
      <c r="JG194">
        <v>28.4109</v>
      </c>
      <c r="JH194">
        <v>73.2799</v>
      </c>
      <c r="JI194">
        <v>23.6284</v>
      </c>
      <c r="JJ194">
        <v>1375.99</v>
      </c>
      <c r="JK194">
        <v>24.5529</v>
      </c>
      <c r="JL194">
        <v>101.952</v>
      </c>
      <c r="JM194">
        <v>102.418</v>
      </c>
    </row>
    <row r="195" spans="1:273">
      <c r="A195">
        <v>179</v>
      </c>
      <c r="B195">
        <v>1510791838.5</v>
      </c>
      <c r="C195">
        <v>2506.40000009537</v>
      </c>
      <c r="D195" t="s">
        <v>768</v>
      </c>
      <c r="E195" t="s">
        <v>769</v>
      </c>
      <c r="F195">
        <v>5</v>
      </c>
      <c r="G195" t="s">
        <v>405</v>
      </c>
      <c r="H195" t="s">
        <v>406</v>
      </c>
      <c r="I195">
        <v>1510791830.73214</v>
      </c>
      <c r="J195">
        <f>(K195)/1000</f>
        <v>0</v>
      </c>
      <c r="K195">
        <f>IF(CZ195, AN195, AH195)</f>
        <v>0</v>
      </c>
      <c r="L195">
        <f>IF(CZ195, AI195, AG195)</f>
        <v>0</v>
      </c>
      <c r="M195">
        <f>DB195 - IF(AU195&gt;1, L195*CV195*100.0/(AW195*DP195), 0)</f>
        <v>0</v>
      </c>
      <c r="N195">
        <f>((T195-J195/2)*M195-L195)/(T195+J195/2)</f>
        <v>0</v>
      </c>
      <c r="O195">
        <f>N195*(DI195+DJ195)/1000.0</f>
        <v>0</v>
      </c>
      <c r="P195">
        <f>(DB195 - IF(AU195&gt;1, L195*CV195*100.0/(AW195*DP195), 0))*(DI195+DJ195)/1000.0</f>
        <v>0</v>
      </c>
      <c r="Q195">
        <f>2.0/((1/S195-1/R195)+SIGN(S195)*SQRT((1/S195-1/R195)*(1/S195-1/R195) + 4*CW195/((CW195+1)*(CW195+1))*(2*1/S195*1/R195-1/R195*1/R195)))</f>
        <v>0</v>
      </c>
      <c r="R195">
        <f>IF(LEFT(CX195,1)&lt;&gt;"0",IF(LEFT(CX195,1)="1",3.0,CY195),$D$5+$E$5*(DP195*DI195/($K$5*1000))+$F$5*(DP195*DI195/($K$5*1000))*MAX(MIN(CV195,$J$5),$I$5)*MAX(MIN(CV195,$J$5),$I$5)+$G$5*MAX(MIN(CV195,$J$5),$I$5)*(DP195*DI195/($K$5*1000))+$H$5*(DP195*DI195/($K$5*1000))*(DP195*DI195/($K$5*1000)))</f>
        <v>0</v>
      </c>
      <c r="S195">
        <f>J195*(1000-(1000*0.61365*exp(17.502*W195/(240.97+W195))/(DI195+DJ195)+DD195)/2)/(1000*0.61365*exp(17.502*W195/(240.97+W195))/(DI195+DJ195)-DD195)</f>
        <v>0</v>
      </c>
      <c r="T195">
        <f>1/((CW195+1)/(Q195/1.6)+1/(R195/1.37)) + CW195/((CW195+1)/(Q195/1.6) + CW195/(R195/1.37))</f>
        <v>0</v>
      </c>
      <c r="U195">
        <f>(CR195*CU195)</f>
        <v>0</v>
      </c>
      <c r="V195">
        <f>(DK195+(U195+2*0.95*5.67E-8*(((DK195+$B$7)+273)^4-(DK195+273)^4)-44100*J195)/(1.84*29.3*R195+8*0.95*5.67E-8*(DK195+273)^3))</f>
        <v>0</v>
      </c>
      <c r="W195">
        <f>($C$7*DL195+$D$7*DM195+$E$7*V195)</f>
        <v>0</v>
      </c>
      <c r="X195">
        <f>0.61365*exp(17.502*W195/(240.97+W195))</f>
        <v>0</v>
      </c>
      <c r="Y195">
        <f>(Z195/AA195*100)</f>
        <v>0</v>
      </c>
      <c r="Z195">
        <f>DD195*(DI195+DJ195)/1000</f>
        <v>0</v>
      </c>
      <c r="AA195">
        <f>0.61365*exp(17.502*DK195/(240.97+DK195))</f>
        <v>0</v>
      </c>
      <c r="AB195">
        <f>(X195-DD195*(DI195+DJ195)/1000)</f>
        <v>0</v>
      </c>
      <c r="AC195">
        <f>(-J195*44100)</f>
        <v>0</v>
      </c>
      <c r="AD195">
        <f>2*29.3*R195*0.92*(DK195-W195)</f>
        <v>0</v>
      </c>
      <c r="AE195">
        <f>2*0.95*5.67E-8*(((DK195+$B$7)+273)^4-(W195+273)^4)</f>
        <v>0</v>
      </c>
      <c r="AF195">
        <f>U195+AE195+AC195+AD195</f>
        <v>0</v>
      </c>
      <c r="AG195">
        <f>DH195*AU195*(DC195-DB195*(1000-AU195*DE195)/(1000-AU195*DD195))/(100*CV195)</f>
        <v>0</v>
      </c>
      <c r="AH195">
        <f>1000*DH195*AU195*(DD195-DE195)/(100*CV195*(1000-AU195*DD195))</f>
        <v>0</v>
      </c>
      <c r="AI195">
        <f>(AJ195 - AK195 - DI195*1E3/(8.314*(DK195+273.15)) * AM195/DH195 * AL195) * DH195/(100*CV195) * (1000 - DE195)/1000</f>
        <v>0</v>
      </c>
      <c r="AJ195">
        <v>1396.67813345516</v>
      </c>
      <c r="AK195">
        <v>1378.23575757576</v>
      </c>
      <c r="AL195">
        <v>3.35588550284633</v>
      </c>
      <c r="AM195">
        <v>64.351544685461</v>
      </c>
      <c r="AN195">
        <f>(AP195 - AO195 + DI195*1E3/(8.314*(DK195+273.15)) * AR195/DH195 * AQ195) * DH195/(100*CV195) * 1000/(1000 - AP195)</f>
        <v>0</v>
      </c>
      <c r="AO195">
        <v>24.5207911580965</v>
      </c>
      <c r="AP195">
        <v>24.9276713286713</v>
      </c>
      <c r="AQ195">
        <v>2.05535428758991e-07</v>
      </c>
      <c r="AR195">
        <v>100.18039122701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MAX(0,($B$13+$C$13*DP195)/(1+$D$13*DP195)*DI195/(DK195+273)*$E$13)</f>
        <v>0</v>
      </c>
      <c r="AX195" t="s">
        <v>407</v>
      </c>
      <c r="AY195" t="s">
        <v>407</v>
      </c>
      <c r="AZ195">
        <v>0</v>
      </c>
      <c r="BA195">
        <v>0</v>
      </c>
      <c r="BB195">
        <f>1-AZ195/BA195</f>
        <v>0</v>
      </c>
      <c r="BC195">
        <v>0</v>
      </c>
      <c r="BD195" t="s">
        <v>407</v>
      </c>
      <c r="BE195" t="s">
        <v>407</v>
      </c>
      <c r="BF195">
        <v>0</v>
      </c>
      <c r="BG195">
        <v>0</v>
      </c>
      <c r="BH195">
        <f>1-BF195/BG195</f>
        <v>0</v>
      </c>
      <c r="BI195">
        <v>0.5</v>
      </c>
      <c r="BJ195">
        <f>CS195</f>
        <v>0</v>
      </c>
      <c r="BK195">
        <f>L195</f>
        <v>0</v>
      </c>
      <c r="BL195">
        <f>BH195*BI195*BJ195</f>
        <v>0</v>
      </c>
      <c r="BM195">
        <f>(BK195-BC195)/BJ195</f>
        <v>0</v>
      </c>
      <c r="BN195">
        <f>(BA195-BG195)/BG195</f>
        <v>0</v>
      </c>
      <c r="BO195">
        <f>AZ195/(BB195+AZ195/BG195)</f>
        <v>0</v>
      </c>
      <c r="BP195" t="s">
        <v>407</v>
      </c>
      <c r="BQ195">
        <v>0</v>
      </c>
      <c r="BR195">
        <f>IF(BQ195&lt;&gt;0, BQ195, BO195)</f>
        <v>0</v>
      </c>
      <c r="BS195">
        <f>1-BR195/BG195</f>
        <v>0</v>
      </c>
      <c r="BT195">
        <f>(BG195-BF195)/(BG195-BR195)</f>
        <v>0</v>
      </c>
      <c r="BU195">
        <f>(BA195-BG195)/(BA195-BR195)</f>
        <v>0</v>
      </c>
      <c r="BV195">
        <f>(BG195-BF195)/(BG195-AZ195)</f>
        <v>0</v>
      </c>
      <c r="BW195">
        <f>(BA195-BG195)/(BA195-AZ195)</f>
        <v>0</v>
      </c>
      <c r="BX195">
        <f>(BT195*BR195/BF195)</f>
        <v>0</v>
      </c>
      <c r="BY195">
        <f>(1-BX195)</f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f>$B$11*DQ195+$C$11*DR195+$F$11*EC195*(1-EF195)</f>
        <v>0</v>
      </c>
      <c r="CS195">
        <f>CR195*CT195</f>
        <v>0</v>
      </c>
      <c r="CT195">
        <f>($B$11*$D$9+$C$11*$D$9+$F$11*((EP195+EH195)/MAX(EP195+EH195+EQ195, 0.1)*$I$9+EQ195/MAX(EP195+EH195+EQ195, 0.1)*$J$9))/($B$11+$C$11+$F$11)</f>
        <v>0</v>
      </c>
      <c r="CU195">
        <f>($B$11*$K$9+$C$11*$K$9+$F$11*((EP195+EH195)/MAX(EP195+EH195+EQ195, 0.1)*$P$9+EQ195/MAX(EP195+EH195+EQ195, 0.1)*$Q$9))/($B$11+$C$11+$F$11)</f>
        <v>0</v>
      </c>
      <c r="CV195">
        <v>1.65</v>
      </c>
      <c r="CW195">
        <v>0.5</v>
      </c>
      <c r="CX195" t="s">
        <v>408</v>
      </c>
      <c r="CY195">
        <v>2</v>
      </c>
      <c r="CZ195" t="b">
        <v>1</v>
      </c>
      <c r="DA195">
        <v>1510791830.73214</v>
      </c>
      <c r="DB195">
        <v>1320.12214285714</v>
      </c>
      <c r="DC195">
        <v>1345.49785714286</v>
      </c>
      <c r="DD195">
        <v>24.93275</v>
      </c>
      <c r="DE195">
        <v>24.5207714285714</v>
      </c>
      <c r="DF195">
        <v>1308.08892857143</v>
      </c>
      <c r="DG195">
        <v>24.3698285714286</v>
      </c>
      <c r="DH195">
        <v>500.077107142857</v>
      </c>
      <c r="DI195">
        <v>89.9062892857143</v>
      </c>
      <c r="DJ195">
        <v>0.0999425535714285</v>
      </c>
      <c r="DK195">
        <v>26.6355892857143</v>
      </c>
      <c r="DL195">
        <v>27.5032428571429</v>
      </c>
      <c r="DM195">
        <v>999.9</v>
      </c>
      <c r="DN195">
        <v>0</v>
      </c>
      <c r="DO195">
        <v>0</v>
      </c>
      <c r="DP195">
        <v>9995.11178571429</v>
      </c>
      <c r="DQ195">
        <v>0</v>
      </c>
      <c r="DR195">
        <v>9.95420428571429</v>
      </c>
      <c r="DS195">
        <v>-25.3754607142857</v>
      </c>
      <c r="DT195">
        <v>1353.87857142857</v>
      </c>
      <c r="DU195">
        <v>1379.32035714286</v>
      </c>
      <c r="DV195">
        <v>0.411983214285714</v>
      </c>
      <c r="DW195">
        <v>1345.49785714286</v>
      </c>
      <c r="DX195">
        <v>24.5207714285714</v>
      </c>
      <c r="DY195">
        <v>2.24161178571429</v>
      </c>
      <c r="DZ195">
        <v>2.20457107142857</v>
      </c>
      <c r="EA195">
        <v>19.2628357142857</v>
      </c>
      <c r="EB195">
        <v>18.9955714285714</v>
      </c>
      <c r="EC195">
        <v>2000.03071428571</v>
      </c>
      <c r="ED195">
        <v>0.9799995</v>
      </c>
      <c r="EE195">
        <v>0.0200007071428571</v>
      </c>
      <c r="EF195">
        <v>0</v>
      </c>
      <c r="EG195">
        <v>2.23052857142857</v>
      </c>
      <c r="EH195">
        <v>0</v>
      </c>
      <c r="EI195">
        <v>2326.15035714286</v>
      </c>
      <c r="EJ195">
        <v>17300.4071428571</v>
      </c>
      <c r="EK195">
        <v>38.9281428571429</v>
      </c>
      <c r="EL195">
        <v>39.437</v>
      </c>
      <c r="EM195">
        <v>38.6405</v>
      </c>
      <c r="EN195">
        <v>38.125</v>
      </c>
      <c r="EO195">
        <v>38.2544285714286</v>
      </c>
      <c r="EP195">
        <v>1960.03107142857</v>
      </c>
      <c r="EQ195">
        <v>40.0042857142857</v>
      </c>
      <c r="ER195">
        <v>0</v>
      </c>
      <c r="ES195">
        <v>1679592591.5</v>
      </c>
      <c r="ET195">
        <v>0</v>
      </c>
      <c r="EU195">
        <v>2.244972</v>
      </c>
      <c r="EV195">
        <v>-0.0455999995898039</v>
      </c>
      <c r="EW195">
        <v>1.46769229885026</v>
      </c>
      <c r="EX195">
        <v>2326.114</v>
      </c>
      <c r="EY195">
        <v>15</v>
      </c>
      <c r="EZ195">
        <v>0</v>
      </c>
      <c r="FA195" t="s">
        <v>409</v>
      </c>
      <c r="FB195">
        <v>1510787920.6</v>
      </c>
      <c r="FC195">
        <v>1510787921.6</v>
      </c>
      <c r="FD195">
        <v>0</v>
      </c>
      <c r="FE195">
        <v>-0.101</v>
      </c>
      <c r="FF195">
        <v>-0.012</v>
      </c>
      <c r="FG195">
        <v>6.901</v>
      </c>
      <c r="FH195">
        <v>0.516</v>
      </c>
      <c r="FI195">
        <v>420</v>
      </c>
      <c r="FJ195">
        <v>24</v>
      </c>
      <c r="FK195">
        <v>0.32</v>
      </c>
      <c r="FL195">
        <v>0.12</v>
      </c>
      <c r="FM195">
        <v>0.41421843902439</v>
      </c>
      <c r="FN195">
        <v>-0.0454531149825781</v>
      </c>
      <c r="FO195">
        <v>0.00457662315627741</v>
      </c>
      <c r="FP195">
        <v>1</v>
      </c>
      <c r="FQ195">
        <v>1</v>
      </c>
      <c r="FR195">
        <v>1</v>
      </c>
      <c r="FS195" t="s">
        <v>410</v>
      </c>
      <c r="FT195">
        <v>2.97189</v>
      </c>
      <c r="FU195">
        <v>2.75368</v>
      </c>
      <c r="FV195">
        <v>0.198579</v>
      </c>
      <c r="FW195">
        <v>0.201876</v>
      </c>
      <c r="FX195">
        <v>0.104777</v>
      </c>
      <c r="FY195">
        <v>0.104867</v>
      </c>
      <c r="FZ195">
        <v>31098.7</v>
      </c>
      <c r="GA195">
        <v>33755.2</v>
      </c>
      <c r="GB195">
        <v>35172.2</v>
      </c>
      <c r="GC195">
        <v>38364.2</v>
      </c>
      <c r="GD195">
        <v>44620.9</v>
      </c>
      <c r="GE195">
        <v>49593.7</v>
      </c>
      <c r="GF195">
        <v>54948.1</v>
      </c>
      <c r="GG195">
        <v>61527.7</v>
      </c>
      <c r="GH195">
        <v>1.9688</v>
      </c>
      <c r="GI195">
        <v>1.80858</v>
      </c>
      <c r="GJ195">
        <v>0.0965372</v>
      </c>
      <c r="GK195">
        <v>0</v>
      </c>
      <c r="GL195">
        <v>25.9298</v>
      </c>
      <c r="GM195">
        <v>999.9</v>
      </c>
      <c r="GN195">
        <v>64.382</v>
      </c>
      <c r="GO195">
        <v>29.739</v>
      </c>
      <c r="GP195">
        <v>30.0532</v>
      </c>
      <c r="GQ195">
        <v>54.6891</v>
      </c>
      <c r="GR195">
        <v>49.2788</v>
      </c>
      <c r="GS195">
        <v>1</v>
      </c>
      <c r="GT195">
        <v>0.0707393</v>
      </c>
      <c r="GU195">
        <v>1.20716</v>
      </c>
      <c r="GV195">
        <v>20.1134</v>
      </c>
      <c r="GW195">
        <v>5.19737</v>
      </c>
      <c r="GX195">
        <v>12.004</v>
      </c>
      <c r="GY195">
        <v>4.97535</v>
      </c>
      <c r="GZ195">
        <v>3.2932</v>
      </c>
      <c r="HA195">
        <v>9999</v>
      </c>
      <c r="HB195">
        <v>9999</v>
      </c>
      <c r="HC195">
        <v>999.9</v>
      </c>
      <c r="HD195">
        <v>9999</v>
      </c>
      <c r="HE195">
        <v>1.8631</v>
      </c>
      <c r="HF195">
        <v>1.86813</v>
      </c>
      <c r="HG195">
        <v>1.86787</v>
      </c>
      <c r="HH195">
        <v>1.86901</v>
      </c>
      <c r="HI195">
        <v>1.86985</v>
      </c>
      <c r="HJ195">
        <v>1.8659</v>
      </c>
      <c r="HK195">
        <v>1.86704</v>
      </c>
      <c r="HL195">
        <v>1.86832</v>
      </c>
      <c r="HM195">
        <v>5</v>
      </c>
      <c r="HN195">
        <v>0</v>
      </c>
      <c r="HO195">
        <v>0</v>
      </c>
      <c r="HP195">
        <v>0</v>
      </c>
      <c r="HQ195" t="s">
        <v>411</v>
      </c>
      <c r="HR195" t="s">
        <v>412</v>
      </c>
      <c r="HS195" t="s">
        <v>413</v>
      </c>
      <c r="HT195" t="s">
        <v>413</v>
      </c>
      <c r="HU195" t="s">
        <v>413</v>
      </c>
      <c r="HV195" t="s">
        <v>413</v>
      </c>
      <c r="HW195">
        <v>0</v>
      </c>
      <c r="HX195">
        <v>100</v>
      </c>
      <c r="HY195">
        <v>100</v>
      </c>
      <c r="HZ195">
        <v>12.17</v>
      </c>
      <c r="IA195">
        <v>0.5627</v>
      </c>
      <c r="IB195">
        <v>4.09459096810632</v>
      </c>
      <c r="IC195">
        <v>0.00701673648668627</v>
      </c>
      <c r="ID195">
        <v>-7.00304995360485e-07</v>
      </c>
      <c r="IE195">
        <v>-1.86506737496121e-11</v>
      </c>
      <c r="IF195">
        <v>0.00125787624930914</v>
      </c>
      <c r="IG195">
        <v>-0.0224036906934607</v>
      </c>
      <c r="IH195">
        <v>0.00249664406764014</v>
      </c>
      <c r="II195">
        <v>-2.59163740235367e-05</v>
      </c>
      <c r="IJ195">
        <v>-2</v>
      </c>
      <c r="IK195">
        <v>2020</v>
      </c>
      <c r="IL195">
        <v>1</v>
      </c>
      <c r="IM195">
        <v>25</v>
      </c>
      <c r="IN195">
        <v>65.3</v>
      </c>
      <c r="IO195">
        <v>65.3</v>
      </c>
      <c r="IP195">
        <v>2.6709</v>
      </c>
      <c r="IQ195">
        <v>2.61475</v>
      </c>
      <c r="IR195">
        <v>1.54785</v>
      </c>
      <c r="IS195">
        <v>2.30591</v>
      </c>
      <c r="IT195">
        <v>1.34644</v>
      </c>
      <c r="IU195">
        <v>2.28027</v>
      </c>
      <c r="IV195">
        <v>34.1452</v>
      </c>
      <c r="IW195">
        <v>24.2101</v>
      </c>
      <c r="IX195">
        <v>18</v>
      </c>
      <c r="IY195">
        <v>503.381</v>
      </c>
      <c r="IZ195">
        <v>400.827</v>
      </c>
      <c r="JA195">
        <v>23.6284</v>
      </c>
      <c r="JB195">
        <v>28.1473</v>
      </c>
      <c r="JC195">
        <v>29.9999</v>
      </c>
      <c r="JD195">
        <v>28.1626</v>
      </c>
      <c r="JE195">
        <v>28.1083</v>
      </c>
      <c r="JF195">
        <v>53.4904</v>
      </c>
      <c r="JG195">
        <v>28.4109</v>
      </c>
      <c r="JH195">
        <v>73.2799</v>
      </c>
      <c r="JI195">
        <v>23.6285</v>
      </c>
      <c r="JJ195">
        <v>1389.42</v>
      </c>
      <c r="JK195">
        <v>24.5585</v>
      </c>
      <c r="JL195">
        <v>101.953</v>
      </c>
      <c r="JM195">
        <v>102.418</v>
      </c>
    </row>
    <row r="196" spans="1:273">
      <c r="A196">
        <v>180</v>
      </c>
      <c r="B196">
        <v>1510791843.5</v>
      </c>
      <c r="C196">
        <v>2511.40000009537</v>
      </c>
      <c r="D196" t="s">
        <v>770</v>
      </c>
      <c r="E196" t="s">
        <v>771</v>
      </c>
      <c r="F196">
        <v>5</v>
      </c>
      <c r="G196" t="s">
        <v>405</v>
      </c>
      <c r="H196" t="s">
        <v>406</v>
      </c>
      <c r="I196">
        <v>1510791836</v>
      </c>
      <c r="J196">
        <f>(K196)/1000</f>
        <v>0</v>
      </c>
      <c r="K196">
        <f>IF(CZ196, AN196, AH196)</f>
        <v>0</v>
      </c>
      <c r="L196">
        <f>IF(CZ196, AI196, AG196)</f>
        <v>0</v>
      </c>
      <c r="M196">
        <f>DB196 - IF(AU196&gt;1, L196*CV196*100.0/(AW196*DP196), 0)</f>
        <v>0</v>
      </c>
      <c r="N196">
        <f>((T196-J196/2)*M196-L196)/(T196+J196/2)</f>
        <v>0</v>
      </c>
      <c r="O196">
        <f>N196*(DI196+DJ196)/1000.0</f>
        <v>0</v>
      </c>
      <c r="P196">
        <f>(DB196 - IF(AU196&gt;1, L196*CV196*100.0/(AW196*DP196), 0))*(DI196+DJ196)/1000.0</f>
        <v>0</v>
      </c>
      <c r="Q196">
        <f>2.0/((1/S196-1/R196)+SIGN(S196)*SQRT((1/S196-1/R196)*(1/S196-1/R196) + 4*CW196/((CW196+1)*(CW196+1))*(2*1/S196*1/R196-1/R196*1/R196)))</f>
        <v>0</v>
      </c>
      <c r="R196">
        <f>IF(LEFT(CX196,1)&lt;&gt;"0",IF(LEFT(CX196,1)="1",3.0,CY196),$D$5+$E$5*(DP196*DI196/($K$5*1000))+$F$5*(DP196*DI196/($K$5*1000))*MAX(MIN(CV196,$J$5),$I$5)*MAX(MIN(CV196,$J$5),$I$5)+$G$5*MAX(MIN(CV196,$J$5),$I$5)*(DP196*DI196/($K$5*1000))+$H$5*(DP196*DI196/($K$5*1000))*(DP196*DI196/($K$5*1000)))</f>
        <v>0</v>
      </c>
      <c r="S196">
        <f>J196*(1000-(1000*0.61365*exp(17.502*W196/(240.97+W196))/(DI196+DJ196)+DD196)/2)/(1000*0.61365*exp(17.502*W196/(240.97+W196))/(DI196+DJ196)-DD196)</f>
        <v>0</v>
      </c>
      <c r="T196">
        <f>1/((CW196+1)/(Q196/1.6)+1/(R196/1.37)) + CW196/((CW196+1)/(Q196/1.6) + CW196/(R196/1.37))</f>
        <v>0</v>
      </c>
      <c r="U196">
        <f>(CR196*CU196)</f>
        <v>0</v>
      </c>
      <c r="V196">
        <f>(DK196+(U196+2*0.95*5.67E-8*(((DK196+$B$7)+273)^4-(DK196+273)^4)-44100*J196)/(1.84*29.3*R196+8*0.95*5.67E-8*(DK196+273)^3))</f>
        <v>0</v>
      </c>
      <c r="W196">
        <f>($C$7*DL196+$D$7*DM196+$E$7*V196)</f>
        <v>0</v>
      </c>
      <c r="X196">
        <f>0.61365*exp(17.502*W196/(240.97+W196))</f>
        <v>0</v>
      </c>
      <c r="Y196">
        <f>(Z196/AA196*100)</f>
        <v>0</v>
      </c>
      <c r="Z196">
        <f>DD196*(DI196+DJ196)/1000</f>
        <v>0</v>
      </c>
      <c r="AA196">
        <f>0.61365*exp(17.502*DK196/(240.97+DK196))</f>
        <v>0</v>
      </c>
      <c r="AB196">
        <f>(X196-DD196*(DI196+DJ196)/1000)</f>
        <v>0</v>
      </c>
      <c r="AC196">
        <f>(-J196*44100)</f>
        <v>0</v>
      </c>
      <c r="AD196">
        <f>2*29.3*R196*0.92*(DK196-W196)</f>
        <v>0</v>
      </c>
      <c r="AE196">
        <f>2*0.95*5.67E-8*(((DK196+$B$7)+273)^4-(W196+273)^4)</f>
        <v>0</v>
      </c>
      <c r="AF196">
        <f>U196+AE196+AC196+AD196</f>
        <v>0</v>
      </c>
      <c r="AG196">
        <f>DH196*AU196*(DC196-DB196*(1000-AU196*DE196)/(1000-AU196*DD196))/(100*CV196)</f>
        <v>0</v>
      </c>
      <c r="AH196">
        <f>1000*DH196*AU196*(DD196-DE196)/(100*CV196*(1000-AU196*DD196))</f>
        <v>0</v>
      </c>
      <c r="AI196">
        <f>(AJ196 - AK196 - DI196*1E3/(8.314*(DK196+273.15)) * AM196/DH196 * AL196) * DH196/(100*CV196) * (1000 - DE196)/1000</f>
        <v>0</v>
      </c>
      <c r="AJ196">
        <v>1414.64311514187</v>
      </c>
      <c r="AK196">
        <v>1395.65587878788</v>
      </c>
      <c r="AL196">
        <v>3.49513433836</v>
      </c>
      <c r="AM196">
        <v>64.351544685461</v>
      </c>
      <c r="AN196">
        <f>(AP196 - AO196 + DI196*1E3/(8.314*(DK196+273.15)) * AR196/DH196 * AQ196) * DH196/(100*CV196) * 1000/(1000 - AP196)</f>
        <v>0</v>
      </c>
      <c r="AO196">
        <v>24.5219975281198</v>
      </c>
      <c r="AP196">
        <v>24.9283237762238</v>
      </c>
      <c r="AQ196">
        <v>2.96865322268808e-07</v>
      </c>
      <c r="AR196">
        <v>100.18039122701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MAX(0,($B$13+$C$13*DP196)/(1+$D$13*DP196)*DI196/(DK196+273)*$E$13)</f>
        <v>0</v>
      </c>
      <c r="AX196" t="s">
        <v>407</v>
      </c>
      <c r="AY196" t="s">
        <v>407</v>
      </c>
      <c r="AZ196">
        <v>0</v>
      </c>
      <c r="BA196">
        <v>0</v>
      </c>
      <c r="BB196">
        <f>1-AZ196/BA196</f>
        <v>0</v>
      </c>
      <c r="BC196">
        <v>0</v>
      </c>
      <c r="BD196" t="s">
        <v>407</v>
      </c>
      <c r="BE196" t="s">
        <v>407</v>
      </c>
      <c r="BF196">
        <v>0</v>
      </c>
      <c r="BG196">
        <v>0</v>
      </c>
      <c r="BH196">
        <f>1-BF196/BG196</f>
        <v>0</v>
      </c>
      <c r="BI196">
        <v>0.5</v>
      </c>
      <c r="BJ196">
        <f>CS196</f>
        <v>0</v>
      </c>
      <c r="BK196">
        <f>L196</f>
        <v>0</v>
      </c>
      <c r="BL196">
        <f>BH196*BI196*BJ196</f>
        <v>0</v>
      </c>
      <c r="BM196">
        <f>(BK196-BC196)/BJ196</f>
        <v>0</v>
      </c>
      <c r="BN196">
        <f>(BA196-BG196)/BG196</f>
        <v>0</v>
      </c>
      <c r="BO196">
        <f>AZ196/(BB196+AZ196/BG196)</f>
        <v>0</v>
      </c>
      <c r="BP196" t="s">
        <v>407</v>
      </c>
      <c r="BQ196">
        <v>0</v>
      </c>
      <c r="BR196">
        <f>IF(BQ196&lt;&gt;0, BQ196, BO196)</f>
        <v>0</v>
      </c>
      <c r="BS196">
        <f>1-BR196/BG196</f>
        <v>0</v>
      </c>
      <c r="BT196">
        <f>(BG196-BF196)/(BG196-BR196)</f>
        <v>0</v>
      </c>
      <c r="BU196">
        <f>(BA196-BG196)/(BA196-BR196)</f>
        <v>0</v>
      </c>
      <c r="BV196">
        <f>(BG196-BF196)/(BG196-AZ196)</f>
        <v>0</v>
      </c>
      <c r="BW196">
        <f>(BA196-BG196)/(BA196-AZ196)</f>
        <v>0</v>
      </c>
      <c r="BX196">
        <f>(BT196*BR196/BF196)</f>
        <v>0</v>
      </c>
      <c r="BY196">
        <f>(1-BX196)</f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f>$B$11*DQ196+$C$11*DR196+$F$11*EC196*(1-EF196)</f>
        <v>0</v>
      </c>
      <c r="CS196">
        <f>CR196*CT196</f>
        <v>0</v>
      </c>
      <c r="CT196">
        <f>($B$11*$D$9+$C$11*$D$9+$F$11*((EP196+EH196)/MAX(EP196+EH196+EQ196, 0.1)*$I$9+EQ196/MAX(EP196+EH196+EQ196, 0.1)*$J$9))/($B$11+$C$11+$F$11)</f>
        <v>0</v>
      </c>
      <c r="CU196">
        <f>($B$11*$K$9+$C$11*$K$9+$F$11*((EP196+EH196)/MAX(EP196+EH196+EQ196, 0.1)*$P$9+EQ196/MAX(EP196+EH196+EQ196, 0.1)*$Q$9))/($B$11+$C$11+$F$11)</f>
        <v>0</v>
      </c>
      <c r="CV196">
        <v>1.65</v>
      </c>
      <c r="CW196">
        <v>0.5</v>
      </c>
      <c r="CX196" t="s">
        <v>408</v>
      </c>
      <c r="CY196">
        <v>2</v>
      </c>
      <c r="CZ196" t="b">
        <v>1</v>
      </c>
      <c r="DA196">
        <v>1510791836</v>
      </c>
      <c r="DB196">
        <v>1337.4362962963</v>
      </c>
      <c r="DC196">
        <v>1363.18740740741</v>
      </c>
      <c r="DD196">
        <v>24.9296518518519</v>
      </c>
      <c r="DE196">
        <v>24.5210703703704</v>
      </c>
      <c r="DF196">
        <v>1325.3162962963</v>
      </c>
      <c r="DG196">
        <v>24.3668888888889</v>
      </c>
      <c r="DH196">
        <v>500.081666666667</v>
      </c>
      <c r="DI196">
        <v>89.9077111111111</v>
      </c>
      <c r="DJ196">
        <v>0.0999617703703704</v>
      </c>
      <c r="DK196">
        <v>26.635137037037</v>
      </c>
      <c r="DL196">
        <v>27.5057296296296</v>
      </c>
      <c r="DM196">
        <v>999.9</v>
      </c>
      <c r="DN196">
        <v>0</v>
      </c>
      <c r="DO196">
        <v>0</v>
      </c>
      <c r="DP196">
        <v>9988.72888888889</v>
      </c>
      <c r="DQ196">
        <v>0</v>
      </c>
      <c r="DR196">
        <v>9.96211518518519</v>
      </c>
      <c r="DS196">
        <v>-25.7499666666667</v>
      </c>
      <c r="DT196">
        <v>1371.63111111111</v>
      </c>
      <c r="DU196">
        <v>1397.45481481481</v>
      </c>
      <c r="DV196">
        <v>0.408591148148148</v>
      </c>
      <c r="DW196">
        <v>1363.18740740741</v>
      </c>
      <c r="DX196">
        <v>24.5210703703704</v>
      </c>
      <c r="DY196">
        <v>2.24136851851852</v>
      </c>
      <c r="DZ196">
        <v>2.20463259259259</v>
      </c>
      <c r="EA196">
        <v>19.2611</v>
      </c>
      <c r="EB196">
        <v>18.9960111111111</v>
      </c>
      <c r="EC196">
        <v>2000.02333333333</v>
      </c>
      <c r="ED196">
        <v>0.979999666666667</v>
      </c>
      <c r="EE196">
        <v>0.0200005222222222</v>
      </c>
      <c r="EF196">
        <v>0</v>
      </c>
      <c r="EG196">
        <v>2.19598888888889</v>
      </c>
      <c r="EH196">
        <v>0</v>
      </c>
      <c r="EI196">
        <v>2326.29296296296</v>
      </c>
      <c r="EJ196">
        <v>17300.3333333333</v>
      </c>
      <c r="EK196">
        <v>38.9163333333333</v>
      </c>
      <c r="EL196">
        <v>39.4324074074074</v>
      </c>
      <c r="EM196">
        <v>38.6433703703704</v>
      </c>
      <c r="EN196">
        <v>38.125</v>
      </c>
      <c r="EO196">
        <v>38.25</v>
      </c>
      <c r="EP196">
        <v>1960.02296296296</v>
      </c>
      <c r="EQ196">
        <v>40.0051851851852</v>
      </c>
      <c r="ER196">
        <v>0</v>
      </c>
      <c r="ES196">
        <v>1679592596.3</v>
      </c>
      <c r="ET196">
        <v>0</v>
      </c>
      <c r="EU196">
        <v>2.207356</v>
      </c>
      <c r="EV196">
        <v>0.106630769876428</v>
      </c>
      <c r="EW196">
        <v>2.49615386955514</v>
      </c>
      <c r="EX196">
        <v>2326.2824</v>
      </c>
      <c r="EY196">
        <v>15</v>
      </c>
      <c r="EZ196">
        <v>0</v>
      </c>
      <c r="FA196" t="s">
        <v>409</v>
      </c>
      <c r="FB196">
        <v>1510787920.6</v>
      </c>
      <c r="FC196">
        <v>1510787921.6</v>
      </c>
      <c r="FD196">
        <v>0</v>
      </c>
      <c r="FE196">
        <v>-0.101</v>
      </c>
      <c r="FF196">
        <v>-0.012</v>
      </c>
      <c r="FG196">
        <v>6.901</v>
      </c>
      <c r="FH196">
        <v>0.516</v>
      </c>
      <c r="FI196">
        <v>420</v>
      </c>
      <c r="FJ196">
        <v>24</v>
      </c>
      <c r="FK196">
        <v>0.32</v>
      </c>
      <c r="FL196">
        <v>0.12</v>
      </c>
      <c r="FM196">
        <v>0.411224951219512</v>
      </c>
      <c r="FN196">
        <v>-0.0393548153310093</v>
      </c>
      <c r="FO196">
        <v>0.00396369816816974</v>
      </c>
      <c r="FP196">
        <v>1</v>
      </c>
      <c r="FQ196">
        <v>1</v>
      </c>
      <c r="FR196">
        <v>1</v>
      </c>
      <c r="FS196" t="s">
        <v>410</v>
      </c>
      <c r="FT196">
        <v>2.97189</v>
      </c>
      <c r="FU196">
        <v>2.75383</v>
      </c>
      <c r="FV196">
        <v>0.200097</v>
      </c>
      <c r="FW196">
        <v>0.203327</v>
      </c>
      <c r="FX196">
        <v>0.104776</v>
      </c>
      <c r="FY196">
        <v>0.104869</v>
      </c>
      <c r="FZ196">
        <v>31040</v>
      </c>
      <c r="GA196">
        <v>33694.2</v>
      </c>
      <c r="GB196">
        <v>35172.4</v>
      </c>
      <c r="GC196">
        <v>38364.5</v>
      </c>
      <c r="GD196">
        <v>44621.3</v>
      </c>
      <c r="GE196">
        <v>49594</v>
      </c>
      <c r="GF196">
        <v>54948.5</v>
      </c>
      <c r="GG196">
        <v>61528.2</v>
      </c>
      <c r="GH196">
        <v>1.969</v>
      </c>
      <c r="GI196">
        <v>1.80897</v>
      </c>
      <c r="GJ196">
        <v>0.0962764</v>
      </c>
      <c r="GK196">
        <v>0</v>
      </c>
      <c r="GL196">
        <v>25.9298</v>
      </c>
      <c r="GM196">
        <v>999.9</v>
      </c>
      <c r="GN196">
        <v>64.382</v>
      </c>
      <c r="GO196">
        <v>29.739</v>
      </c>
      <c r="GP196">
        <v>30.053</v>
      </c>
      <c r="GQ196">
        <v>54.4891</v>
      </c>
      <c r="GR196">
        <v>49.0785</v>
      </c>
      <c r="GS196">
        <v>1</v>
      </c>
      <c r="GT196">
        <v>0.0707317</v>
      </c>
      <c r="GU196">
        <v>1.2056</v>
      </c>
      <c r="GV196">
        <v>20.1135</v>
      </c>
      <c r="GW196">
        <v>5.19647</v>
      </c>
      <c r="GX196">
        <v>12.004</v>
      </c>
      <c r="GY196">
        <v>4.97515</v>
      </c>
      <c r="GZ196">
        <v>3.29318</v>
      </c>
      <c r="HA196">
        <v>9999</v>
      </c>
      <c r="HB196">
        <v>9999</v>
      </c>
      <c r="HC196">
        <v>999.9</v>
      </c>
      <c r="HD196">
        <v>9999</v>
      </c>
      <c r="HE196">
        <v>1.8631</v>
      </c>
      <c r="HF196">
        <v>1.86813</v>
      </c>
      <c r="HG196">
        <v>1.86788</v>
      </c>
      <c r="HH196">
        <v>1.86902</v>
      </c>
      <c r="HI196">
        <v>1.86987</v>
      </c>
      <c r="HJ196">
        <v>1.86592</v>
      </c>
      <c r="HK196">
        <v>1.86703</v>
      </c>
      <c r="HL196">
        <v>1.86836</v>
      </c>
      <c r="HM196">
        <v>5</v>
      </c>
      <c r="HN196">
        <v>0</v>
      </c>
      <c r="HO196">
        <v>0</v>
      </c>
      <c r="HP196">
        <v>0</v>
      </c>
      <c r="HQ196" t="s">
        <v>411</v>
      </c>
      <c r="HR196" t="s">
        <v>412</v>
      </c>
      <c r="HS196" t="s">
        <v>413</v>
      </c>
      <c r="HT196" t="s">
        <v>413</v>
      </c>
      <c r="HU196" t="s">
        <v>413</v>
      </c>
      <c r="HV196" t="s">
        <v>413</v>
      </c>
      <c r="HW196">
        <v>0</v>
      </c>
      <c r="HX196">
        <v>100</v>
      </c>
      <c r="HY196">
        <v>100</v>
      </c>
      <c r="HZ196">
        <v>12.25</v>
      </c>
      <c r="IA196">
        <v>0.5627</v>
      </c>
      <c r="IB196">
        <v>4.09459096810632</v>
      </c>
      <c r="IC196">
        <v>0.00701673648668627</v>
      </c>
      <c r="ID196">
        <v>-7.00304995360485e-07</v>
      </c>
      <c r="IE196">
        <v>-1.86506737496121e-11</v>
      </c>
      <c r="IF196">
        <v>0.00125787624930914</v>
      </c>
      <c r="IG196">
        <v>-0.0224036906934607</v>
      </c>
      <c r="IH196">
        <v>0.00249664406764014</v>
      </c>
      <c r="II196">
        <v>-2.59163740235367e-05</v>
      </c>
      <c r="IJ196">
        <v>-2</v>
      </c>
      <c r="IK196">
        <v>2020</v>
      </c>
      <c r="IL196">
        <v>1</v>
      </c>
      <c r="IM196">
        <v>25</v>
      </c>
      <c r="IN196">
        <v>65.4</v>
      </c>
      <c r="IO196">
        <v>65.4</v>
      </c>
      <c r="IP196">
        <v>2.69409</v>
      </c>
      <c r="IQ196">
        <v>2.6123</v>
      </c>
      <c r="IR196">
        <v>1.54785</v>
      </c>
      <c r="IS196">
        <v>2.30469</v>
      </c>
      <c r="IT196">
        <v>1.34644</v>
      </c>
      <c r="IU196">
        <v>2.29004</v>
      </c>
      <c r="IV196">
        <v>34.1452</v>
      </c>
      <c r="IW196">
        <v>24.2101</v>
      </c>
      <c r="IX196">
        <v>18</v>
      </c>
      <c r="IY196">
        <v>503.489</v>
      </c>
      <c r="IZ196">
        <v>401.034</v>
      </c>
      <c r="JA196">
        <v>23.6281</v>
      </c>
      <c r="JB196">
        <v>28.1445</v>
      </c>
      <c r="JC196">
        <v>29.9999</v>
      </c>
      <c r="JD196">
        <v>28.1597</v>
      </c>
      <c r="JE196">
        <v>28.1061</v>
      </c>
      <c r="JF196">
        <v>54.0331</v>
      </c>
      <c r="JG196">
        <v>28.4109</v>
      </c>
      <c r="JH196">
        <v>73.2799</v>
      </c>
      <c r="JI196">
        <v>23.6284</v>
      </c>
      <c r="JJ196">
        <v>1409.63</v>
      </c>
      <c r="JK196">
        <v>24.5658</v>
      </c>
      <c r="JL196">
        <v>101.954</v>
      </c>
      <c r="JM196">
        <v>102.419</v>
      </c>
    </row>
    <row r="197" spans="1:273">
      <c r="A197">
        <v>181</v>
      </c>
      <c r="B197">
        <v>1510791848.5</v>
      </c>
      <c r="C197">
        <v>2516.40000009537</v>
      </c>
      <c r="D197" t="s">
        <v>772</v>
      </c>
      <c r="E197" t="s">
        <v>773</v>
      </c>
      <c r="F197">
        <v>5</v>
      </c>
      <c r="G197" t="s">
        <v>405</v>
      </c>
      <c r="H197" t="s">
        <v>406</v>
      </c>
      <c r="I197">
        <v>1510791840.71429</v>
      </c>
      <c r="J197">
        <f>(K197)/1000</f>
        <v>0</v>
      </c>
      <c r="K197">
        <f>IF(CZ197, AN197, AH197)</f>
        <v>0</v>
      </c>
      <c r="L197">
        <f>IF(CZ197, AI197, AG197)</f>
        <v>0</v>
      </c>
      <c r="M197">
        <f>DB197 - IF(AU197&gt;1, L197*CV197*100.0/(AW197*DP197), 0)</f>
        <v>0</v>
      </c>
      <c r="N197">
        <f>((T197-J197/2)*M197-L197)/(T197+J197/2)</f>
        <v>0</v>
      </c>
      <c r="O197">
        <f>N197*(DI197+DJ197)/1000.0</f>
        <v>0</v>
      </c>
      <c r="P197">
        <f>(DB197 - IF(AU197&gt;1, L197*CV197*100.0/(AW197*DP197), 0))*(DI197+DJ197)/1000.0</f>
        <v>0</v>
      </c>
      <c r="Q197">
        <f>2.0/((1/S197-1/R197)+SIGN(S197)*SQRT((1/S197-1/R197)*(1/S197-1/R197) + 4*CW197/((CW197+1)*(CW197+1))*(2*1/S197*1/R197-1/R197*1/R197)))</f>
        <v>0</v>
      </c>
      <c r="R197">
        <f>IF(LEFT(CX197,1)&lt;&gt;"0",IF(LEFT(CX197,1)="1",3.0,CY197),$D$5+$E$5*(DP197*DI197/($K$5*1000))+$F$5*(DP197*DI197/($K$5*1000))*MAX(MIN(CV197,$J$5),$I$5)*MAX(MIN(CV197,$J$5),$I$5)+$G$5*MAX(MIN(CV197,$J$5),$I$5)*(DP197*DI197/($K$5*1000))+$H$5*(DP197*DI197/($K$5*1000))*(DP197*DI197/($K$5*1000)))</f>
        <v>0</v>
      </c>
      <c r="S197">
        <f>J197*(1000-(1000*0.61365*exp(17.502*W197/(240.97+W197))/(DI197+DJ197)+DD197)/2)/(1000*0.61365*exp(17.502*W197/(240.97+W197))/(DI197+DJ197)-DD197)</f>
        <v>0</v>
      </c>
      <c r="T197">
        <f>1/((CW197+1)/(Q197/1.6)+1/(R197/1.37)) + CW197/((CW197+1)/(Q197/1.6) + CW197/(R197/1.37))</f>
        <v>0</v>
      </c>
      <c r="U197">
        <f>(CR197*CU197)</f>
        <v>0</v>
      </c>
      <c r="V197">
        <f>(DK197+(U197+2*0.95*5.67E-8*(((DK197+$B$7)+273)^4-(DK197+273)^4)-44100*J197)/(1.84*29.3*R197+8*0.95*5.67E-8*(DK197+273)^3))</f>
        <v>0</v>
      </c>
      <c r="W197">
        <f>($C$7*DL197+$D$7*DM197+$E$7*V197)</f>
        <v>0</v>
      </c>
      <c r="X197">
        <f>0.61365*exp(17.502*W197/(240.97+W197))</f>
        <v>0</v>
      </c>
      <c r="Y197">
        <f>(Z197/AA197*100)</f>
        <v>0</v>
      </c>
      <c r="Z197">
        <f>DD197*(DI197+DJ197)/1000</f>
        <v>0</v>
      </c>
      <c r="AA197">
        <f>0.61365*exp(17.502*DK197/(240.97+DK197))</f>
        <v>0</v>
      </c>
      <c r="AB197">
        <f>(X197-DD197*(DI197+DJ197)/1000)</f>
        <v>0</v>
      </c>
      <c r="AC197">
        <f>(-J197*44100)</f>
        <v>0</v>
      </c>
      <c r="AD197">
        <f>2*29.3*R197*0.92*(DK197-W197)</f>
        <v>0</v>
      </c>
      <c r="AE197">
        <f>2*0.95*5.67E-8*(((DK197+$B$7)+273)^4-(W197+273)^4)</f>
        <v>0</v>
      </c>
      <c r="AF197">
        <f>U197+AE197+AC197+AD197</f>
        <v>0</v>
      </c>
      <c r="AG197">
        <f>DH197*AU197*(DC197-DB197*(1000-AU197*DE197)/(1000-AU197*DD197))/(100*CV197)</f>
        <v>0</v>
      </c>
      <c r="AH197">
        <f>1000*DH197*AU197*(DD197-DE197)/(100*CV197*(1000-AU197*DD197))</f>
        <v>0</v>
      </c>
      <c r="AI197">
        <f>(AJ197 - AK197 - DI197*1E3/(8.314*(DK197+273.15)) * AM197/DH197 * AL197) * DH197/(100*CV197) * (1000 - DE197)/1000</f>
        <v>0</v>
      </c>
      <c r="AJ197">
        <v>1430.927637754</v>
      </c>
      <c r="AK197">
        <v>1412.59072727273</v>
      </c>
      <c r="AL197">
        <v>3.37960824461536</v>
      </c>
      <c r="AM197">
        <v>64.351544685461</v>
      </c>
      <c r="AN197">
        <f>(AP197 - AO197 + DI197*1E3/(8.314*(DK197+273.15)) * AR197/DH197 * AQ197) * DH197/(100*CV197) * 1000/(1000 - AP197)</f>
        <v>0</v>
      </c>
      <c r="AO197">
        <v>24.5224209310892</v>
      </c>
      <c r="AP197">
        <v>24.9252706293706</v>
      </c>
      <c r="AQ197">
        <v>-2.30654348260298e-06</v>
      </c>
      <c r="AR197">
        <v>100.18039122701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MAX(0,($B$13+$C$13*DP197)/(1+$D$13*DP197)*DI197/(DK197+273)*$E$13)</f>
        <v>0</v>
      </c>
      <c r="AX197" t="s">
        <v>407</v>
      </c>
      <c r="AY197" t="s">
        <v>407</v>
      </c>
      <c r="AZ197">
        <v>0</v>
      </c>
      <c r="BA197">
        <v>0</v>
      </c>
      <c r="BB197">
        <f>1-AZ197/BA197</f>
        <v>0</v>
      </c>
      <c r="BC197">
        <v>0</v>
      </c>
      <c r="BD197" t="s">
        <v>407</v>
      </c>
      <c r="BE197" t="s">
        <v>407</v>
      </c>
      <c r="BF197">
        <v>0</v>
      </c>
      <c r="BG197">
        <v>0</v>
      </c>
      <c r="BH197">
        <f>1-BF197/BG197</f>
        <v>0</v>
      </c>
      <c r="BI197">
        <v>0.5</v>
      </c>
      <c r="BJ197">
        <f>CS197</f>
        <v>0</v>
      </c>
      <c r="BK197">
        <f>L197</f>
        <v>0</v>
      </c>
      <c r="BL197">
        <f>BH197*BI197*BJ197</f>
        <v>0</v>
      </c>
      <c r="BM197">
        <f>(BK197-BC197)/BJ197</f>
        <v>0</v>
      </c>
      <c r="BN197">
        <f>(BA197-BG197)/BG197</f>
        <v>0</v>
      </c>
      <c r="BO197">
        <f>AZ197/(BB197+AZ197/BG197)</f>
        <v>0</v>
      </c>
      <c r="BP197" t="s">
        <v>407</v>
      </c>
      <c r="BQ197">
        <v>0</v>
      </c>
      <c r="BR197">
        <f>IF(BQ197&lt;&gt;0, BQ197, BO197)</f>
        <v>0</v>
      </c>
      <c r="BS197">
        <f>1-BR197/BG197</f>
        <v>0</v>
      </c>
      <c r="BT197">
        <f>(BG197-BF197)/(BG197-BR197)</f>
        <v>0</v>
      </c>
      <c r="BU197">
        <f>(BA197-BG197)/(BA197-BR197)</f>
        <v>0</v>
      </c>
      <c r="BV197">
        <f>(BG197-BF197)/(BG197-AZ197)</f>
        <v>0</v>
      </c>
      <c r="BW197">
        <f>(BA197-BG197)/(BA197-AZ197)</f>
        <v>0</v>
      </c>
      <c r="BX197">
        <f>(BT197*BR197/BF197)</f>
        <v>0</v>
      </c>
      <c r="BY197">
        <f>(1-BX197)</f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f>$B$11*DQ197+$C$11*DR197+$F$11*EC197*(1-EF197)</f>
        <v>0</v>
      </c>
      <c r="CS197">
        <f>CR197*CT197</f>
        <v>0</v>
      </c>
      <c r="CT197">
        <f>($B$11*$D$9+$C$11*$D$9+$F$11*((EP197+EH197)/MAX(EP197+EH197+EQ197, 0.1)*$I$9+EQ197/MAX(EP197+EH197+EQ197, 0.1)*$J$9))/($B$11+$C$11+$F$11)</f>
        <v>0</v>
      </c>
      <c r="CU197">
        <f>($B$11*$K$9+$C$11*$K$9+$F$11*((EP197+EH197)/MAX(EP197+EH197+EQ197, 0.1)*$P$9+EQ197/MAX(EP197+EH197+EQ197, 0.1)*$Q$9))/($B$11+$C$11+$F$11)</f>
        <v>0</v>
      </c>
      <c r="CV197">
        <v>1.65</v>
      </c>
      <c r="CW197">
        <v>0.5</v>
      </c>
      <c r="CX197" t="s">
        <v>408</v>
      </c>
      <c r="CY197">
        <v>2</v>
      </c>
      <c r="CZ197" t="b">
        <v>1</v>
      </c>
      <c r="DA197">
        <v>1510791840.71429</v>
      </c>
      <c r="DB197">
        <v>1353.10285714286</v>
      </c>
      <c r="DC197">
        <v>1378.85857142857</v>
      </c>
      <c r="DD197">
        <v>24.9280321428571</v>
      </c>
      <c r="DE197">
        <v>24.5218357142857</v>
      </c>
      <c r="DF197">
        <v>1340.90428571429</v>
      </c>
      <c r="DG197">
        <v>24.3653464285714</v>
      </c>
      <c r="DH197">
        <v>500.083464285714</v>
      </c>
      <c r="DI197">
        <v>89.9083535714286</v>
      </c>
      <c r="DJ197">
        <v>0.0999751571428571</v>
      </c>
      <c r="DK197">
        <v>26.6349857142857</v>
      </c>
      <c r="DL197">
        <v>27.5064964285714</v>
      </c>
      <c r="DM197">
        <v>999.9</v>
      </c>
      <c r="DN197">
        <v>0</v>
      </c>
      <c r="DO197">
        <v>0</v>
      </c>
      <c r="DP197">
        <v>9990.58107142857</v>
      </c>
      <c r="DQ197">
        <v>0</v>
      </c>
      <c r="DR197">
        <v>9.971885</v>
      </c>
      <c r="DS197">
        <v>-25.7546035714286</v>
      </c>
      <c r="DT197">
        <v>1387.69571428571</v>
      </c>
      <c r="DU197">
        <v>1413.52107142857</v>
      </c>
      <c r="DV197">
        <v>0.406203107142857</v>
      </c>
      <c r="DW197">
        <v>1378.85857142857</v>
      </c>
      <c r="DX197">
        <v>24.5218357142857</v>
      </c>
      <c r="DY197">
        <v>2.24123821428571</v>
      </c>
      <c r="DZ197">
        <v>2.20471714285714</v>
      </c>
      <c r="EA197">
        <v>19.2601678571429</v>
      </c>
      <c r="EB197">
        <v>18.9966178571429</v>
      </c>
      <c r="EC197">
        <v>1999.99964285714</v>
      </c>
      <c r="ED197">
        <v>0.980000214285714</v>
      </c>
      <c r="EE197">
        <v>0.0200000142857143</v>
      </c>
      <c r="EF197">
        <v>0</v>
      </c>
      <c r="EG197">
        <v>2.22606785714286</v>
      </c>
      <c r="EH197">
        <v>0</v>
      </c>
      <c r="EI197">
        <v>2326.35928571429</v>
      </c>
      <c r="EJ197">
        <v>17300.1357142857</v>
      </c>
      <c r="EK197">
        <v>38.906</v>
      </c>
      <c r="EL197">
        <v>39.4325714285714</v>
      </c>
      <c r="EM197">
        <v>38.6294285714286</v>
      </c>
      <c r="EN197">
        <v>38.125</v>
      </c>
      <c r="EO197">
        <v>38.25</v>
      </c>
      <c r="EP197">
        <v>1960</v>
      </c>
      <c r="EQ197">
        <v>40.0039285714286</v>
      </c>
      <c r="ER197">
        <v>0</v>
      </c>
      <c r="ES197">
        <v>1679592601.1</v>
      </c>
      <c r="ET197">
        <v>0</v>
      </c>
      <c r="EU197">
        <v>2.243416</v>
      </c>
      <c r="EV197">
        <v>0.144861531075633</v>
      </c>
      <c r="EW197">
        <v>1.72692310543699</v>
      </c>
      <c r="EX197">
        <v>2326.4</v>
      </c>
      <c r="EY197">
        <v>15</v>
      </c>
      <c r="EZ197">
        <v>0</v>
      </c>
      <c r="FA197" t="s">
        <v>409</v>
      </c>
      <c r="FB197">
        <v>1510787920.6</v>
      </c>
      <c r="FC197">
        <v>1510787921.6</v>
      </c>
      <c r="FD197">
        <v>0</v>
      </c>
      <c r="FE197">
        <v>-0.101</v>
      </c>
      <c r="FF197">
        <v>-0.012</v>
      </c>
      <c r="FG197">
        <v>6.901</v>
      </c>
      <c r="FH197">
        <v>0.516</v>
      </c>
      <c r="FI197">
        <v>420</v>
      </c>
      <c r="FJ197">
        <v>24</v>
      </c>
      <c r="FK197">
        <v>0.32</v>
      </c>
      <c r="FL197">
        <v>0.12</v>
      </c>
      <c r="FM197">
        <v>0.408376731707317</v>
      </c>
      <c r="FN197">
        <v>-0.035019512195122</v>
      </c>
      <c r="FO197">
        <v>0.00356685852095465</v>
      </c>
      <c r="FP197">
        <v>1</v>
      </c>
      <c r="FQ197">
        <v>1</v>
      </c>
      <c r="FR197">
        <v>1</v>
      </c>
      <c r="FS197" t="s">
        <v>410</v>
      </c>
      <c r="FT197">
        <v>2.97207</v>
      </c>
      <c r="FU197">
        <v>2.75388</v>
      </c>
      <c r="FV197">
        <v>0.201572</v>
      </c>
      <c r="FW197">
        <v>0.20484</v>
      </c>
      <c r="FX197">
        <v>0.104768</v>
      </c>
      <c r="FY197">
        <v>0.104869</v>
      </c>
      <c r="FZ197">
        <v>30983.1</v>
      </c>
      <c r="GA197">
        <v>33630.2</v>
      </c>
      <c r="GB197">
        <v>35172.7</v>
      </c>
      <c r="GC197">
        <v>38364.5</v>
      </c>
      <c r="GD197">
        <v>44622</v>
      </c>
      <c r="GE197">
        <v>49593.8</v>
      </c>
      <c r="GF197">
        <v>54948.9</v>
      </c>
      <c r="GG197">
        <v>61527.8</v>
      </c>
      <c r="GH197">
        <v>1.96917</v>
      </c>
      <c r="GI197">
        <v>1.8089</v>
      </c>
      <c r="GJ197">
        <v>0.0955909</v>
      </c>
      <c r="GK197">
        <v>0</v>
      </c>
      <c r="GL197">
        <v>25.9319</v>
      </c>
      <c r="GM197">
        <v>999.9</v>
      </c>
      <c r="GN197">
        <v>64.382</v>
      </c>
      <c r="GO197">
        <v>29.739</v>
      </c>
      <c r="GP197">
        <v>30.0557</v>
      </c>
      <c r="GQ197">
        <v>54.3191</v>
      </c>
      <c r="GR197">
        <v>48.9543</v>
      </c>
      <c r="GS197">
        <v>1</v>
      </c>
      <c r="GT197">
        <v>0.0704421</v>
      </c>
      <c r="GU197">
        <v>1.24056</v>
      </c>
      <c r="GV197">
        <v>20.1131</v>
      </c>
      <c r="GW197">
        <v>5.19737</v>
      </c>
      <c r="GX197">
        <v>12.004</v>
      </c>
      <c r="GY197">
        <v>4.97545</v>
      </c>
      <c r="GZ197">
        <v>3.29318</v>
      </c>
      <c r="HA197">
        <v>9999</v>
      </c>
      <c r="HB197">
        <v>9999</v>
      </c>
      <c r="HC197">
        <v>999.9</v>
      </c>
      <c r="HD197">
        <v>9999</v>
      </c>
      <c r="HE197">
        <v>1.8631</v>
      </c>
      <c r="HF197">
        <v>1.86813</v>
      </c>
      <c r="HG197">
        <v>1.86786</v>
      </c>
      <c r="HH197">
        <v>1.869</v>
      </c>
      <c r="HI197">
        <v>1.86984</v>
      </c>
      <c r="HJ197">
        <v>1.8659</v>
      </c>
      <c r="HK197">
        <v>1.86701</v>
      </c>
      <c r="HL197">
        <v>1.86832</v>
      </c>
      <c r="HM197">
        <v>5</v>
      </c>
      <c r="HN197">
        <v>0</v>
      </c>
      <c r="HO197">
        <v>0</v>
      </c>
      <c r="HP197">
        <v>0</v>
      </c>
      <c r="HQ197" t="s">
        <v>411</v>
      </c>
      <c r="HR197" t="s">
        <v>412</v>
      </c>
      <c r="HS197" t="s">
        <v>413</v>
      </c>
      <c r="HT197" t="s">
        <v>413</v>
      </c>
      <c r="HU197" t="s">
        <v>413</v>
      </c>
      <c r="HV197" t="s">
        <v>413</v>
      </c>
      <c r="HW197">
        <v>0</v>
      </c>
      <c r="HX197">
        <v>100</v>
      </c>
      <c r="HY197">
        <v>100</v>
      </c>
      <c r="HZ197">
        <v>12.33</v>
      </c>
      <c r="IA197">
        <v>0.5626</v>
      </c>
      <c r="IB197">
        <v>4.09459096810632</v>
      </c>
      <c r="IC197">
        <v>0.00701673648668627</v>
      </c>
      <c r="ID197">
        <v>-7.00304995360485e-07</v>
      </c>
      <c r="IE197">
        <v>-1.86506737496121e-11</v>
      </c>
      <c r="IF197">
        <v>0.00125787624930914</v>
      </c>
      <c r="IG197">
        <v>-0.0224036906934607</v>
      </c>
      <c r="IH197">
        <v>0.00249664406764014</v>
      </c>
      <c r="II197">
        <v>-2.59163740235367e-05</v>
      </c>
      <c r="IJ197">
        <v>-2</v>
      </c>
      <c r="IK197">
        <v>2020</v>
      </c>
      <c r="IL197">
        <v>1</v>
      </c>
      <c r="IM197">
        <v>25</v>
      </c>
      <c r="IN197">
        <v>65.5</v>
      </c>
      <c r="IO197">
        <v>65.4</v>
      </c>
      <c r="IP197">
        <v>2.72217</v>
      </c>
      <c r="IQ197">
        <v>2.60498</v>
      </c>
      <c r="IR197">
        <v>1.54785</v>
      </c>
      <c r="IS197">
        <v>2.30591</v>
      </c>
      <c r="IT197">
        <v>1.34644</v>
      </c>
      <c r="IU197">
        <v>2.34985</v>
      </c>
      <c r="IV197">
        <v>34.1452</v>
      </c>
      <c r="IW197">
        <v>24.2188</v>
      </c>
      <c r="IX197">
        <v>18</v>
      </c>
      <c r="IY197">
        <v>503.583</v>
      </c>
      <c r="IZ197">
        <v>400.975</v>
      </c>
      <c r="JA197">
        <v>23.6239</v>
      </c>
      <c r="JB197">
        <v>28.1413</v>
      </c>
      <c r="JC197">
        <v>29.9999</v>
      </c>
      <c r="JD197">
        <v>28.1572</v>
      </c>
      <c r="JE197">
        <v>28.1035</v>
      </c>
      <c r="JF197">
        <v>54.5205</v>
      </c>
      <c r="JG197">
        <v>28.4109</v>
      </c>
      <c r="JH197">
        <v>73.2799</v>
      </c>
      <c r="JI197">
        <v>23.6198</v>
      </c>
      <c r="JJ197">
        <v>1423.17</v>
      </c>
      <c r="JK197">
        <v>24.5732</v>
      </c>
      <c r="JL197">
        <v>101.955</v>
      </c>
      <c r="JM197">
        <v>102.419</v>
      </c>
    </row>
    <row r="198" spans="1:273">
      <c r="A198">
        <v>182</v>
      </c>
      <c r="B198">
        <v>1510791853.5</v>
      </c>
      <c r="C198">
        <v>2521.40000009537</v>
      </c>
      <c r="D198" t="s">
        <v>774</v>
      </c>
      <c r="E198" t="s">
        <v>775</v>
      </c>
      <c r="F198">
        <v>5</v>
      </c>
      <c r="G198" t="s">
        <v>405</v>
      </c>
      <c r="H198" t="s">
        <v>406</v>
      </c>
      <c r="I198">
        <v>1510791846</v>
      </c>
      <c r="J198">
        <f>(K198)/1000</f>
        <v>0</v>
      </c>
      <c r="K198">
        <f>IF(CZ198, AN198, AH198)</f>
        <v>0</v>
      </c>
      <c r="L198">
        <f>IF(CZ198, AI198, AG198)</f>
        <v>0</v>
      </c>
      <c r="M198">
        <f>DB198 - IF(AU198&gt;1, L198*CV198*100.0/(AW198*DP198), 0)</f>
        <v>0</v>
      </c>
      <c r="N198">
        <f>((T198-J198/2)*M198-L198)/(T198+J198/2)</f>
        <v>0</v>
      </c>
      <c r="O198">
        <f>N198*(DI198+DJ198)/1000.0</f>
        <v>0</v>
      </c>
      <c r="P198">
        <f>(DB198 - IF(AU198&gt;1, L198*CV198*100.0/(AW198*DP198), 0))*(DI198+DJ198)/1000.0</f>
        <v>0</v>
      </c>
      <c r="Q198">
        <f>2.0/((1/S198-1/R198)+SIGN(S198)*SQRT((1/S198-1/R198)*(1/S198-1/R198) + 4*CW198/((CW198+1)*(CW198+1))*(2*1/S198*1/R198-1/R198*1/R198)))</f>
        <v>0</v>
      </c>
      <c r="R198">
        <f>IF(LEFT(CX198,1)&lt;&gt;"0",IF(LEFT(CX198,1)="1",3.0,CY198),$D$5+$E$5*(DP198*DI198/($K$5*1000))+$F$5*(DP198*DI198/($K$5*1000))*MAX(MIN(CV198,$J$5),$I$5)*MAX(MIN(CV198,$J$5),$I$5)+$G$5*MAX(MIN(CV198,$J$5),$I$5)*(DP198*DI198/($K$5*1000))+$H$5*(DP198*DI198/($K$5*1000))*(DP198*DI198/($K$5*1000)))</f>
        <v>0</v>
      </c>
      <c r="S198">
        <f>J198*(1000-(1000*0.61365*exp(17.502*W198/(240.97+W198))/(DI198+DJ198)+DD198)/2)/(1000*0.61365*exp(17.502*W198/(240.97+W198))/(DI198+DJ198)-DD198)</f>
        <v>0</v>
      </c>
      <c r="T198">
        <f>1/((CW198+1)/(Q198/1.6)+1/(R198/1.37)) + CW198/((CW198+1)/(Q198/1.6) + CW198/(R198/1.37))</f>
        <v>0</v>
      </c>
      <c r="U198">
        <f>(CR198*CU198)</f>
        <v>0</v>
      </c>
      <c r="V198">
        <f>(DK198+(U198+2*0.95*5.67E-8*(((DK198+$B$7)+273)^4-(DK198+273)^4)-44100*J198)/(1.84*29.3*R198+8*0.95*5.67E-8*(DK198+273)^3))</f>
        <v>0</v>
      </c>
      <c r="W198">
        <f>($C$7*DL198+$D$7*DM198+$E$7*V198)</f>
        <v>0</v>
      </c>
      <c r="X198">
        <f>0.61365*exp(17.502*W198/(240.97+W198))</f>
        <v>0</v>
      </c>
      <c r="Y198">
        <f>(Z198/AA198*100)</f>
        <v>0</v>
      </c>
      <c r="Z198">
        <f>DD198*(DI198+DJ198)/1000</f>
        <v>0</v>
      </c>
      <c r="AA198">
        <f>0.61365*exp(17.502*DK198/(240.97+DK198))</f>
        <v>0</v>
      </c>
      <c r="AB198">
        <f>(X198-DD198*(DI198+DJ198)/1000)</f>
        <v>0</v>
      </c>
      <c r="AC198">
        <f>(-J198*44100)</f>
        <v>0</v>
      </c>
      <c r="AD198">
        <f>2*29.3*R198*0.92*(DK198-W198)</f>
        <v>0</v>
      </c>
      <c r="AE198">
        <f>2*0.95*5.67E-8*(((DK198+$B$7)+273)^4-(W198+273)^4)</f>
        <v>0</v>
      </c>
      <c r="AF198">
        <f>U198+AE198+AC198+AD198</f>
        <v>0</v>
      </c>
      <c r="AG198">
        <f>DH198*AU198*(DC198-DB198*(1000-AU198*DE198)/(1000-AU198*DD198))/(100*CV198)</f>
        <v>0</v>
      </c>
      <c r="AH198">
        <f>1000*DH198*AU198*(DD198-DE198)/(100*CV198*(1000-AU198*DD198))</f>
        <v>0</v>
      </c>
      <c r="AI198">
        <f>(AJ198 - AK198 - DI198*1E3/(8.314*(DK198+273.15)) * AM198/DH198 * AL198) * DH198/(100*CV198) * (1000 - DE198)/1000</f>
        <v>0</v>
      </c>
      <c r="AJ198">
        <v>1449.27647908171</v>
      </c>
      <c r="AK198">
        <v>1430.20236363636</v>
      </c>
      <c r="AL198">
        <v>3.5326125353708</v>
      </c>
      <c r="AM198">
        <v>64.351544685461</v>
      </c>
      <c r="AN198">
        <f>(AP198 - AO198 + DI198*1E3/(8.314*(DK198+273.15)) * AR198/DH198 * AQ198) * DH198/(100*CV198) * 1000/(1000 - AP198)</f>
        <v>0</v>
      </c>
      <c r="AO198">
        <v>24.5228606568421</v>
      </c>
      <c r="AP198">
        <v>24.924441958042</v>
      </c>
      <c r="AQ198">
        <v>-1.7095243634109e-06</v>
      </c>
      <c r="AR198">
        <v>100.18039122701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MAX(0,($B$13+$C$13*DP198)/(1+$D$13*DP198)*DI198/(DK198+273)*$E$13)</f>
        <v>0</v>
      </c>
      <c r="AX198" t="s">
        <v>407</v>
      </c>
      <c r="AY198" t="s">
        <v>407</v>
      </c>
      <c r="AZ198">
        <v>0</v>
      </c>
      <c r="BA198">
        <v>0</v>
      </c>
      <c r="BB198">
        <f>1-AZ198/BA198</f>
        <v>0</v>
      </c>
      <c r="BC198">
        <v>0</v>
      </c>
      <c r="BD198" t="s">
        <v>407</v>
      </c>
      <c r="BE198" t="s">
        <v>407</v>
      </c>
      <c r="BF198">
        <v>0</v>
      </c>
      <c r="BG198">
        <v>0</v>
      </c>
      <c r="BH198">
        <f>1-BF198/BG198</f>
        <v>0</v>
      </c>
      <c r="BI198">
        <v>0.5</v>
      </c>
      <c r="BJ198">
        <f>CS198</f>
        <v>0</v>
      </c>
      <c r="BK198">
        <f>L198</f>
        <v>0</v>
      </c>
      <c r="BL198">
        <f>BH198*BI198*BJ198</f>
        <v>0</v>
      </c>
      <c r="BM198">
        <f>(BK198-BC198)/BJ198</f>
        <v>0</v>
      </c>
      <c r="BN198">
        <f>(BA198-BG198)/BG198</f>
        <v>0</v>
      </c>
      <c r="BO198">
        <f>AZ198/(BB198+AZ198/BG198)</f>
        <v>0</v>
      </c>
      <c r="BP198" t="s">
        <v>407</v>
      </c>
      <c r="BQ198">
        <v>0</v>
      </c>
      <c r="BR198">
        <f>IF(BQ198&lt;&gt;0, BQ198, BO198)</f>
        <v>0</v>
      </c>
      <c r="BS198">
        <f>1-BR198/BG198</f>
        <v>0</v>
      </c>
      <c r="BT198">
        <f>(BG198-BF198)/(BG198-BR198)</f>
        <v>0</v>
      </c>
      <c r="BU198">
        <f>(BA198-BG198)/(BA198-BR198)</f>
        <v>0</v>
      </c>
      <c r="BV198">
        <f>(BG198-BF198)/(BG198-AZ198)</f>
        <v>0</v>
      </c>
      <c r="BW198">
        <f>(BA198-BG198)/(BA198-AZ198)</f>
        <v>0</v>
      </c>
      <c r="BX198">
        <f>(BT198*BR198/BF198)</f>
        <v>0</v>
      </c>
      <c r="BY198">
        <f>(1-BX198)</f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f>$B$11*DQ198+$C$11*DR198+$F$11*EC198*(1-EF198)</f>
        <v>0</v>
      </c>
      <c r="CS198">
        <f>CR198*CT198</f>
        <v>0</v>
      </c>
      <c r="CT198">
        <f>($B$11*$D$9+$C$11*$D$9+$F$11*((EP198+EH198)/MAX(EP198+EH198+EQ198, 0.1)*$I$9+EQ198/MAX(EP198+EH198+EQ198, 0.1)*$J$9))/($B$11+$C$11+$F$11)</f>
        <v>0</v>
      </c>
      <c r="CU198">
        <f>($B$11*$K$9+$C$11*$K$9+$F$11*((EP198+EH198)/MAX(EP198+EH198+EQ198, 0.1)*$P$9+EQ198/MAX(EP198+EH198+EQ198, 0.1)*$Q$9))/($B$11+$C$11+$F$11)</f>
        <v>0</v>
      </c>
      <c r="CV198">
        <v>1.65</v>
      </c>
      <c r="CW198">
        <v>0.5</v>
      </c>
      <c r="CX198" t="s">
        <v>408</v>
      </c>
      <c r="CY198">
        <v>2</v>
      </c>
      <c r="CZ198" t="b">
        <v>1</v>
      </c>
      <c r="DA198">
        <v>1510791846</v>
      </c>
      <c r="DB198">
        <v>1370.82925925926</v>
      </c>
      <c r="DC198">
        <v>1396.84</v>
      </c>
      <c r="DD198">
        <v>24.9262592592593</v>
      </c>
      <c r="DE198">
        <v>24.5226148148148</v>
      </c>
      <c r="DF198">
        <v>1358.54185185185</v>
      </c>
      <c r="DG198">
        <v>24.3636666666667</v>
      </c>
      <c r="DH198">
        <v>500.080555555555</v>
      </c>
      <c r="DI198">
        <v>89.9087111111111</v>
      </c>
      <c r="DJ198">
        <v>0.100044574074074</v>
      </c>
      <c r="DK198">
        <v>26.6353259259259</v>
      </c>
      <c r="DL198">
        <v>27.5020296296296</v>
      </c>
      <c r="DM198">
        <v>999.9</v>
      </c>
      <c r="DN198">
        <v>0</v>
      </c>
      <c r="DO198">
        <v>0</v>
      </c>
      <c r="DP198">
        <v>9981.22444444444</v>
      </c>
      <c r="DQ198">
        <v>0</v>
      </c>
      <c r="DR198">
        <v>9.98458777777778</v>
      </c>
      <c r="DS198">
        <v>-26.0095185185185</v>
      </c>
      <c r="DT198">
        <v>1405.87259259259</v>
      </c>
      <c r="DU198">
        <v>1431.95592592593</v>
      </c>
      <c r="DV198">
        <v>0.403650666666667</v>
      </c>
      <c r="DW198">
        <v>1396.84</v>
      </c>
      <c r="DX198">
        <v>24.5226148148148</v>
      </c>
      <c r="DY198">
        <v>2.24108777777778</v>
      </c>
      <c r="DZ198">
        <v>2.20479592592593</v>
      </c>
      <c r="EA198">
        <v>19.2590925925926</v>
      </c>
      <c r="EB198">
        <v>18.9971962962963</v>
      </c>
      <c r="EC198">
        <v>2000.01259259259</v>
      </c>
      <c r="ED198">
        <v>0.979999370370371</v>
      </c>
      <c r="EE198">
        <v>0.020000862962963</v>
      </c>
      <c r="EF198">
        <v>0</v>
      </c>
      <c r="EG198">
        <v>2.23221851851852</v>
      </c>
      <c r="EH198">
        <v>0</v>
      </c>
      <c r="EI198">
        <v>2326.57296296296</v>
      </c>
      <c r="EJ198">
        <v>17300.2518518518</v>
      </c>
      <c r="EK198">
        <v>38.897962962963</v>
      </c>
      <c r="EL198">
        <v>39.4324074074074</v>
      </c>
      <c r="EM198">
        <v>38.6295925925926</v>
      </c>
      <c r="EN198">
        <v>38.125</v>
      </c>
      <c r="EO198">
        <v>38.25</v>
      </c>
      <c r="EP198">
        <v>1960.01074074074</v>
      </c>
      <c r="EQ198">
        <v>40.0055555555556</v>
      </c>
      <c r="ER198">
        <v>0</v>
      </c>
      <c r="ES198">
        <v>1679592606.5</v>
      </c>
      <c r="ET198">
        <v>0</v>
      </c>
      <c r="EU198">
        <v>2.24997692307692</v>
      </c>
      <c r="EV198">
        <v>0.541736742908839</v>
      </c>
      <c r="EW198">
        <v>1.73059831160362</v>
      </c>
      <c r="EX198">
        <v>2326.58076923077</v>
      </c>
      <c r="EY198">
        <v>15</v>
      </c>
      <c r="EZ198">
        <v>0</v>
      </c>
      <c r="FA198" t="s">
        <v>409</v>
      </c>
      <c r="FB198">
        <v>1510787920.6</v>
      </c>
      <c r="FC198">
        <v>1510787921.6</v>
      </c>
      <c r="FD198">
        <v>0</v>
      </c>
      <c r="FE198">
        <v>-0.101</v>
      </c>
      <c r="FF198">
        <v>-0.012</v>
      </c>
      <c r="FG198">
        <v>6.901</v>
      </c>
      <c r="FH198">
        <v>0.516</v>
      </c>
      <c r="FI198">
        <v>420</v>
      </c>
      <c r="FJ198">
        <v>24</v>
      </c>
      <c r="FK198">
        <v>0.32</v>
      </c>
      <c r="FL198">
        <v>0.12</v>
      </c>
      <c r="FM198">
        <v>0.405560268292683</v>
      </c>
      <c r="FN198">
        <v>-0.0284549268292679</v>
      </c>
      <c r="FO198">
        <v>0.00285520609673773</v>
      </c>
      <c r="FP198">
        <v>1</v>
      </c>
      <c r="FQ198">
        <v>1</v>
      </c>
      <c r="FR198">
        <v>1</v>
      </c>
      <c r="FS198" t="s">
        <v>410</v>
      </c>
      <c r="FT198">
        <v>2.97191</v>
      </c>
      <c r="FU198">
        <v>2.75374</v>
      </c>
      <c r="FV198">
        <v>0.203088</v>
      </c>
      <c r="FW198">
        <v>0.206285</v>
      </c>
      <c r="FX198">
        <v>0.104762</v>
      </c>
      <c r="FY198">
        <v>0.104868</v>
      </c>
      <c r="FZ198">
        <v>30924.4</v>
      </c>
      <c r="GA198">
        <v>33569.3</v>
      </c>
      <c r="GB198">
        <v>35172.9</v>
      </c>
      <c r="GC198">
        <v>38364.7</v>
      </c>
      <c r="GD198">
        <v>44622.6</v>
      </c>
      <c r="GE198">
        <v>49594.2</v>
      </c>
      <c r="GF198">
        <v>54949.2</v>
      </c>
      <c r="GG198">
        <v>61528.3</v>
      </c>
      <c r="GH198">
        <v>1.96922</v>
      </c>
      <c r="GI198">
        <v>1.80907</v>
      </c>
      <c r="GJ198">
        <v>0.0954941</v>
      </c>
      <c r="GK198">
        <v>0</v>
      </c>
      <c r="GL198">
        <v>25.9321</v>
      </c>
      <c r="GM198">
        <v>999.9</v>
      </c>
      <c r="GN198">
        <v>64.363</v>
      </c>
      <c r="GO198">
        <v>29.759</v>
      </c>
      <c r="GP198">
        <v>30.078</v>
      </c>
      <c r="GQ198">
        <v>54.6891</v>
      </c>
      <c r="GR198">
        <v>49.4151</v>
      </c>
      <c r="GS198">
        <v>1</v>
      </c>
      <c r="GT198">
        <v>0.0701651</v>
      </c>
      <c r="GU198">
        <v>1.23105</v>
      </c>
      <c r="GV198">
        <v>20.1132</v>
      </c>
      <c r="GW198">
        <v>5.19707</v>
      </c>
      <c r="GX198">
        <v>12.004</v>
      </c>
      <c r="GY198">
        <v>4.9754</v>
      </c>
      <c r="GZ198">
        <v>3.29325</v>
      </c>
      <c r="HA198">
        <v>9999</v>
      </c>
      <c r="HB198">
        <v>9999</v>
      </c>
      <c r="HC198">
        <v>999.9</v>
      </c>
      <c r="HD198">
        <v>9999</v>
      </c>
      <c r="HE198">
        <v>1.8631</v>
      </c>
      <c r="HF198">
        <v>1.86813</v>
      </c>
      <c r="HG198">
        <v>1.86789</v>
      </c>
      <c r="HH198">
        <v>1.86904</v>
      </c>
      <c r="HI198">
        <v>1.86985</v>
      </c>
      <c r="HJ198">
        <v>1.86591</v>
      </c>
      <c r="HK198">
        <v>1.86701</v>
      </c>
      <c r="HL198">
        <v>1.86833</v>
      </c>
      <c r="HM198">
        <v>5</v>
      </c>
      <c r="HN198">
        <v>0</v>
      </c>
      <c r="HO198">
        <v>0</v>
      </c>
      <c r="HP198">
        <v>0</v>
      </c>
      <c r="HQ198" t="s">
        <v>411</v>
      </c>
      <c r="HR198" t="s">
        <v>412</v>
      </c>
      <c r="HS198" t="s">
        <v>413</v>
      </c>
      <c r="HT198" t="s">
        <v>413</v>
      </c>
      <c r="HU198" t="s">
        <v>413</v>
      </c>
      <c r="HV198" t="s">
        <v>413</v>
      </c>
      <c r="HW198">
        <v>0</v>
      </c>
      <c r="HX198">
        <v>100</v>
      </c>
      <c r="HY198">
        <v>100</v>
      </c>
      <c r="HZ198">
        <v>12.41</v>
      </c>
      <c r="IA198">
        <v>0.5625</v>
      </c>
      <c r="IB198">
        <v>4.09459096810632</v>
      </c>
      <c r="IC198">
        <v>0.00701673648668627</v>
      </c>
      <c r="ID198">
        <v>-7.00304995360485e-07</v>
      </c>
      <c r="IE198">
        <v>-1.86506737496121e-11</v>
      </c>
      <c r="IF198">
        <v>0.00125787624930914</v>
      </c>
      <c r="IG198">
        <v>-0.0224036906934607</v>
      </c>
      <c r="IH198">
        <v>0.00249664406764014</v>
      </c>
      <c r="II198">
        <v>-2.59163740235367e-05</v>
      </c>
      <c r="IJ198">
        <v>-2</v>
      </c>
      <c r="IK198">
        <v>2020</v>
      </c>
      <c r="IL198">
        <v>1</v>
      </c>
      <c r="IM198">
        <v>25</v>
      </c>
      <c r="IN198">
        <v>65.5</v>
      </c>
      <c r="IO198">
        <v>65.5</v>
      </c>
      <c r="IP198">
        <v>2.74658</v>
      </c>
      <c r="IQ198">
        <v>2.59888</v>
      </c>
      <c r="IR198">
        <v>1.54785</v>
      </c>
      <c r="IS198">
        <v>2.30591</v>
      </c>
      <c r="IT198">
        <v>1.34644</v>
      </c>
      <c r="IU198">
        <v>2.44751</v>
      </c>
      <c r="IV198">
        <v>34.1452</v>
      </c>
      <c r="IW198">
        <v>24.2188</v>
      </c>
      <c r="IX198">
        <v>18</v>
      </c>
      <c r="IY198">
        <v>503.597</v>
      </c>
      <c r="IZ198">
        <v>401.057</v>
      </c>
      <c r="JA198">
        <v>23.6183</v>
      </c>
      <c r="JB198">
        <v>28.1385</v>
      </c>
      <c r="JC198">
        <v>29.9999</v>
      </c>
      <c r="JD198">
        <v>28.155</v>
      </c>
      <c r="JE198">
        <v>28.1013</v>
      </c>
      <c r="JF198">
        <v>55.0591</v>
      </c>
      <c r="JG198">
        <v>28.4109</v>
      </c>
      <c r="JH198">
        <v>73.2799</v>
      </c>
      <c r="JI198">
        <v>23.6177</v>
      </c>
      <c r="JJ198">
        <v>1443.37</v>
      </c>
      <c r="JK198">
        <v>24.5815</v>
      </c>
      <c r="JL198">
        <v>101.955</v>
      </c>
      <c r="JM198">
        <v>102.42</v>
      </c>
    </row>
    <row r="199" spans="1:273">
      <c r="A199">
        <v>183</v>
      </c>
      <c r="B199">
        <v>1510791858.5</v>
      </c>
      <c r="C199">
        <v>2526.40000009537</v>
      </c>
      <c r="D199" t="s">
        <v>776</v>
      </c>
      <c r="E199" t="s">
        <v>777</v>
      </c>
      <c r="F199">
        <v>5</v>
      </c>
      <c r="G199" t="s">
        <v>405</v>
      </c>
      <c r="H199" t="s">
        <v>406</v>
      </c>
      <c r="I199">
        <v>1510791850.71429</v>
      </c>
      <c r="J199">
        <f>(K199)/1000</f>
        <v>0</v>
      </c>
      <c r="K199">
        <f>IF(CZ199, AN199, AH199)</f>
        <v>0</v>
      </c>
      <c r="L199">
        <f>IF(CZ199, AI199, AG199)</f>
        <v>0</v>
      </c>
      <c r="M199">
        <f>DB199 - IF(AU199&gt;1, L199*CV199*100.0/(AW199*DP199), 0)</f>
        <v>0</v>
      </c>
      <c r="N199">
        <f>((T199-J199/2)*M199-L199)/(T199+J199/2)</f>
        <v>0</v>
      </c>
      <c r="O199">
        <f>N199*(DI199+DJ199)/1000.0</f>
        <v>0</v>
      </c>
      <c r="P199">
        <f>(DB199 - IF(AU199&gt;1, L199*CV199*100.0/(AW199*DP199), 0))*(DI199+DJ199)/1000.0</f>
        <v>0</v>
      </c>
      <c r="Q199">
        <f>2.0/((1/S199-1/R199)+SIGN(S199)*SQRT((1/S199-1/R199)*(1/S199-1/R199) + 4*CW199/((CW199+1)*(CW199+1))*(2*1/S199*1/R199-1/R199*1/R199)))</f>
        <v>0</v>
      </c>
      <c r="R199">
        <f>IF(LEFT(CX199,1)&lt;&gt;"0",IF(LEFT(CX199,1)="1",3.0,CY199),$D$5+$E$5*(DP199*DI199/($K$5*1000))+$F$5*(DP199*DI199/($K$5*1000))*MAX(MIN(CV199,$J$5),$I$5)*MAX(MIN(CV199,$J$5),$I$5)+$G$5*MAX(MIN(CV199,$J$5),$I$5)*(DP199*DI199/($K$5*1000))+$H$5*(DP199*DI199/($K$5*1000))*(DP199*DI199/($K$5*1000)))</f>
        <v>0</v>
      </c>
      <c r="S199">
        <f>J199*(1000-(1000*0.61365*exp(17.502*W199/(240.97+W199))/(DI199+DJ199)+DD199)/2)/(1000*0.61365*exp(17.502*W199/(240.97+W199))/(DI199+DJ199)-DD199)</f>
        <v>0</v>
      </c>
      <c r="T199">
        <f>1/((CW199+1)/(Q199/1.6)+1/(R199/1.37)) + CW199/((CW199+1)/(Q199/1.6) + CW199/(R199/1.37))</f>
        <v>0</v>
      </c>
      <c r="U199">
        <f>(CR199*CU199)</f>
        <v>0</v>
      </c>
      <c r="V199">
        <f>(DK199+(U199+2*0.95*5.67E-8*(((DK199+$B$7)+273)^4-(DK199+273)^4)-44100*J199)/(1.84*29.3*R199+8*0.95*5.67E-8*(DK199+273)^3))</f>
        <v>0</v>
      </c>
      <c r="W199">
        <f>($C$7*DL199+$D$7*DM199+$E$7*V199)</f>
        <v>0</v>
      </c>
      <c r="X199">
        <f>0.61365*exp(17.502*W199/(240.97+W199))</f>
        <v>0</v>
      </c>
      <c r="Y199">
        <f>(Z199/AA199*100)</f>
        <v>0</v>
      </c>
      <c r="Z199">
        <f>DD199*(DI199+DJ199)/1000</f>
        <v>0</v>
      </c>
      <c r="AA199">
        <f>0.61365*exp(17.502*DK199/(240.97+DK199))</f>
        <v>0</v>
      </c>
      <c r="AB199">
        <f>(X199-DD199*(DI199+DJ199)/1000)</f>
        <v>0</v>
      </c>
      <c r="AC199">
        <f>(-J199*44100)</f>
        <v>0</v>
      </c>
      <c r="AD199">
        <f>2*29.3*R199*0.92*(DK199-W199)</f>
        <v>0</v>
      </c>
      <c r="AE199">
        <f>2*0.95*5.67E-8*(((DK199+$B$7)+273)^4-(W199+273)^4)</f>
        <v>0</v>
      </c>
      <c r="AF199">
        <f>U199+AE199+AC199+AD199</f>
        <v>0</v>
      </c>
      <c r="AG199">
        <f>DH199*AU199*(DC199-DB199*(1000-AU199*DE199)/(1000-AU199*DD199))/(100*CV199)</f>
        <v>0</v>
      </c>
      <c r="AH199">
        <f>1000*DH199*AU199*(DD199-DE199)/(100*CV199*(1000-AU199*DD199))</f>
        <v>0</v>
      </c>
      <c r="AI199">
        <f>(AJ199 - AK199 - DI199*1E3/(8.314*(DK199+273.15)) * AM199/DH199 * AL199) * DH199/(100*CV199) * (1000 - DE199)/1000</f>
        <v>0</v>
      </c>
      <c r="AJ199">
        <v>1465.77975688515</v>
      </c>
      <c r="AK199">
        <v>1447.37606060606</v>
      </c>
      <c r="AL199">
        <v>3.43408332434483</v>
      </c>
      <c r="AM199">
        <v>64.351544685461</v>
      </c>
      <c r="AN199">
        <f>(AP199 - AO199 + DI199*1E3/(8.314*(DK199+273.15)) * AR199/DH199 * AQ199) * DH199/(100*CV199) * 1000/(1000 - AP199)</f>
        <v>0</v>
      </c>
      <c r="AO199">
        <v>24.5230625540622</v>
      </c>
      <c r="AP199">
        <v>24.9239321678322</v>
      </c>
      <c r="AQ199">
        <v>-7.30291017154393e-07</v>
      </c>
      <c r="AR199">
        <v>100.18039122701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MAX(0,($B$13+$C$13*DP199)/(1+$D$13*DP199)*DI199/(DK199+273)*$E$13)</f>
        <v>0</v>
      </c>
      <c r="AX199" t="s">
        <v>407</v>
      </c>
      <c r="AY199" t="s">
        <v>407</v>
      </c>
      <c r="AZ199">
        <v>0</v>
      </c>
      <c r="BA199">
        <v>0</v>
      </c>
      <c r="BB199">
        <f>1-AZ199/BA199</f>
        <v>0</v>
      </c>
      <c r="BC199">
        <v>0</v>
      </c>
      <c r="BD199" t="s">
        <v>407</v>
      </c>
      <c r="BE199" t="s">
        <v>407</v>
      </c>
      <c r="BF199">
        <v>0</v>
      </c>
      <c r="BG199">
        <v>0</v>
      </c>
      <c r="BH199">
        <f>1-BF199/BG199</f>
        <v>0</v>
      </c>
      <c r="BI199">
        <v>0.5</v>
      </c>
      <c r="BJ199">
        <f>CS199</f>
        <v>0</v>
      </c>
      <c r="BK199">
        <f>L199</f>
        <v>0</v>
      </c>
      <c r="BL199">
        <f>BH199*BI199*BJ199</f>
        <v>0</v>
      </c>
      <c r="BM199">
        <f>(BK199-BC199)/BJ199</f>
        <v>0</v>
      </c>
      <c r="BN199">
        <f>(BA199-BG199)/BG199</f>
        <v>0</v>
      </c>
      <c r="BO199">
        <f>AZ199/(BB199+AZ199/BG199)</f>
        <v>0</v>
      </c>
      <c r="BP199" t="s">
        <v>407</v>
      </c>
      <c r="BQ199">
        <v>0</v>
      </c>
      <c r="BR199">
        <f>IF(BQ199&lt;&gt;0, BQ199, BO199)</f>
        <v>0</v>
      </c>
      <c r="BS199">
        <f>1-BR199/BG199</f>
        <v>0</v>
      </c>
      <c r="BT199">
        <f>(BG199-BF199)/(BG199-BR199)</f>
        <v>0</v>
      </c>
      <c r="BU199">
        <f>(BA199-BG199)/(BA199-BR199)</f>
        <v>0</v>
      </c>
      <c r="BV199">
        <f>(BG199-BF199)/(BG199-AZ199)</f>
        <v>0</v>
      </c>
      <c r="BW199">
        <f>(BA199-BG199)/(BA199-AZ199)</f>
        <v>0</v>
      </c>
      <c r="BX199">
        <f>(BT199*BR199/BF199)</f>
        <v>0</v>
      </c>
      <c r="BY199">
        <f>(1-BX199)</f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f>$B$11*DQ199+$C$11*DR199+$F$11*EC199*(1-EF199)</f>
        <v>0</v>
      </c>
      <c r="CS199">
        <f>CR199*CT199</f>
        <v>0</v>
      </c>
      <c r="CT199">
        <f>($B$11*$D$9+$C$11*$D$9+$F$11*((EP199+EH199)/MAX(EP199+EH199+EQ199, 0.1)*$I$9+EQ199/MAX(EP199+EH199+EQ199, 0.1)*$J$9))/($B$11+$C$11+$F$11)</f>
        <v>0</v>
      </c>
      <c r="CU199">
        <f>($B$11*$K$9+$C$11*$K$9+$F$11*((EP199+EH199)/MAX(EP199+EH199+EQ199, 0.1)*$P$9+EQ199/MAX(EP199+EH199+EQ199, 0.1)*$Q$9))/($B$11+$C$11+$F$11)</f>
        <v>0</v>
      </c>
      <c r="CV199">
        <v>1.65</v>
      </c>
      <c r="CW199">
        <v>0.5</v>
      </c>
      <c r="CX199" t="s">
        <v>408</v>
      </c>
      <c r="CY199">
        <v>2</v>
      </c>
      <c r="CZ199" t="b">
        <v>1</v>
      </c>
      <c r="DA199">
        <v>1510791850.71429</v>
      </c>
      <c r="DB199">
        <v>1386.72178571429</v>
      </c>
      <c r="DC199">
        <v>1412.585</v>
      </c>
      <c r="DD199">
        <v>24.9249678571429</v>
      </c>
      <c r="DE199">
        <v>24.5229607142857</v>
      </c>
      <c r="DF199">
        <v>1374.35464285714</v>
      </c>
      <c r="DG199">
        <v>24.3624392857143</v>
      </c>
      <c r="DH199">
        <v>500.070464285714</v>
      </c>
      <c r="DI199">
        <v>89.9068785714286</v>
      </c>
      <c r="DJ199">
        <v>0.0999392285714286</v>
      </c>
      <c r="DK199">
        <v>26.6338428571429</v>
      </c>
      <c r="DL199">
        <v>27.4960964285714</v>
      </c>
      <c r="DM199">
        <v>999.9</v>
      </c>
      <c r="DN199">
        <v>0</v>
      </c>
      <c r="DO199">
        <v>0</v>
      </c>
      <c r="DP199">
        <v>9999.68964285714</v>
      </c>
      <c r="DQ199">
        <v>0</v>
      </c>
      <c r="DR199">
        <v>9.98469</v>
      </c>
      <c r="DS199">
        <v>-25.86295</v>
      </c>
      <c r="DT199">
        <v>1422.17</v>
      </c>
      <c r="DU199">
        <v>1448.09785714286</v>
      </c>
      <c r="DV199">
        <v>0.402010892857143</v>
      </c>
      <c r="DW199">
        <v>1412.585</v>
      </c>
      <c r="DX199">
        <v>24.5229607142857</v>
      </c>
      <c r="DY199">
        <v>2.24092642857143</v>
      </c>
      <c r="DZ199">
        <v>2.2047825</v>
      </c>
      <c r="EA199">
        <v>19.2579357142857</v>
      </c>
      <c r="EB199">
        <v>18.9971071428571</v>
      </c>
      <c r="EC199">
        <v>2000.00964285714</v>
      </c>
      <c r="ED199">
        <v>0.980000178571429</v>
      </c>
      <c r="EE199">
        <v>0.0200001</v>
      </c>
      <c r="EF199">
        <v>0</v>
      </c>
      <c r="EG199">
        <v>2.23393928571429</v>
      </c>
      <c r="EH199">
        <v>0</v>
      </c>
      <c r="EI199">
        <v>2326.75357142857</v>
      </c>
      <c r="EJ199">
        <v>17300.2357142857</v>
      </c>
      <c r="EK199">
        <v>38.8927142857143</v>
      </c>
      <c r="EL199">
        <v>39.4325714285714</v>
      </c>
      <c r="EM199">
        <v>38.625</v>
      </c>
      <c r="EN199">
        <v>38.125</v>
      </c>
      <c r="EO199">
        <v>38.25</v>
      </c>
      <c r="EP199">
        <v>1960.01035714286</v>
      </c>
      <c r="EQ199">
        <v>40.0039285714286</v>
      </c>
      <c r="ER199">
        <v>0</v>
      </c>
      <c r="ES199">
        <v>1679592611.3</v>
      </c>
      <c r="ET199">
        <v>0</v>
      </c>
      <c r="EU199">
        <v>2.25684615384615</v>
      </c>
      <c r="EV199">
        <v>-0.0879794901451185</v>
      </c>
      <c r="EW199">
        <v>2.82837607801904</v>
      </c>
      <c r="EX199">
        <v>2326.73807692308</v>
      </c>
      <c r="EY199">
        <v>15</v>
      </c>
      <c r="EZ199">
        <v>0</v>
      </c>
      <c r="FA199" t="s">
        <v>409</v>
      </c>
      <c r="FB199">
        <v>1510787920.6</v>
      </c>
      <c r="FC199">
        <v>1510787921.6</v>
      </c>
      <c r="FD199">
        <v>0</v>
      </c>
      <c r="FE199">
        <v>-0.101</v>
      </c>
      <c r="FF199">
        <v>-0.012</v>
      </c>
      <c r="FG199">
        <v>6.901</v>
      </c>
      <c r="FH199">
        <v>0.516</v>
      </c>
      <c r="FI199">
        <v>420</v>
      </c>
      <c r="FJ199">
        <v>24</v>
      </c>
      <c r="FK199">
        <v>0.32</v>
      </c>
      <c r="FL199">
        <v>0.12</v>
      </c>
      <c r="FM199">
        <v>0.403369341463415</v>
      </c>
      <c r="FN199">
        <v>-0.0225108710801393</v>
      </c>
      <c r="FO199">
        <v>0.00226763959808815</v>
      </c>
      <c r="FP199">
        <v>1</v>
      </c>
      <c r="FQ199">
        <v>1</v>
      </c>
      <c r="FR199">
        <v>1</v>
      </c>
      <c r="FS199" t="s">
        <v>410</v>
      </c>
      <c r="FT199">
        <v>2.97196</v>
      </c>
      <c r="FU199">
        <v>2.7541</v>
      </c>
      <c r="FV199">
        <v>0.204558</v>
      </c>
      <c r="FW199">
        <v>0.20777</v>
      </c>
      <c r="FX199">
        <v>0.104761</v>
      </c>
      <c r="FY199">
        <v>0.104871</v>
      </c>
      <c r="FZ199">
        <v>30867.3</v>
      </c>
      <c r="GA199">
        <v>33506.9</v>
      </c>
      <c r="GB199">
        <v>35172.8</v>
      </c>
      <c r="GC199">
        <v>38365.3</v>
      </c>
      <c r="GD199">
        <v>44622.5</v>
      </c>
      <c r="GE199">
        <v>49594.6</v>
      </c>
      <c r="GF199">
        <v>54949</v>
      </c>
      <c r="GG199">
        <v>61528.9</v>
      </c>
      <c r="GH199">
        <v>1.96917</v>
      </c>
      <c r="GI199">
        <v>1.8093</v>
      </c>
      <c r="GJ199">
        <v>0.0952072</v>
      </c>
      <c r="GK199">
        <v>0</v>
      </c>
      <c r="GL199">
        <v>25.9341</v>
      </c>
      <c r="GM199">
        <v>999.9</v>
      </c>
      <c r="GN199">
        <v>64.363</v>
      </c>
      <c r="GO199">
        <v>29.759</v>
      </c>
      <c r="GP199">
        <v>30.0825</v>
      </c>
      <c r="GQ199">
        <v>54.3691</v>
      </c>
      <c r="GR199">
        <v>49.1587</v>
      </c>
      <c r="GS199">
        <v>1</v>
      </c>
      <c r="GT199">
        <v>0.0701118</v>
      </c>
      <c r="GU199">
        <v>1.19313</v>
      </c>
      <c r="GV199">
        <v>20.1135</v>
      </c>
      <c r="GW199">
        <v>5.19752</v>
      </c>
      <c r="GX199">
        <v>12.004</v>
      </c>
      <c r="GY199">
        <v>4.9752</v>
      </c>
      <c r="GZ199">
        <v>3.29313</v>
      </c>
      <c r="HA199">
        <v>9999</v>
      </c>
      <c r="HB199">
        <v>9999</v>
      </c>
      <c r="HC199">
        <v>999.9</v>
      </c>
      <c r="HD199">
        <v>9999</v>
      </c>
      <c r="HE199">
        <v>1.8631</v>
      </c>
      <c r="HF199">
        <v>1.86813</v>
      </c>
      <c r="HG199">
        <v>1.86788</v>
      </c>
      <c r="HH199">
        <v>1.86903</v>
      </c>
      <c r="HI199">
        <v>1.86987</v>
      </c>
      <c r="HJ199">
        <v>1.86588</v>
      </c>
      <c r="HK199">
        <v>1.86703</v>
      </c>
      <c r="HL199">
        <v>1.86833</v>
      </c>
      <c r="HM199">
        <v>5</v>
      </c>
      <c r="HN199">
        <v>0</v>
      </c>
      <c r="HO199">
        <v>0</v>
      </c>
      <c r="HP199">
        <v>0</v>
      </c>
      <c r="HQ199" t="s">
        <v>411</v>
      </c>
      <c r="HR199" t="s">
        <v>412</v>
      </c>
      <c r="HS199" t="s">
        <v>413</v>
      </c>
      <c r="HT199" t="s">
        <v>413</v>
      </c>
      <c r="HU199" t="s">
        <v>413</v>
      </c>
      <c r="HV199" t="s">
        <v>413</v>
      </c>
      <c r="HW199">
        <v>0</v>
      </c>
      <c r="HX199">
        <v>100</v>
      </c>
      <c r="HY199">
        <v>100</v>
      </c>
      <c r="HZ199">
        <v>12.5</v>
      </c>
      <c r="IA199">
        <v>0.5625</v>
      </c>
      <c r="IB199">
        <v>4.09459096810632</v>
      </c>
      <c r="IC199">
        <v>0.00701673648668627</v>
      </c>
      <c r="ID199">
        <v>-7.00304995360485e-07</v>
      </c>
      <c r="IE199">
        <v>-1.86506737496121e-11</v>
      </c>
      <c r="IF199">
        <v>0.00125787624930914</v>
      </c>
      <c r="IG199">
        <v>-0.0224036906934607</v>
      </c>
      <c r="IH199">
        <v>0.00249664406764014</v>
      </c>
      <c r="II199">
        <v>-2.59163740235367e-05</v>
      </c>
      <c r="IJ199">
        <v>-2</v>
      </c>
      <c r="IK199">
        <v>2020</v>
      </c>
      <c r="IL199">
        <v>1</v>
      </c>
      <c r="IM199">
        <v>25</v>
      </c>
      <c r="IN199">
        <v>65.6</v>
      </c>
      <c r="IO199">
        <v>65.6</v>
      </c>
      <c r="IP199">
        <v>2.77466</v>
      </c>
      <c r="IQ199">
        <v>2.59766</v>
      </c>
      <c r="IR199">
        <v>1.54785</v>
      </c>
      <c r="IS199">
        <v>2.30591</v>
      </c>
      <c r="IT199">
        <v>1.34644</v>
      </c>
      <c r="IU199">
        <v>2.44019</v>
      </c>
      <c r="IV199">
        <v>34.1678</v>
      </c>
      <c r="IW199">
        <v>24.2188</v>
      </c>
      <c r="IX199">
        <v>18</v>
      </c>
      <c r="IY199">
        <v>503.535</v>
      </c>
      <c r="IZ199">
        <v>401.162</v>
      </c>
      <c r="JA199">
        <v>23.6184</v>
      </c>
      <c r="JB199">
        <v>28.1354</v>
      </c>
      <c r="JC199">
        <v>29.9999</v>
      </c>
      <c r="JD199">
        <v>28.1518</v>
      </c>
      <c r="JE199">
        <v>28.0984</v>
      </c>
      <c r="JF199">
        <v>55.5467</v>
      </c>
      <c r="JG199">
        <v>28.4109</v>
      </c>
      <c r="JH199">
        <v>73.2799</v>
      </c>
      <c r="JI199">
        <v>23.6232</v>
      </c>
      <c r="JJ199">
        <v>1456.79</v>
      </c>
      <c r="JK199">
        <v>24.5867</v>
      </c>
      <c r="JL199">
        <v>101.955</v>
      </c>
      <c r="JM199">
        <v>102.421</v>
      </c>
    </row>
    <row r="200" spans="1:273">
      <c r="A200">
        <v>184</v>
      </c>
      <c r="B200">
        <v>1510791863.5</v>
      </c>
      <c r="C200">
        <v>2531.40000009537</v>
      </c>
      <c r="D200" t="s">
        <v>778</v>
      </c>
      <c r="E200" t="s">
        <v>779</v>
      </c>
      <c r="F200">
        <v>5</v>
      </c>
      <c r="G200" t="s">
        <v>405</v>
      </c>
      <c r="H200" t="s">
        <v>406</v>
      </c>
      <c r="I200">
        <v>1510791856</v>
      </c>
      <c r="J200">
        <f>(K200)/1000</f>
        <v>0</v>
      </c>
      <c r="K200">
        <f>IF(CZ200, AN200, AH200)</f>
        <v>0</v>
      </c>
      <c r="L200">
        <f>IF(CZ200, AI200, AG200)</f>
        <v>0</v>
      </c>
      <c r="M200">
        <f>DB200 - IF(AU200&gt;1, L200*CV200*100.0/(AW200*DP200), 0)</f>
        <v>0</v>
      </c>
      <c r="N200">
        <f>((T200-J200/2)*M200-L200)/(T200+J200/2)</f>
        <v>0</v>
      </c>
      <c r="O200">
        <f>N200*(DI200+DJ200)/1000.0</f>
        <v>0</v>
      </c>
      <c r="P200">
        <f>(DB200 - IF(AU200&gt;1, L200*CV200*100.0/(AW200*DP200), 0))*(DI200+DJ200)/1000.0</f>
        <v>0</v>
      </c>
      <c r="Q200">
        <f>2.0/((1/S200-1/R200)+SIGN(S200)*SQRT((1/S200-1/R200)*(1/S200-1/R200) + 4*CW200/((CW200+1)*(CW200+1))*(2*1/S200*1/R200-1/R200*1/R200)))</f>
        <v>0</v>
      </c>
      <c r="R200">
        <f>IF(LEFT(CX200,1)&lt;&gt;"0",IF(LEFT(CX200,1)="1",3.0,CY200),$D$5+$E$5*(DP200*DI200/($K$5*1000))+$F$5*(DP200*DI200/($K$5*1000))*MAX(MIN(CV200,$J$5),$I$5)*MAX(MIN(CV200,$J$5),$I$5)+$G$5*MAX(MIN(CV200,$J$5),$I$5)*(DP200*DI200/($K$5*1000))+$H$5*(DP200*DI200/($K$5*1000))*(DP200*DI200/($K$5*1000)))</f>
        <v>0</v>
      </c>
      <c r="S200">
        <f>J200*(1000-(1000*0.61365*exp(17.502*W200/(240.97+W200))/(DI200+DJ200)+DD200)/2)/(1000*0.61365*exp(17.502*W200/(240.97+W200))/(DI200+DJ200)-DD200)</f>
        <v>0</v>
      </c>
      <c r="T200">
        <f>1/((CW200+1)/(Q200/1.6)+1/(R200/1.37)) + CW200/((CW200+1)/(Q200/1.6) + CW200/(R200/1.37))</f>
        <v>0</v>
      </c>
      <c r="U200">
        <f>(CR200*CU200)</f>
        <v>0</v>
      </c>
      <c r="V200">
        <f>(DK200+(U200+2*0.95*5.67E-8*(((DK200+$B$7)+273)^4-(DK200+273)^4)-44100*J200)/(1.84*29.3*R200+8*0.95*5.67E-8*(DK200+273)^3))</f>
        <v>0</v>
      </c>
      <c r="W200">
        <f>($C$7*DL200+$D$7*DM200+$E$7*V200)</f>
        <v>0</v>
      </c>
      <c r="X200">
        <f>0.61365*exp(17.502*W200/(240.97+W200))</f>
        <v>0</v>
      </c>
      <c r="Y200">
        <f>(Z200/AA200*100)</f>
        <v>0</v>
      </c>
      <c r="Z200">
        <f>DD200*(DI200+DJ200)/1000</f>
        <v>0</v>
      </c>
      <c r="AA200">
        <f>0.61365*exp(17.502*DK200/(240.97+DK200))</f>
        <v>0</v>
      </c>
      <c r="AB200">
        <f>(X200-DD200*(DI200+DJ200)/1000)</f>
        <v>0</v>
      </c>
      <c r="AC200">
        <f>(-J200*44100)</f>
        <v>0</v>
      </c>
      <c r="AD200">
        <f>2*29.3*R200*0.92*(DK200-W200)</f>
        <v>0</v>
      </c>
      <c r="AE200">
        <f>2*0.95*5.67E-8*(((DK200+$B$7)+273)^4-(W200+273)^4)</f>
        <v>0</v>
      </c>
      <c r="AF200">
        <f>U200+AE200+AC200+AD200</f>
        <v>0</v>
      </c>
      <c r="AG200">
        <f>DH200*AU200*(DC200-DB200*(1000-AU200*DE200)/(1000-AU200*DD200))/(100*CV200)</f>
        <v>0</v>
      </c>
      <c r="AH200">
        <f>1000*DH200*AU200*(DD200-DE200)/(100*CV200*(1000-AU200*DD200))</f>
        <v>0</v>
      </c>
      <c r="AI200">
        <f>(AJ200 - AK200 - DI200*1E3/(8.314*(DK200+273.15)) * AM200/DH200 * AL200) * DH200/(100*CV200) * (1000 - DE200)/1000</f>
        <v>0</v>
      </c>
      <c r="AJ200">
        <v>1483.83359135412</v>
      </c>
      <c r="AK200">
        <v>1464.86987878788</v>
      </c>
      <c r="AL200">
        <v>3.5007951736075</v>
      </c>
      <c r="AM200">
        <v>64.351544685461</v>
      </c>
      <c r="AN200">
        <f>(AP200 - AO200 + DI200*1E3/(8.314*(DK200+273.15)) * AR200/DH200 * AQ200) * DH200/(100*CV200) * 1000/(1000 - AP200)</f>
        <v>0</v>
      </c>
      <c r="AO200">
        <v>24.5244086380286</v>
      </c>
      <c r="AP200">
        <v>24.9221251748252</v>
      </c>
      <c r="AQ200">
        <v>-3.14678285646271e-06</v>
      </c>
      <c r="AR200">
        <v>100.18039122701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MAX(0,($B$13+$C$13*DP200)/(1+$D$13*DP200)*DI200/(DK200+273)*$E$13)</f>
        <v>0</v>
      </c>
      <c r="AX200" t="s">
        <v>407</v>
      </c>
      <c r="AY200" t="s">
        <v>407</v>
      </c>
      <c r="AZ200">
        <v>0</v>
      </c>
      <c r="BA200">
        <v>0</v>
      </c>
      <c r="BB200">
        <f>1-AZ200/BA200</f>
        <v>0</v>
      </c>
      <c r="BC200">
        <v>0</v>
      </c>
      <c r="BD200" t="s">
        <v>407</v>
      </c>
      <c r="BE200" t="s">
        <v>407</v>
      </c>
      <c r="BF200">
        <v>0</v>
      </c>
      <c r="BG200">
        <v>0</v>
      </c>
      <c r="BH200">
        <f>1-BF200/BG200</f>
        <v>0</v>
      </c>
      <c r="BI200">
        <v>0.5</v>
      </c>
      <c r="BJ200">
        <f>CS200</f>
        <v>0</v>
      </c>
      <c r="BK200">
        <f>L200</f>
        <v>0</v>
      </c>
      <c r="BL200">
        <f>BH200*BI200*BJ200</f>
        <v>0</v>
      </c>
      <c r="BM200">
        <f>(BK200-BC200)/BJ200</f>
        <v>0</v>
      </c>
      <c r="BN200">
        <f>(BA200-BG200)/BG200</f>
        <v>0</v>
      </c>
      <c r="BO200">
        <f>AZ200/(BB200+AZ200/BG200)</f>
        <v>0</v>
      </c>
      <c r="BP200" t="s">
        <v>407</v>
      </c>
      <c r="BQ200">
        <v>0</v>
      </c>
      <c r="BR200">
        <f>IF(BQ200&lt;&gt;0, BQ200, BO200)</f>
        <v>0</v>
      </c>
      <c r="BS200">
        <f>1-BR200/BG200</f>
        <v>0</v>
      </c>
      <c r="BT200">
        <f>(BG200-BF200)/(BG200-BR200)</f>
        <v>0</v>
      </c>
      <c r="BU200">
        <f>(BA200-BG200)/(BA200-BR200)</f>
        <v>0</v>
      </c>
      <c r="BV200">
        <f>(BG200-BF200)/(BG200-AZ200)</f>
        <v>0</v>
      </c>
      <c r="BW200">
        <f>(BA200-BG200)/(BA200-AZ200)</f>
        <v>0</v>
      </c>
      <c r="BX200">
        <f>(BT200*BR200/BF200)</f>
        <v>0</v>
      </c>
      <c r="BY200">
        <f>(1-BX200)</f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f>$B$11*DQ200+$C$11*DR200+$F$11*EC200*(1-EF200)</f>
        <v>0</v>
      </c>
      <c r="CS200">
        <f>CR200*CT200</f>
        <v>0</v>
      </c>
      <c r="CT200">
        <f>($B$11*$D$9+$C$11*$D$9+$F$11*((EP200+EH200)/MAX(EP200+EH200+EQ200, 0.1)*$I$9+EQ200/MAX(EP200+EH200+EQ200, 0.1)*$J$9))/($B$11+$C$11+$F$11)</f>
        <v>0</v>
      </c>
      <c r="CU200">
        <f>($B$11*$K$9+$C$11*$K$9+$F$11*((EP200+EH200)/MAX(EP200+EH200+EQ200, 0.1)*$P$9+EQ200/MAX(EP200+EH200+EQ200, 0.1)*$Q$9))/($B$11+$C$11+$F$11)</f>
        <v>0</v>
      </c>
      <c r="CV200">
        <v>1.65</v>
      </c>
      <c r="CW200">
        <v>0.5</v>
      </c>
      <c r="CX200" t="s">
        <v>408</v>
      </c>
      <c r="CY200">
        <v>2</v>
      </c>
      <c r="CZ200" t="b">
        <v>1</v>
      </c>
      <c r="DA200">
        <v>1510791856</v>
      </c>
      <c r="DB200">
        <v>1404.59962962963</v>
      </c>
      <c r="DC200">
        <v>1430.65481481481</v>
      </c>
      <c r="DD200">
        <v>24.9235407407407</v>
      </c>
      <c r="DE200">
        <v>24.5236</v>
      </c>
      <c r="DF200">
        <v>1392.14333333333</v>
      </c>
      <c r="DG200">
        <v>24.3610851851852</v>
      </c>
      <c r="DH200">
        <v>500.084518518519</v>
      </c>
      <c r="DI200">
        <v>89.9048481481481</v>
      </c>
      <c r="DJ200">
        <v>0.100091133333333</v>
      </c>
      <c r="DK200">
        <v>26.6327037037037</v>
      </c>
      <c r="DL200">
        <v>27.4930259259259</v>
      </c>
      <c r="DM200">
        <v>999.9</v>
      </c>
      <c r="DN200">
        <v>0</v>
      </c>
      <c r="DO200">
        <v>0</v>
      </c>
      <c r="DP200">
        <v>9989.61</v>
      </c>
      <c r="DQ200">
        <v>0</v>
      </c>
      <c r="DR200">
        <v>9.98469</v>
      </c>
      <c r="DS200">
        <v>-26.0563777777778</v>
      </c>
      <c r="DT200">
        <v>1440.50185185185</v>
      </c>
      <c r="DU200">
        <v>1466.62296296296</v>
      </c>
      <c r="DV200">
        <v>0.39994537037037</v>
      </c>
      <c r="DW200">
        <v>1430.65481481481</v>
      </c>
      <c r="DX200">
        <v>24.5236</v>
      </c>
      <c r="DY200">
        <v>2.24074814814815</v>
      </c>
      <c r="DZ200">
        <v>2.20479037037037</v>
      </c>
      <c r="EA200">
        <v>19.2566555555556</v>
      </c>
      <c r="EB200">
        <v>18.9971703703704</v>
      </c>
      <c r="EC200">
        <v>1999.9962962963</v>
      </c>
      <c r="ED200">
        <v>0.980000888888889</v>
      </c>
      <c r="EE200">
        <v>0.0199994333333333</v>
      </c>
      <c r="EF200">
        <v>0</v>
      </c>
      <c r="EG200">
        <v>2.25524814814815</v>
      </c>
      <c r="EH200">
        <v>0</v>
      </c>
      <c r="EI200">
        <v>2327.01</v>
      </c>
      <c r="EJ200">
        <v>17300.1259259259</v>
      </c>
      <c r="EK200">
        <v>38.8841851851852</v>
      </c>
      <c r="EL200">
        <v>39.4278148148148</v>
      </c>
      <c r="EM200">
        <v>38.625</v>
      </c>
      <c r="EN200">
        <v>38.1226666666667</v>
      </c>
      <c r="EO200">
        <v>38.25</v>
      </c>
      <c r="EP200">
        <v>1959.99925925926</v>
      </c>
      <c r="EQ200">
        <v>40.0022222222222</v>
      </c>
      <c r="ER200">
        <v>0</v>
      </c>
      <c r="ES200">
        <v>1679592616.1</v>
      </c>
      <c r="ET200">
        <v>0</v>
      </c>
      <c r="EU200">
        <v>2.26263076923077</v>
      </c>
      <c r="EV200">
        <v>-0.392622225055196</v>
      </c>
      <c r="EW200">
        <v>3.71760684906185</v>
      </c>
      <c r="EX200">
        <v>2326.98</v>
      </c>
      <c r="EY200">
        <v>15</v>
      </c>
      <c r="EZ200">
        <v>0</v>
      </c>
      <c r="FA200" t="s">
        <v>409</v>
      </c>
      <c r="FB200">
        <v>1510787920.6</v>
      </c>
      <c r="FC200">
        <v>1510787921.6</v>
      </c>
      <c r="FD200">
        <v>0</v>
      </c>
      <c r="FE200">
        <v>-0.101</v>
      </c>
      <c r="FF200">
        <v>-0.012</v>
      </c>
      <c r="FG200">
        <v>6.901</v>
      </c>
      <c r="FH200">
        <v>0.516</v>
      </c>
      <c r="FI200">
        <v>420</v>
      </c>
      <c r="FJ200">
        <v>24</v>
      </c>
      <c r="FK200">
        <v>0.32</v>
      </c>
      <c r="FL200">
        <v>0.12</v>
      </c>
      <c r="FM200">
        <v>0.40111056097561</v>
      </c>
      <c r="FN200">
        <v>-0.0223155052264811</v>
      </c>
      <c r="FO200">
        <v>0.00225875183586823</v>
      </c>
      <c r="FP200">
        <v>1</v>
      </c>
      <c r="FQ200">
        <v>1</v>
      </c>
      <c r="FR200">
        <v>1</v>
      </c>
      <c r="FS200" t="s">
        <v>410</v>
      </c>
      <c r="FT200">
        <v>2.97199</v>
      </c>
      <c r="FU200">
        <v>2.75356</v>
      </c>
      <c r="FV200">
        <v>0.206046</v>
      </c>
      <c r="FW200">
        <v>0.20921</v>
      </c>
      <c r="FX200">
        <v>0.104756</v>
      </c>
      <c r="FY200">
        <v>0.10487</v>
      </c>
      <c r="FZ200">
        <v>30809.7</v>
      </c>
      <c r="GA200">
        <v>33445.7</v>
      </c>
      <c r="GB200">
        <v>35172.9</v>
      </c>
      <c r="GC200">
        <v>38364.9</v>
      </c>
      <c r="GD200">
        <v>44622.9</v>
      </c>
      <c r="GE200">
        <v>49594.3</v>
      </c>
      <c r="GF200">
        <v>54949.1</v>
      </c>
      <c r="GG200">
        <v>61528.4</v>
      </c>
      <c r="GH200">
        <v>1.96938</v>
      </c>
      <c r="GI200">
        <v>1.8091</v>
      </c>
      <c r="GJ200">
        <v>0.0953972</v>
      </c>
      <c r="GK200">
        <v>0</v>
      </c>
      <c r="GL200">
        <v>25.9341</v>
      </c>
      <c r="GM200">
        <v>999.9</v>
      </c>
      <c r="GN200">
        <v>64.363</v>
      </c>
      <c r="GO200">
        <v>29.759</v>
      </c>
      <c r="GP200">
        <v>30.0782</v>
      </c>
      <c r="GQ200">
        <v>54.8591</v>
      </c>
      <c r="GR200">
        <v>49.1266</v>
      </c>
      <c r="GS200">
        <v>1</v>
      </c>
      <c r="GT200">
        <v>0.069685</v>
      </c>
      <c r="GU200">
        <v>1.17382</v>
      </c>
      <c r="GV200">
        <v>20.1134</v>
      </c>
      <c r="GW200">
        <v>5.19722</v>
      </c>
      <c r="GX200">
        <v>12.004</v>
      </c>
      <c r="GY200">
        <v>4.97525</v>
      </c>
      <c r="GZ200">
        <v>3.29313</v>
      </c>
      <c r="HA200">
        <v>9999</v>
      </c>
      <c r="HB200">
        <v>9999</v>
      </c>
      <c r="HC200">
        <v>999.9</v>
      </c>
      <c r="HD200">
        <v>9999</v>
      </c>
      <c r="HE200">
        <v>1.8631</v>
      </c>
      <c r="HF200">
        <v>1.86813</v>
      </c>
      <c r="HG200">
        <v>1.86787</v>
      </c>
      <c r="HH200">
        <v>1.86902</v>
      </c>
      <c r="HI200">
        <v>1.86988</v>
      </c>
      <c r="HJ200">
        <v>1.8659</v>
      </c>
      <c r="HK200">
        <v>1.86703</v>
      </c>
      <c r="HL200">
        <v>1.86834</v>
      </c>
      <c r="HM200">
        <v>5</v>
      </c>
      <c r="HN200">
        <v>0</v>
      </c>
      <c r="HO200">
        <v>0</v>
      </c>
      <c r="HP200">
        <v>0</v>
      </c>
      <c r="HQ200" t="s">
        <v>411</v>
      </c>
      <c r="HR200" t="s">
        <v>412</v>
      </c>
      <c r="HS200" t="s">
        <v>413</v>
      </c>
      <c r="HT200" t="s">
        <v>413</v>
      </c>
      <c r="HU200" t="s">
        <v>413</v>
      </c>
      <c r="HV200" t="s">
        <v>413</v>
      </c>
      <c r="HW200">
        <v>0</v>
      </c>
      <c r="HX200">
        <v>100</v>
      </c>
      <c r="HY200">
        <v>100</v>
      </c>
      <c r="HZ200">
        <v>12.58</v>
      </c>
      <c r="IA200">
        <v>0.5624</v>
      </c>
      <c r="IB200">
        <v>4.09459096810632</v>
      </c>
      <c r="IC200">
        <v>0.00701673648668627</v>
      </c>
      <c r="ID200">
        <v>-7.00304995360485e-07</v>
      </c>
      <c r="IE200">
        <v>-1.86506737496121e-11</v>
      </c>
      <c r="IF200">
        <v>0.00125787624930914</v>
      </c>
      <c r="IG200">
        <v>-0.0224036906934607</v>
      </c>
      <c r="IH200">
        <v>0.00249664406764014</v>
      </c>
      <c r="II200">
        <v>-2.59163740235367e-05</v>
      </c>
      <c r="IJ200">
        <v>-2</v>
      </c>
      <c r="IK200">
        <v>2020</v>
      </c>
      <c r="IL200">
        <v>1</v>
      </c>
      <c r="IM200">
        <v>25</v>
      </c>
      <c r="IN200">
        <v>65.7</v>
      </c>
      <c r="IO200">
        <v>65.7</v>
      </c>
      <c r="IP200">
        <v>2.79663</v>
      </c>
      <c r="IQ200">
        <v>2.60132</v>
      </c>
      <c r="IR200">
        <v>1.54785</v>
      </c>
      <c r="IS200">
        <v>2.30469</v>
      </c>
      <c r="IT200">
        <v>1.34644</v>
      </c>
      <c r="IU200">
        <v>2.4353</v>
      </c>
      <c r="IV200">
        <v>34.1678</v>
      </c>
      <c r="IW200">
        <v>24.2188</v>
      </c>
      <c r="IX200">
        <v>18</v>
      </c>
      <c r="IY200">
        <v>503.645</v>
      </c>
      <c r="IZ200">
        <v>401.034</v>
      </c>
      <c r="JA200">
        <v>23.6254</v>
      </c>
      <c r="JB200">
        <v>28.1323</v>
      </c>
      <c r="JC200">
        <v>29.9997</v>
      </c>
      <c r="JD200">
        <v>28.1491</v>
      </c>
      <c r="JE200">
        <v>28.096</v>
      </c>
      <c r="JF200">
        <v>56.0732</v>
      </c>
      <c r="JG200">
        <v>28.4109</v>
      </c>
      <c r="JH200">
        <v>73.2799</v>
      </c>
      <c r="JI200">
        <v>23.6294</v>
      </c>
      <c r="JJ200">
        <v>1476.87</v>
      </c>
      <c r="JK200">
        <v>24.5951</v>
      </c>
      <c r="JL200">
        <v>101.955</v>
      </c>
      <c r="JM200">
        <v>102.42</v>
      </c>
    </row>
    <row r="201" spans="1:273">
      <c r="A201">
        <v>185</v>
      </c>
      <c r="B201">
        <v>1510791867.5</v>
      </c>
      <c r="C201">
        <v>2535.40000009537</v>
      </c>
      <c r="D201" t="s">
        <v>780</v>
      </c>
      <c r="E201" t="s">
        <v>781</v>
      </c>
      <c r="F201">
        <v>5</v>
      </c>
      <c r="G201" t="s">
        <v>405</v>
      </c>
      <c r="H201" t="s">
        <v>406</v>
      </c>
      <c r="I201">
        <v>1510791859.60714</v>
      </c>
      <c r="J201">
        <f>(K201)/1000</f>
        <v>0</v>
      </c>
      <c r="K201">
        <f>IF(CZ201, AN201, AH201)</f>
        <v>0</v>
      </c>
      <c r="L201">
        <f>IF(CZ201, AI201, AG201)</f>
        <v>0</v>
      </c>
      <c r="M201">
        <f>DB201 - IF(AU201&gt;1, L201*CV201*100.0/(AW201*DP201), 0)</f>
        <v>0</v>
      </c>
      <c r="N201">
        <f>((T201-J201/2)*M201-L201)/(T201+J201/2)</f>
        <v>0</v>
      </c>
      <c r="O201">
        <f>N201*(DI201+DJ201)/1000.0</f>
        <v>0</v>
      </c>
      <c r="P201">
        <f>(DB201 - IF(AU201&gt;1, L201*CV201*100.0/(AW201*DP201), 0))*(DI201+DJ201)/1000.0</f>
        <v>0</v>
      </c>
      <c r="Q201">
        <f>2.0/((1/S201-1/R201)+SIGN(S201)*SQRT((1/S201-1/R201)*(1/S201-1/R201) + 4*CW201/((CW201+1)*(CW201+1))*(2*1/S201*1/R201-1/R201*1/R201)))</f>
        <v>0</v>
      </c>
      <c r="R201">
        <f>IF(LEFT(CX201,1)&lt;&gt;"0",IF(LEFT(CX201,1)="1",3.0,CY201),$D$5+$E$5*(DP201*DI201/($K$5*1000))+$F$5*(DP201*DI201/($K$5*1000))*MAX(MIN(CV201,$J$5),$I$5)*MAX(MIN(CV201,$J$5),$I$5)+$G$5*MAX(MIN(CV201,$J$5),$I$5)*(DP201*DI201/($K$5*1000))+$H$5*(DP201*DI201/($K$5*1000))*(DP201*DI201/($K$5*1000)))</f>
        <v>0</v>
      </c>
      <c r="S201">
        <f>J201*(1000-(1000*0.61365*exp(17.502*W201/(240.97+W201))/(DI201+DJ201)+DD201)/2)/(1000*0.61365*exp(17.502*W201/(240.97+W201))/(DI201+DJ201)-DD201)</f>
        <v>0</v>
      </c>
      <c r="T201">
        <f>1/((CW201+1)/(Q201/1.6)+1/(R201/1.37)) + CW201/((CW201+1)/(Q201/1.6) + CW201/(R201/1.37))</f>
        <v>0</v>
      </c>
      <c r="U201">
        <f>(CR201*CU201)</f>
        <v>0</v>
      </c>
      <c r="V201">
        <f>(DK201+(U201+2*0.95*5.67E-8*(((DK201+$B$7)+273)^4-(DK201+273)^4)-44100*J201)/(1.84*29.3*R201+8*0.95*5.67E-8*(DK201+273)^3))</f>
        <v>0</v>
      </c>
      <c r="W201">
        <f>($C$7*DL201+$D$7*DM201+$E$7*V201)</f>
        <v>0</v>
      </c>
      <c r="X201">
        <f>0.61365*exp(17.502*W201/(240.97+W201))</f>
        <v>0</v>
      </c>
      <c r="Y201">
        <f>(Z201/AA201*100)</f>
        <v>0</v>
      </c>
      <c r="Z201">
        <f>DD201*(DI201+DJ201)/1000</f>
        <v>0</v>
      </c>
      <c r="AA201">
        <f>0.61365*exp(17.502*DK201/(240.97+DK201))</f>
        <v>0</v>
      </c>
      <c r="AB201">
        <f>(X201-DD201*(DI201+DJ201)/1000)</f>
        <v>0</v>
      </c>
      <c r="AC201">
        <f>(-J201*44100)</f>
        <v>0</v>
      </c>
      <c r="AD201">
        <f>2*29.3*R201*0.92*(DK201-W201)</f>
        <v>0</v>
      </c>
      <c r="AE201">
        <f>2*0.95*5.67E-8*(((DK201+$B$7)+273)^4-(W201+273)^4)</f>
        <v>0</v>
      </c>
      <c r="AF201">
        <f>U201+AE201+AC201+AD201</f>
        <v>0</v>
      </c>
      <c r="AG201">
        <f>DH201*AU201*(DC201-DB201*(1000-AU201*DE201)/(1000-AU201*DD201))/(100*CV201)</f>
        <v>0</v>
      </c>
      <c r="AH201">
        <f>1000*DH201*AU201*(DD201-DE201)/(100*CV201*(1000-AU201*DD201))</f>
        <v>0</v>
      </c>
      <c r="AI201">
        <f>(AJ201 - AK201 - DI201*1E3/(8.314*(DK201+273.15)) * AM201/DH201 * AL201) * DH201/(100*CV201) * (1000 - DE201)/1000</f>
        <v>0</v>
      </c>
      <c r="AJ201">
        <v>1496.87502030496</v>
      </c>
      <c r="AK201">
        <v>1478.55121212121</v>
      </c>
      <c r="AL201">
        <v>3.40741005592707</v>
      </c>
      <c r="AM201">
        <v>64.351544685461</v>
      </c>
      <c r="AN201">
        <f>(AP201 - AO201 + DI201*1E3/(8.314*(DK201+273.15)) * AR201/DH201 * AQ201) * DH201/(100*CV201) * 1000/(1000 - AP201)</f>
        <v>0</v>
      </c>
      <c r="AO201">
        <v>24.5247597664011</v>
      </c>
      <c r="AP201">
        <v>24.9224</v>
      </c>
      <c r="AQ201">
        <v>2.6886350463454e-06</v>
      </c>
      <c r="AR201">
        <v>100.18039122701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MAX(0,($B$13+$C$13*DP201)/(1+$D$13*DP201)*DI201/(DK201+273)*$E$13)</f>
        <v>0</v>
      </c>
      <c r="AX201" t="s">
        <v>407</v>
      </c>
      <c r="AY201" t="s">
        <v>407</v>
      </c>
      <c r="AZ201">
        <v>0</v>
      </c>
      <c r="BA201">
        <v>0</v>
      </c>
      <c r="BB201">
        <f>1-AZ201/BA201</f>
        <v>0</v>
      </c>
      <c r="BC201">
        <v>0</v>
      </c>
      <c r="BD201" t="s">
        <v>407</v>
      </c>
      <c r="BE201" t="s">
        <v>407</v>
      </c>
      <c r="BF201">
        <v>0</v>
      </c>
      <c r="BG201">
        <v>0</v>
      </c>
      <c r="BH201">
        <f>1-BF201/BG201</f>
        <v>0</v>
      </c>
      <c r="BI201">
        <v>0.5</v>
      </c>
      <c r="BJ201">
        <f>CS201</f>
        <v>0</v>
      </c>
      <c r="BK201">
        <f>L201</f>
        <v>0</v>
      </c>
      <c r="BL201">
        <f>BH201*BI201*BJ201</f>
        <v>0</v>
      </c>
      <c r="BM201">
        <f>(BK201-BC201)/BJ201</f>
        <v>0</v>
      </c>
      <c r="BN201">
        <f>(BA201-BG201)/BG201</f>
        <v>0</v>
      </c>
      <c r="BO201">
        <f>AZ201/(BB201+AZ201/BG201)</f>
        <v>0</v>
      </c>
      <c r="BP201" t="s">
        <v>407</v>
      </c>
      <c r="BQ201">
        <v>0</v>
      </c>
      <c r="BR201">
        <f>IF(BQ201&lt;&gt;0, BQ201, BO201)</f>
        <v>0</v>
      </c>
      <c r="BS201">
        <f>1-BR201/BG201</f>
        <v>0</v>
      </c>
      <c r="BT201">
        <f>(BG201-BF201)/(BG201-BR201)</f>
        <v>0</v>
      </c>
      <c r="BU201">
        <f>(BA201-BG201)/(BA201-BR201)</f>
        <v>0</v>
      </c>
      <c r="BV201">
        <f>(BG201-BF201)/(BG201-AZ201)</f>
        <v>0</v>
      </c>
      <c r="BW201">
        <f>(BA201-BG201)/(BA201-AZ201)</f>
        <v>0</v>
      </c>
      <c r="BX201">
        <f>(BT201*BR201/BF201)</f>
        <v>0</v>
      </c>
      <c r="BY201">
        <f>(1-BX201)</f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f>$B$11*DQ201+$C$11*DR201+$F$11*EC201*(1-EF201)</f>
        <v>0</v>
      </c>
      <c r="CS201">
        <f>CR201*CT201</f>
        <v>0</v>
      </c>
      <c r="CT201">
        <f>($B$11*$D$9+$C$11*$D$9+$F$11*((EP201+EH201)/MAX(EP201+EH201+EQ201, 0.1)*$I$9+EQ201/MAX(EP201+EH201+EQ201, 0.1)*$J$9))/($B$11+$C$11+$F$11)</f>
        <v>0</v>
      </c>
      <c r="CU201">
        <f>($B$11*$K$9+$C$11*$K$9+$F$11*((EP201+EH201)/MAX(EP201+EH201+EQ201, 0.1)*$P$9+EQ201/MAX(EP201+EH201+EQ201, 0.1)*$Q$9))/($B$11+$C$11+$F$11)</f>
        <v>0</v>
      </c>
      <c r="CV201">
        <v>1.65</v>
      </c>
      <c r="CW201">
        <v>0.5</v>
      </c>
      <c r="CX201" t="s">
        <v>408</v>
      </c>
      <c r="CY201">
        <v>2</v>
      </c>
      <c r="CZ201" t="b">
        <v>1</v>
      </c>
      <c r="DA201">
        <v>1510791859.60714</v>
      </c>
      <c r="DB201">
        <v>1416.81642857143</v>
      </c>
      <c r="DC201">
        <v>1442.66428571429</v>
      </c>
      <c r="DD201">
        <v>24.9231857142857</v>
      </c>
      <c r="DE201">
        <v>24.52425</v>
      </c>
      <c r="DF201">
        <v>1404.30035714286</v>
      </c>
      <c r="DG201">
        <v>24.3607464285714</v>
      </c>
      <c r="DH201">
        <v>500.081035714286</v>
      </c>
      <c r="DI201">
        <v>89.9038107142857</v>
      </c>
      <c r="DJ201">
        <v>0.100009042857143</v>
      </c>
      <c r="DK201">
        <v>26.6311392857143</v>
      </c>
      <c r="DL201">
        <v>27.4920607142857</v>
      </c>
      <c r="DM201">
        <v>999.9</v>
      </c>
      <c r="DN201">
        <v>0</v>
      </c>
      <c r="DO201">
        <v>0</v>
      </c>
      <c r="DP201">
        <v>9997.19285714286</v>
      </c>
      <c r="DQ201">
        <v>0</v>
      </c>
      <c r="DR201">
        <v>9.98469</v>
      </c>
      <c r="DS201">
        <v>-25.849475</v>
      </c>
      <c r="DT201">
        <v>1453.03</v>
      </c>
      <c r="DU201">
        <v>1478.935</v>
      </c>
      <c r="DV201">
        <v>0.398943785714286</v>
      </c>
      <c r="DW201">
        <v>1442.66428571429</v>
      </c>
      <c r="DX201">
        <v>24.52425</v>
      </c>
      <c r="DY201">
        <v>2.24069107142857</v>
      </c>
      <c r="DZ201">
        <v>2.20482392857143</v>
      </c>
      <c r="EA201">
        <v>19.2562392857143</v>
      </c>
      <c r="EB201">
        <v>18.9974071428571</v>
      </c>
      <c r="EC201">
        <v>2000.00321428571</v>
      </c>
      <c r="ED201">
        <v>0.980001285714286</v>
      </c>
      <c r="EE201">
        <v>0.0199990357142857</v>
      </c>
      <c r="EF201">
        <v>0</v>
      </c>
      <c r="EG201">
        <v>2.220575</v>
      </c>
      <c r="EH201">
        <v>0</v>
      </c>
      <c r="EI201">
        <v>2327.29142857143</v>
      </c>
      <c r="EJ201">
        <v>17300.1857142857</v>
      </c>
      <c r="EK201">
        <v>38.8794285714286</v>
      </c>
      <c r="EL201">
        <v>39.4170714285714</v>
      </c>
      <c r="EM201">
        <v>38.625</v>
      </c>
      <c r="EN201">
        <v>38.116</v>
      </c>
      <c r="EO201">
        <v>38.25</v>
      </c>
      <c r="EP201">
        <v>1960.00678571429</v>
      </c>
      <c r="EQ201">
        <v>40.0017857142857</v>
      </c>
      <c r="ER201">
        <v>0</v>
      </c>
      <c r="ES201">
        <v>1679592620.9</v>
      </c>
      <c r="ET201">
        <v>0</v>
      </c>
      <c r="EU201">
        <v>2.20226923076923</v>
      </c>
      <c r="EV201">
        <v>-0.696731627062383</v>
      </c>
      <c r="EW201">
        <v>3.36102564218872</v>
      </c>
      <c r="EX201">
        <v>2327.30346153846</v>
      </c>
      <c r="EY201">
        <v>15</v>
      </c>
      <c r="EZ201">
        <v>0</v>
      </c>
      <c r="FA201" t="s">
        <v>409</v>
      </c>
      <c r="FB201">
        <v>1510787920.6</v>
      </c>
      <c r="FC201">
        <v>1510787921.6</v>
      </c>
      <c r="FD201">
        <v>0</v>
      </c>
      <c r="FE201">
        <v>-0.101</v>
      </c>
      <c r="FF201">
        <v>-0.012</v>
      </c>
      <c r="FG201">
        <v>6.901</v>
      </c>
      <c r="FH201">
        <v>0.516</v>
      </c>
      <c r="FI201">
        <v>420</v>
      </c>
      <c r="FJ201">
        <v>24</v>
      </c>
      <c r="FK201">
        <v>0.32</v>
      </c>
      <c r="FL201">
        <v>0.12</v>
      </c>
      <c r="FM201">
        <v>0.399725585365854</v>
      </c>
      <c r="FN201">
        <v>-0.0189388641114985</v>
      </c>
      <c r="FO201">
        <v>0.00194601255824802</v>
      </c>
      <c r="FP201">
        <v>1</v>
      </c>
      <c r="FQ201">
        <v>1</v>
      </c>
      <c r="FR201">
        <v>1</v>
      </c>
      <c r="FS201" t="s">
        <v>410</v>
      </c>
      <c r="FT201">
        <v>2.9719</v>
      </c>
      <c r="FU201">
        <v>2.75386</v>
      </c>
      <c r="FV201">
        <v>0.20721</v>
      </c>
      <c r="FW201">
        <v>0.210369</v>
      </c>
      <c r="FX201">
        <v>0.104762</v>
      </c>
      <c r="FY201">
        <v>0.104882</v>
      </c>
      <c r="FZ201">
        <v>30764.6</v>
      </c>
      <c r="GA201">
        <v>33397.3</v>
      </c>
      <c r="GB201">
        <v>35173</v>
      </c>
      <c r="GC201">
        <v>38365.6</v>
      </c>
      <c r="GD201">
        <v>44622.8</v>
      </c>
      <c r="GE201">
        <v>49594.6</v>
      </c>
      <c r="GF201">
        <v>54949.4</v>
      </c>
      <c r="GG201">
        <v>61529.6</v>
      </c>
      <c r="GH201">
        <v>1.96915</v>
      </c>
      <c r="GI201">
        <v>1.80912</v>
      </c>
      <c r="GJ201">
        <v>0.0948273</v>
      </c>
      <c r="GK201">
        <v>0</v>
      </c>
      <c r="GL201">
        <v>25.9341</v>
      </c>
      <c r="GM201">
        <v>999.9</v>
      </c>
      <c r="GN201">
        <v>64.363</v>
      </c>
      <c r="GO201">
        <v>29.739</v>
      </c>
      <c r="GP201">
        <v>30.0431</v>
      </c>
      <c r="GQ201">
        <v>54.8491</v>
      </c>
      <c r="GR201">
        <v>49.0665</v>
      </c>
      <c r="GS201">
        <v>1</v>
      </c>
      <c r="GT201">
        <v>0.0695249</v>
      </c>
      <c r="GU201">
        <v>1.17785</v>
      </c>
      <c r="GV201">
        <v>20.1135</v>
      </c>
      <c r="GW201">
        <v>5.19752</v>
      </c>
      <c r="GX201">
        <v>12.0041</v>
      </c>
      <c r="GY201">
        <v>4.9752</v>
      </c>
      <c r="GZ201">
        <v>3.29323</v>
      </c>
      <c r="HA201">
        <v>9999</v>
      </c>
      <c r="HB201">
        <v>9999</v>
      </c>
      <c r="HC201">
        <v>999.9</v>
      </c>
      <c r="HD201">
        <v>9999</v>
      </c>
      <c r="HE201">
        <v>1.86311</v>
      </c>
      <c r="HF201">
        <v>1.86813</v>
      </c>
      <c r="HG201">
        <v>1.86784</v>
      </c>
      <c r="HH201">
        <v>1.86902</v>
      </c>
      <c r="HI201">
        <v>1.86987</v>
      </c>
      <c r="HJ201">
        <v>1.86586</v>
      </c>
      <c r="HK201">
        <v>1.86705</v>
      </c>
      <c r="HL201">
        <v>1.86834</v>
      </c>
      <c r="HM201">
        <v>5</v>
      </c>
      <c r="HN201">
        <v>0</v>
      </c>
      <c r="HO201">
        <v>0</v>
      </c>
      <c r="HP201">
        <v>0</v>
      </c>
      <c r="HQ201" t="s">
        <v>411</v>
      </c>
      <c r="HR201" t="s">
        <v>412</v>
      </c>
      <c r="HS201" t="s">
        <v>413</v>
      </c>
      <c r="HT201" t="s">
        <v>413</v>
      </c>
      <c r="HU201" t="s">
        <v>413</v>
      </c>
      <c r="HV201" t="s">
        <v>413</v>
      </c>
      <c r="HW201">
        <v>0</v>
      </c>
      <c r="HX201">
        <v>100</v>
      </c>
      <c r="HY201">
        <v>100</v>
      </c>
      <c r="HZ201">
        <v>12.65</v>
      </c>
      <c r="IA201">
        <v>0.5624</v>
      </c>
      <c r="IB201">
        <v>4.09459096810632</v>
      </c>
      <c r="IC201">
        <v>0.00701673648668627</v>
      </c>
      <c r="ID201">
        <v>-7.00304995360485e-07</v>
      </c>
      <c r="IE201">
        <v>-1.86506737496121e-11</v>
      </c>
      <c r="IF201">
        <v>0.00125787624930914</v>
      </c>
      <c r="IG201">
        <v>-0.0224036906934607</v>
      </c>
      <c r="IH201">
        <v>0.00249664406764014</v>
      </c>
      <c r="II201">
        <v>-2.59163740235367e-05</v>
      </c>
      <c r="IJ201">
        <v>-2</v>
      </c>
      <c r="IK201">
        <v>2020</v>
      </c>
      <c r="IL201">
        <v>1</v>
      </c>
      <c r="IM201">
        <v>25</v>
      </c>
      <c r="IN201">
        <v>65.8</v>
      </c>
      <c r="IO201">
        <v>65.8</v>
      </c>
      <c r="IP201">
        <v>2.81738</v>
      </c>
      <c r="IQ201">
        <v>2.60498</v>
      </c>
      <c r="IR201">
        <v>1.54785</v>
      </c>
      <c r="IS201">
        <v>2.30469</v>
      </c>
      <c r="IT201">
        <v>1.34644</v>
      </c>
      <c r="IU201">
        <v>2.45239</v>
      </c>
      <c r="IV201">
        <v>34.1678</v>
      </c>
      <c r="IW201">
        <v>24.2188</v>
      </c>
      <c r="IX201">
        <v>18</v>
      </c>
      <c r="IY201">
        <v>503.477</v>
      </c>
      <c r="IZ201">
        <v>401.035</v>
      </c>
      <c r="JA201">
        <v>23.6304</v>
      </c>
      <c r="JB201">
        <v>28.13</v>
      </c>
      <c r="JC201">
        <v>29.9999</v>
      </c>
      <c r="JD201">
        <v>28.1471</v>
      </c>
      <c r="JE201">
        <v>28.0941</v>
      </c>
      <c r="JF201">
        <v>56.4832</v>
      </c>
      <c r="JG201">
        <v>28.4109</v>
      </c>
      <c r="JH201">
        <v>73.2799</v>
      </c>
      <c r="JI201">
        <v>23.6325</v>
      </c>
      <c r="JJ201">
        <v>1490.29</v>
      </c>
      <c r="JK201">
        <v>24.5971</v>
      </c>
      <c r="JL201">
        <v>101.956</v>
      </c>
      <c r="JM201">
        <v>102.422</v>
      </c>
    </row>
    <row r="202" spans="1:273">
      <c r="A202">
        <v>186</v>
      </c>
      <c r="B202">
        <v>1510791873.5</v>
      </c>
      <c r="C202">
        <v>2541.40000009537</v>
      </c>
      <c r="D202" t="s">
        <v>782</v>
      </c>
      <c r="E202" t="s">
        <v>783</v>
      </c>
      <c r="F202">
        <v>5</v>
      </c>
      <c r="G202" t="s">
        <v>405</v>
      </c>
      <c r="H202" t="s">
        <v>406</v>
      </c>
      <c r="I202">
        <v>1510791865.75</v>
      </c>
      <c r="J202">
        <f>(K202)/1000</f>
        <v>0</v>
      </c>
      <c r="K202">
        <f>IF(CZ202, AN202, AH202)</f>
        <v>0</v>
      </c>
      <c r="L202">
        <f>IF(CZ202, AI202, AG202)</f>
        <v>0</v>
      </c>
      <c r="M202">
        <f>DB202 - IF(AU202&gt;1, L202*CV202*100.0/(AW202*DP202), 0)</f>
        <v>0</v>
      </c>
      <c r="N202">
        <f>((T202-J202/2)*M202-L202)/(T202+J202/2)</f>
        <v>0</v>
      </c>
      <c r="O202">
        <f>N202*(DI202+DJ202)/1000.0</f>
        <v>0</v>
      </c>
      <c r="P202">
        <f>(DB202 - IF(AU202&gt;1, L202*CV202*100.0/(AW202*DP202), 0))*(DI202+DJ202)/1000.0</f>
        <v>0</v>
      </c>
      <c r="Q202">
        <f>2.0/((1/S202-1/R202)+SIGN(S202)*SQRT((1/S202-1/R202)*(1/S202-1/R202) + 4*CW202/((CW202+1)*(CW202+1))*(2*1/S202*1/R202-1/R202*1/R202)))</f>
        <v>0</v>
      </c>
      <c r="R202">
        <f>IF(LEFT(CX202,1)&lt;&gt;"0",IF(LEFT(CX202,1)="1",3.0,CY202),$D$5+$E$5*(DP202*DI202/($K$5*1000))+$F$5*(DP202*DI202/($K$5*1000))*MAX(MIN(CV202,$J$5),$I$5)*MAX(MIN(CV202,$J$5),$I$5)+$G$5*MAX(MIN(CV202,$J$5),$I$5)*(DP202*DI202/($K$5*1000))+$H$5*(DP202*DI202/($K$5*1000))*(DP202*DI202/($K$5*1000)))</f>
        <v>0</v>
      </c>
      <c r="S202">
        <f>J202*(1000-(1000*0.61365*exp(17.502*W202/(240.97+W202))/(DI202+DJ202)+DD202)/2)/(1000*0.61365*exp(17.502*W202/(240.97+W202))/(DI202+DJ202)-DD202)</f>
        <v>0</v>
      </c>
      <c r="T202">
        <f>1/((CW202+1)/(Q202/1.6)+1/(R202/1.37)) + CW202/((CW202+1)/(Q202/1.6) + CW202/(R202/1.37))</f>
        <v>0</v>
      </c>
      <c r="U202">
        <f>(CR202*CU202)</f>
        <v>0</v>
      </c>
      <c r="V202">
        <f>(DK202+(U202+2*0.95*5.67E-8*(((DK202+$B$7)+273)^4-(DK202+273)^4)-44100*J202)/(1.84*29.3*R202+8*0.95*5.67E-8*(DK202+273)^3))</f>
        <v>0</v>
      </c>
      <c r="W202">
        <f>($C$7*DL202+$D$7*DM202+$E$7*V202)</f>
        <v>0</v>
      </c>
      <c r="X202">
        <f>0.61365*exp(17.502*W202/(240.97+W202))</f>
        <v>0</v>
      </c>
      <c r="Y202">
        <f>(Z202/AA202*100)</f>
        <v>0</v>
      </c>
      <c r="Z202">
        <f>DD202*(DI202+DJ202)/1000</f>
        <v>0</v>
      </c>
      <c r="AA202">
        <f>0.61365*exp(17.502*DK202/(240.97+DK202))</f>
        <v>0</v>
      </c>
      <c r="AB202">
        <f>(X202-DD202*(DI202+DJ202)/1000)</f>
        <v>0</v>
      </c>
      <c r="AC202">
        <f>(-J202*44100)</f>
        <v>0</v>
      </c>
      <c r="AD202">
        <f>2*29.3*R202*0.92*(DK202-W202)</f>
        <v>0</v>
      </c>
      <c r="AE202">
        <f>2*0.95*5.67E-8*(((DK202+$B$7)+273)^4-(W202+273)^4)</f>
        <v>0</v>
      </c>
      <c r="AF202">
        <f>U202+AE202+AC202+AD202</f>
        <v>0</v>
      </c>
      <c r="AG202">
        <f>DH202*AU202*(DC202-DB202*(1000-AU202*DE202)/(1000-AU202*DD202))/(100*CV202)</f>
        <v>0</v>
      </c>
      <c r="AH202">
        <f>1000*DH202*AU202*(DD202-DE202)/(100*CV202*(1000-AU202*DD202))</f>
        <v>0</v>
      </c>
      <c r="AI202">
        <f>(AJ202 - AK202 - DI202*1E3/(8.314*(DK202+273.15)) * AM202/DH202 * AL202) * DH202/(100*CV202) * (1000 - DE202)/1000</f>
        <v>0</v>
      </c>
      <c r="AJ202">
        <v>1517.78977550025</v>
      </c>
      <c r="AK202">
        <v>1499.2956969697</v>
      </c>
      <c r="AL202">
        <v>3.45126365158584</v>
      </c>
      <c r="AM202">
        <v>64.351544685461</v>
      </c>
      <c r="AN202">
        <f>(AP202 - AO202 + DI202*1E3/(8.314*(DK202+273.15)) * AR202/DH202 * AQ202) * DH202/(100*CV202) * 1000/(1000 - AP202)</f>
        <v>0</v>
      </c>
      <c r="AO202">
        <v>24.5257713536323</v>
      </c>
      <c r="AP202">
        <v>24.9239573426574</v>
      </c>
      <c r="AQ202">
        <v>2.66620620416817e-06</v>
      </c>
      <c r="AR202">
        <v>100.18039122701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MAX(0,($B$13+$C$13*DP202)/(1+$D$13*DP202)*DI202/(DK202+273)*$E$13)</f>
        <v>0</v>
      </c>
      <c r="AX202" t="s">
        <v>407</v>
      </c>
      <c r="AY202" t="s">
        <v>407</v>
      </c>
      <c r="AZ202">
        <v>0</v>
      </c>
      <c r="BA202">
        <v>0</v>
      </c>
      <c r="BB202">
        <f>1-AZ202/BA202</f>
        <v>0</v>
      </c>
      <c r="BC202">
        <v>0</v>
      </c>
      <c r="BD202" t="s">
        <v>407</v>
      </c>
      <c r="BE202" t="s">
        <v>407</v>
      </c>
      <c r="BF202">
        <v>0</v>
      </c>
      <c r="BG202">
        <v>0</v>
      </c>
      <c r="BH202">
        <f>1-BF202/BG202</f>
        <v>0</v>
      </c>
      <c r="BI202">
        <v>0.5</v>
      </c>
      <c r="BJ202">
        <f>CS202</f>
        <v>0</v>
      </c>
      <c r="BK202">
        <f>L202</f>
        <v>0</v>
      </c>
      <c r="BL202">
        <f>BH202*BI202*BJ202</f>
        <v>0</v>
      </c>
      <c r="BM202">
        <f>(BK202-BC202)/BJ202</f>
        <v>0</v>
      </c>
      <c r="BN202">
        <f>(BA202-BG202)/BG202</f>
        <v>0</v>
      </c>
      <c r="BO202">
        <f>AZ202/(BB202+AZ202/BG202)</f>
        <v>0</v>
      </c>
      <c r="BP202" t="s">
        <v>407</v>
      </c>
      <c r="BQ202">
        <v>0</v>
      </c>
      <c r="BR202">
        <f>IF(BQ202&lt;&gt;0, BQ202, BO202)</f>
        <v>0</v>
      </c>
      <c r="BS202">
        <f>1-BR202/BG202</f>
        <v>0</v>
      </c>
      <c r="BT202">
        <f>(BG202-BF202)/(BG202-BR202)</f>
        <v>0</v>
      </c>
      <c r="BU202">
        <f>(BA202-BG202)/(BA202-BR202)</f>
        <v>0</v>
      </c>
      <c r="BV202">
        <f>(BG202-BF202)/(BG202-AZ202)</f>
        <v>0</v>
      </c>
      <c r="BW202">
        <f>(BA202-BG202)/(BA202-AZ202)</f>
        <v>0</v>
      </c>
      <c r="BX202">
        <f>(BT202*BR202/BF202)</f>
        <v>0</v>
      </c>
      <c r="BY202">
        <f>(1-BX202)</f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f>$B$11*DQ202+$C$11*DR202+$F$11*EC202*(1-EF202)</f>
        <v>0</v>
      </c>
      <c r="CS202">
        <f>CR202*CT202</f>
        <v>0</v>
      </c>
      <c r="CT202">
        <f>($B$11*$D$9+$C$11*$D$9+$F$11*((EP202+EH202)/MAX(EP202+EH202+EQ202, 0.1)*$I$9+EQ202/MAX(EP202+EH202+EQ202, 0.1)*$J$9))/($B$11+$C$11+$F$11)</f>
        <v>0</v>
      </c>
      <c r="CU202">
        <f>($B$11*$K$9+$C$11*$K$9+$F$11*((EP202+EH202)/MAX(EP202+EH202+EQ202, 0.1)*$P$9+EQ202/MAX(EP202+EH202+EQ202, 0.1)*$Q$9))/($B$11+$C$11+$F$11)</f>
        <v>0</v>
      </c>
      <c r="CV202">
        <v>1.65</v>
      </c>
      <c r="CW202">
        <v>0.5</v>
      </c>
      <c r="CX202" t="s">
        <v>408</v>
      </c>
      <c r="CY202">
        <v>2</v>
      </c>
      <c r="CZ202" t="b">
        <v>1</v>
      </c>
      <c r="DA202">
        <v>1510791865.75</v>
      </c>
      <c r="DB202">
        <v>1437.53178571429</v>
      </c>
      <c r="DC202">
        <v>1463.39214285714</v>
      </c>
      <c r="DD202">
        <v>24.922975</v>
      </c>
      <c r="DE202">
        <v>24.5252142857143</v>
      </c>
      <c r="DF202">
        <v>1424.91392857143</v>
      </c>
      <c r="DG202">
        <v>24.3605428571429</v>
      </c>
      <c r="DH202">
        <v>500.094714285714</v>
      </c>
      <c r="DI202">
        <v>89.9046535714286</v>
      </c>
      <c r="DJ202">
        <v>0.100060292857143</v>
      </c>
      <c r="DK202">
        <v>26.6301142857143</v>
      </c>
      <c r="DL202">
        <v>27.49025</v>
      </c>
      <c r="DM202">
        <v>999.9</v>
      </c>
      <c r="DN202">
        <v>0</v>
      </c>
      <c r="DO202">
        <v>0</v>
      </c>
      <c r="DP202">
        <v>9984.96</v>
      </c>
      <c r="DQ202">
        <v>0</v>
      </c>
      <c r="DR202">
        <v>9.98469</v>
      </c>
      <c r="DS202">
        <v>-25.8613857142857</v>
      </c>
      <c r="DT202">
        <v>1474.27428571429</v>
      </c>
      <c r="DU202">
        <v>1500.18464285714</v>
      </c>
      <c r="DV202">
        <v>0.397754392857143</v>
      </c>
      <c r="DW202">
        <v>1463.39214285714</v>
      </c>
      <c r="DX202">
        <v>24.5252142857143</v>
      </c>
      <c r="DY202">
        <v>2.24069214285714</v>
      </c>
      <c r="DZ202">
        <v>2.20493214285714</v>
      </c>
      <c r="EA202">
        <v>19.25625</v>
      </c>
      <c r="EB202">
        <v>18.9981892857143</v>
      </c>
      <c r="EC202">
        <v>2000.01</v>
      </c>
      <c r="ED202">
        <v>0.980002964285714</v>
      </c>
      <c r="EE202">
        <v>0.01999735</v>
      </c>
      <c r="EF202">
        <v>0</v>
      </c>
      <c r="EG202">
        <v>2.21593928571429</v>
      </c>
      <c r="EH202">
        <v>0</v>
      </c>
      <c r="EI202">
        <v>2327.52035714286</v>
      </c>
      <c r="EJ202">
        <v>17300.2464285714</v>
      </c>
      <c r="EK202">
        <v>38.875</v>
      </c>
      <c r="EL202">
        <v>39.4015714285714</v>
      </c>
      <c r="EM202">
        <v>38.625</v>
      </c>
      <c r="EN202">
        <v>38.10475</v>
      </c>
      <c r="EO202">
        <v>38.25</v>
      </c>
      <c r="EP202">
        <v>1960.01714285714</v>
      </c>
      <c r="EQ202">
        <v>39.9985714285714</v>
      </c>
      <c r="ER202">
        <v>0</v>
      </c>
      <c r="ES202">
        <v>1679592626.3</v>
      </c>
      <c r="ET202">
        <v>0</v>
      </c>
      <c r="EU202">
        <v>2.23216</v>
      </c>
      <c r="EV202">
        <v>0.441500005848904</v>
      </c>
      <c r="EW202">
        <v>2.17230767681698</v>
      </c>
      <c r="EX202">
        <v>2327.5248</v>
      </c>
      <c r="EY202">
        <v>15</v>
      </c>
      <c r="EZ202">
        <v>0</v>
      </c>
      <c r="FA202" t="s">
        <v>409</v>
      </c>
      <c r="FB202">
        <v>1510787920.6</v>
      </c>
      <c r="FC202">
        <v>1510787921.6</v>
      </c>
      <c r="FD202">
        <v>0</v>
      </c>
      <c r="FE202">
        <v>-0.101</v>
      </c>
      <c r="FF202">
        <v>-0.012</v>
      </c>
      <c r="FG202">
        <v>6.901</v>
      </c>
      <c r="FH202">
        <v>0.516</v>
      </c>
      <c r="FI202">
        <v>420</v>
      </c>
      <c r="FJ202">
        <v>24</v>
      </c>
      <c r="FK202">
        <v>0.32</v>
      </c>
      <c r="FL202">
        <v>0.12</v>
      </c>
      <c r="FM202">
        <v>0.398433292682927</v>
      </c>
      <c r="FN202">
        <v>-0.0110606759581871</v>
      </c>
      <c r="FO202">
        <v>0.00147525067310035</v>
      </c>
      <c r="FP202">
        <v>1</v>
      </c>
      <c r="FQ202">
        <v>1</v>
      </c>
      <c r="FR202">
        <v>1</v>
      </c>
      <c r="FS202" t="s">
        <v>410</v>
      </c>
      <c r="FT202">
        <v>2.97187</v>
      </c>
      <c r="FU202">
        <v>2.75363</v>
      </c>
      <c r="FV202">
        <v>0.20895</v>
      </c>
      <c r="FW202">
        <v>0.212045</v>
      </c>
      <c r="FX202">
        <v>0.104763</v>
      </c>
      <c r="FY202">
        <v>0.104877</v>
      </c>
      <c r="FZ202">
        <v>30697.4</v>
      </c>
      <c r="GA202">
        <v>33326.5</v>
      </c>
      <c r="GB202">
        <v>35173.3</v>
      </c>
      <c r="GC202">
        <v>38365.6</v>
      </c>
      <c r="GD202">
        <v>44623</v>
      </c>
      <c r="GE202">
        <v>49595</v>
      </c>
      <c r="GF202">
        <v>54949.6</v>
      </c>
      <c r="GG202">
        <v>61529.7</v>
      </c>
      <c r="GH202">
        <v>1.9693</v>
      </c>
      <c r="GI202">
        <v>1.80938</v>
      </c>
      <c r="GJ202">
        <v>0.095062</v>
      </c>
      <c r="GK202">
        <v>0</v>
      </c>
      <c r="GL202">
        <v>25.9341</v>
      </c>
      <c r="GM202">
        <v>999.9</v>
      </c>
      <c r="GN202">
        <v>64.363</v>
      </c>
      <c r="GO202">
        <v>29.759</v>
      </c>
      <c r="GP202">
        <v>30.0794</v>
      </c>
      <c r="GQ202">
        <v>54.0391</v>
      </c>
      <c r="GR202">
        <v>49.2388</v>
      </c>
      <c r="GS202">
        <v>1</v>
      </c>
      <c r="GT202">
        <v>0.0694258</v>
      </c>
      <c r="GU202">
        <v>1.15286</v>
      </c>
      <c r="GV202">
        <v>20.1137</v>
      </c>
      <c r="GW202">
        <v>5.19707</v>
      </c>
      <c r="GX202">
        <v>12.004</v>
      </c>
      <c r="GY202">
        <v>4.9752</v>
      </c>
      <c r="GZ202">
        <v>3.29325</v>
      </c>
      <c r="HA202">
        <v>9999</v>
      </c>
      <c r="HB202">
        <v>9999</v>
      </c>
      <c r="HC202">
        <v>999.9</v>
      </c>
      <c r="HD202">
        <v>9999</v>
      </c>
      <c r="HE202">
        <v>1.8631</v>
      </c>
      <c r="HF202">
        <v>1.86813</v>
      </c>
      <c r="HG202">
        <v>1.86786</v>
      </c>
      <c r="HH202">
        <v>1.869</v>
      </c>
      <c r="HI202">
        <v>1.86987</v>
      </c>
      <c r="HJ202">
        <v>1.86591</v>
      </c>
      <c r="HK202">
        <v>1.86703</v>
      </c>
      <c r="HL202">
        <v>1.86836</v>
      </c>
      <c r="HM202">
        <v>5</v>
      </c>
      <c r="HN202">
        <v>0</v>
      </c>
      <c r="HO202">
        <v>0</v>
      </c>
      <c r="HP202">
        <v>0</v>
      </c>
      <c r="HQ202" t="s">
        <v>411</v>
      </c>
      <c r="HR202" t="s">
        <v>412</v>
      </c>
      <c r="HS202" t="s">
        <v>413</v>
      </c>
      <c r="HT202" t="s">
        <v>413</v>
      </c>
      <c r="HU202" t="s">
        <v>413</v>
      </c>
      <c r="HV202" t="s">
        <v>413</v>
      </c>
      <c r="HW202">
        <v>0</v>
      </c>
      <c r="HX202">
        <v>100</v>
      </c>
      <c r="HY202">
        <v>100</v>
      </c>
      <c r="HZ202">
        <v>12.74</v>
      </c>
      <c r="IA202">
        <v>0.5625</v>
      </c>
      <c r="IB202">
        <v>4.09459096810632</v>
      </c>
      <c r="IC202">
        <v>0.00701673648668627</v>
      </c>
      <c r="ID202">
        <v>-7.00304995360485e-07</v>
      </c>
      <c r="IE202">
        <v>-1.86506737496121e-11</v>
      </c>
      <c r="IF202">
        <v>0.00125787624930914</v>
      </c>
      <c r="IG202">
        <v>-0.0224036906934607</v>
      </c>
      <c r="IH202">
        <v>0.00249664406764014</v>
      </c>
      <c r="II202">
        <v>-2.59163740235367e-05</v>
      </c>
      <c r="IJ202">
        <v>-2</v>
      </c>
      <c r="IK202">
        <v>2020</v>
      </c>
      <c r="IL202">
        <v>1</v>
      </c>
      <c r="IM202">
        <v>25</v>
      </c>
      <c r="IN202">
        <v>65.9</v>
      </c>
      <c r="IO202">
        <v>65.9</v>
      </c>
      <c r="IP202">
        <v>2.8479</v>
      </c>
      <c r="IQ202">
        <v>2.59888</v>
      </c>
      <c r="IR202">
        <v>1.54785</v>
      </c>
      <c r="IS202">
        <v>2.30591</v>
      </c>
      <c r="IT202">
        <v>1.34644</v>
      </c>
      <c r="IU202">
        <v>2.45728</v>
      </c>
      <c r="IV202">
        <v>34.1678</v>
      </c>
      <c r="IW202">
        <v>24.2188</v>
      </c>
      <c r="IX202">
        <v>18</v>
      </c>
      <c r="IY202">
        <v>503.551</v>
      </c>
      <c r="IZ202">
        <v>401.15</v>
      </c>
      <c r="JA202">
        <v>23.6381</v>
      </c>
      <c r="JB202">
        <v>28.1265</v>
      </c>
      <c r="JC202">
        <v>29.9998</v>
      </c>
      <c r="JD202">
        <v>28.1442</v>
      </c>
      <c r="JE202">
        <v>28.0906</v>
      </c>
      <c r="JF202">
        <v>57.0922</v>
      </c>
      <c r="JG202">
        <v>28.4109</v>
      </c>
      <c r="JH202">
        <v>73.2799</v>
      </c>
      <c r="JI202">
        <v>23.6419</v>
      </c>
      <c r="JJ202">
        <v>1510.53</v>
      </c>
      <c r="JK202">
        <v>24.6063</v>
      </c>
      <c r="JL202">
        <v>101.956</v>
      </c>
      <c r="JM202">
        <v>102.422</v>
      </c>
    </row>
    <row r="203" spans="1:273">
      <c r="A203">
        <v>187</v>
      </c>
      <c r="B203">
        <v>1510791878.5</v>
      </c>
      <c r="C203">
        <v>2546.40000009537</v>
      </c>
      <c r="D203" t="s">
        <v>784</v>
      </c>
      <c r="E203" t="s">
        <v>785</v>
      </c>
      <c r="F203">
        <v>5</v>
      </c>
      <c r="G203" t="s">
        <v>405</v>
      </c>
      <c r="H203" t="s">
        <v>406</v>
      </c>
      <c r="I203">
        <v>1510791871.03704</v>
      </c>
      <c r="J203">
        <f>(K203)/1000</f>
        <v>0</v>
      </c>
      <c r="K203">
        <f>IF(CZ203, AN203, AH203)</f>
        <v>0</v>
      </c>
      <c r="L203">
        <f>IF(CZ203, AI203, AG203)</f>
        <v>0</v>
      </c>
      <c r="M203">
        <f>DB203 - IF(AU203&gt;1, L203*CV203*100.0/(AW203*DP203), 0)</f>
        <v>0</v>
      </c>
      <c r="N203">
        <f>((T203-J203/2)*M203-L203)/(T203+J203/2)</f>
        <v>0</v>
      </c>
      <c r="O203">
        <f>N203*(DI203+DJ203)/1000.0</f>
        <v>0</v>
      </c>
      <c r="P203">
        <f>(DB203 - IF(AU203&gt;1, L203*CV203*100.0/(AW203*DP203), 0))*(DI203+DJ203)/1000.0</f>
        <v>0</v>
      </c>
      <c r="Q203">
        <f>2.0/((1/S203-1/R203)+SIGN(S203)*SQRT((1/S203-1/R203)*(1/S203-1/R203) + 4*CW203/((CW203+1)*(CW203+1))*(2*1/S203*1/R203-1/R203*1/R203)))</f>
        <v>0</v>
      </c>
      <c r="R203">
        <f>IF(LEFT(CX203,1)&lt;&gt;"0",IF(LEFT(CX203,1)="1",3.0,CY203),$D$5+$E$5*(DP203*DI203/($K$5*1000))+$F$5*(DP203*DI203/($K$5*1000))*MAX(MIN(CV203,$J$5),$I$5)*MAX(MIN(CV203,$J$5),$I$5)+$G$5*MAX(MIN(CV203,$J$5),$I$5)*(DP203*DI203/($K$5*1000))+$H$5*(DP203*DI203/($K$5*1000))*(DP203*DI203/($K$5*1000)))</f>
        <v>0</v>
      </c>
      <c r="S203">
        <f>J203*(1000-(1000*0.61365*exp(17.502*W203/(240.97+W203))/(DI203+DJ203)+DD203)/2)/(1000*0.61365*exp(17.502*W203/(240.97+W203))/(DI203+DJ203)-DD203)</f>
        <v>0</v>
      </c>
      <c r="T203">
        <f>1/((CW203+1)/(Q203/1.6)+1/(R203/1.37)) + CW203/((CW203+1)/(Q203/1.6) + CW203/(R203/1.37))</f>
        <v>0</v>
      </c>
      <c r="U203">
        <f>(CR203*CU203)</f>
        <v>0</v>
      </c>
      <c r="V203">
        <f>(DK203+(U203+2*0.95*5.67E-8*(((DK203+$B$7)+273)^4-(DK203+273)^4)-44100*J203)/(1.84*29.3*R203+8*0.95*5.67E-8*(DK203+273)^3))</f>
        <v>0</v>
      </c>
      <c r="W203">
        <f>($C$7*DL203+$D$7*DM203+$E$7*V203)</f>
        <v>0</v>
      </c>
      <c r="X203">
        <f>0.61365*exp(17.502*W203/(240.97+W203))</f>
        <v>0</v>
      </c>
      <c r="Y203">
        <f>(Z203/AA203*100)</f>
        <v>0</v>
      </c>
      <c r="Z203">
        <f>DD203*(DI203+DJ203)/1000</f>
        <v>0</v>
      </c>
      <c r="AA203">
        <f>0.61365*exp(17.502*DK203/(240.97+DK203))</f>
        <v>0</v>
      </c>
      <c r="AB203">
        <f>(X203-DD203*(DI203+DJ203)/1000)</f>
        <v>0</v>
      </c>
      <c r="AC203">
        <f>(-J203*44100)</f>
        <v>0</v>
      </c>
      <c r="AD203">
        <f>2*29.3*R203*0.92*(DK203-W203)</f>
        <v>0</v>
      </c>
      <c r="AE203">
        <f>2*0.95*5.67E-8*(((DK203+$B$7)+273)^4-(W203+273)^4)</f>
        <v>0</v>
      </c>
      <c r="AF203">
        <f>U203+AE203+AC203+AD203</f>
        <v>0</v>
      </c>
      <c r="AG203">
        <f>DH203*AU203*(DC203-DB203*(1000-AU203*DE203)/(1000-AU203*DD203))/(100*CV203)</f>
        <v>0</v>
      </c>
      <c r="AH203">
        <f>1000*DH203*AU203*(DD203-DE203)/(100*CV203*(1000-AU203*DD203))</f>
        <v>0</v>
      </c>
      <c r="AI203">
        <f>(AJ203 - AK203 - DI203*1E3/(8.314*(DK203+273.15)) * AM203/DH203 * AL203) * DH203/(100*CV203) * (1000 - DE203)/1000</f>
        <v>0</v>
      </c>
      <c r="AJ203">
        <v>1535.33249063661</v>
      </c>
      <c r="AK203">
        <v>1516.458</v>
      </c>
      <c r="AL203">
        <v>3.46643884583367</v>
      </c>
      <c r="AM203">
        <v>64.351544685461</v>
      </c>
      <c r="AN203">
        <f>(AP203 - AO203 + DI203*1E3/(8.314*(DK203+273.15)) * AR203/DH203 * AQ203) * DH203/(100*CV203) * 1000/(1000 - AP203)</f>
        <v>0</v>
      </c>
      <c r="AO203">
        <v>24.5240701679134</v>
      </c>
      <c r="AP203">
        <v>24.9235062937063</v>
      </c>
      <c r="AQ203">
        <v>8.34310196592075e-08</v>
      </c>
      <c r="AR203">
        <v>100.18039122701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MAX(0,($B$13+$C$13*DP203)/(1+$D$13*DP203)*DI203/(DK203+273)*$E$13)</f>
        <v>0</v>
      </c>
      <c r="AX203" t="s">
        <v>407</v>
      </c>
      <c r="AY203" t="s">
        <v>407</v>
      </c>
      <c r="AZ203">
        <v>0</v>
      </c>
      <c r="BA203">
        <v>0</v>
      </c>
      <c r="BB203">
        <f>1-AZ203/BA203</f>
        <v>0</v>
      </c>
      <c r="BC203">
        <v>0</v>
      </c>
      <c r="BD203" t="s">
        <v>407</v>
      </c>
      <c r="BE203" t="s">
        <v>407</v>
      </c>
      <c r="BF203">
        <v>0</v>
      </c>
      <c r="BG203">
        <v>0</v>
      </c>
      <c r="BH203">
        <f>1-BF203/BG203</f>
        <v>0</v>
      </c>
      <c r="BI203">
        <v>0.5</v>
      </c>
      <c r="BJ203">
        <f>CS203</f>
        <v>0</v>
      </c>
      <c r="BK203">
        <f>L203</f>
        <v>0</v>
      </c>
      <c r="BL203">
        <f>BH203*BI203*BJ203</f>
        <v>0</v>
      </c>
      <c r="BM203">
        <f>(BK203-BC203)/BJ203</f>
        <v>0</v>
      </c>
      <c r="BN203">
        <f>(BA203-BG203)/BG203</f>
        <v>0</v>
      </c>
      <c r="BO203">
        <f>AZ203/(BB203+AZ203/BG203)</f>
        <v>0</v>
      </c>
      <c r="BP203" t="s">
        <v>407</v>
      </c>
      <c r="BQ203">
        <v>0</v>
      </c>
      <c r="BR203">
        <f>IF(BQ203&lt;&gt;0, BQ203, BO203)</f>
        <v>0</v>
      </c>
      <c r="BS203">
        <f>1-BR203/BG203</f>
        <v>0</v>
      </c>
      <c r="BT203">
        <f>(BG203-BF203)/(BG203-BR203)</f>
        <v>0</v>
      </c>
      <c r="BU203">
        <f>(BA203-BG203)/(BA203-BR203)</f>
        <v>0</v>
      </c>
      <c r="BV203">
        <f>(BG203-BF203)/(BG203-AZ203)</f>
        <v>0</v>
      </c>
      <c r="BW203">
        <f>(BA203-BG203)/(BA203-AZ203)</f>
        <v>0</v>
      </c>
      <c r="BX203">
        <f>(BT203*BR203/BF203)</f>
        <v>0</v>
      </c>
      <c r="BY203">
        <f>(1-BX203)</f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f>$B$11*DQ203+$C$11*DR203+$F$11*EC203*(1-EF203)</f>
        <v>0</v>
      </c>
      <c r="CS203">
        <f>CR203*CT203</f>
        <v>0</v>
      </c>
      <c r="CT203">
        <f>($B$11*$D$9+$C$11*$D$9+$F$11*((EP203+EH203)/MAX(EP203+EH203+EQ203, 0.1)*$I$9+EQ203/MAX(EP203+EH203+EQ203, 0.1)*$J$9))/($B$11+$C$11+$F$11)</f>
        <v>0</v>
      </c>
      <c r="CU203">
        <f>($B$11*$K$9+$C$11*$K$9+$F$11*((EP203+EH203)/MAX(EP203+EH203+EQ203, 0.1)*$P$9+EQ203/MAX(EP203+EH203+EQ203, 0.1)*$Q$9))/($B$11+$C$11+$F$11)</f>
        <v>0</v>
      </c>
      <c r="CV203">
        <v>1.65</v>
      </c>
      <c r="CW203">
        <v>0.5</v>
      </c>
      <c r="CX203" t="s">
        <v>408</v>
      </c>
      <c r="CY203">
        <v>2</v>
      </c>
      <c r="CZ203" t="b">
        <v>1</v>
      </c>
      <c r="DA203">
        <v>1510791871.03704</v>
      </c>
      <c r="DB203">
        <v>1455.28740740741</v>
      </c>
      <c r="DC203">
        <v>1481.13444444444</v>
      </c>
      <c r="DD203">
        <v>24.9233296296296</v>
      </c>
      <c r="DE203">
        <v>24.5258333333333</v>
      </c>
      <c r="DF203">
        <v>1442.5837037037</v>
      </c>
      <c r="DG203">
        <v>24.3608814814815</v>
      </c>
      <c r="DH203">
        <v>500.082222222222</v>
      </c>
      <c r="DI203">
        <v>89.9054111111111</v>
      </c>
      <c r="DJ203">
        <v>0.0999101851851852</v>
      </c>
      <c r="DK203">
        <v>26.628537037037</v>
      </c>
      <c r="DL203">
        <v>27.4881592592593</v>
      </c>
      <c r="DM203">
        <v>999.9</v>
      </c>
      <c r="DN203">
        <v>0</v>
      </c>
      <c r="DO203">
        <v>0</v>
      </c>
      <c r="DP203">
        <v>9995.09740740741</v>
      </c>
      <c r="DQ203">
        <v>0</v>
      </c>
      <c r="DR203">
        <v>9.98469</v>
      </c>
      <c r="DS203">
        <v>-25.8475074074074</v>
      </c>
      <c r="DT203">
        <v>1492.48481481481</v>
      </c>
      <c r="DU203">
        <v>1518.37333333333</v>
      </c>
      <c r="DV203">
        <v>0.397487962962963</v>
      </c>
      <c r="DW203">
        <v>1481.13444444444</v>
      </c>
      <c r="DX203">
        <v>24.5258333333333</v>
      </c>
      <c r="DY203">
        <v>2.24074296296296</v>
      </c>
      <c r="DZ203">
        <v>2.2050062962963</v>
      </c>
      <c r="EA203">
        <v>19.2566148148148</v>
      </c>
      <c r="EB203">
        <v>18.9987296296296</v>
      </c>
      <c r="EC203">
        <v>2000.01481481481</v>
      </c>
      <c r="ED203">
        <v>0.98000337037037</v>
      </c>
      <c r="EE203">
        <v>0.0199969222222222</v>
      </c>
      <c r="EF203">
        <v>0</v>
      </c>
      <c r="EG203">
        <v>2.21412592592593</v>
      </c>
      <c r="EH203">
        <v>0</v>
      </c>
      <c r="EI203">
        <v>2327.69518518518</v>
      </c>
      <c r="EJ203">
        <v>17300.2925925926</v>
      </c>
      <c r="EK203">
        <v>38.875</v>
      </c>
      <c r="EL203">
        <v>39.3841851851852</v>
      </c>
      <c r="EM203">
        <v>38.625</v>
      </c>
      <c r="EN203">
        <v>38.0853333333333</v>
      </c>
      <c r="EO203">
        <v>38.25</v>
      </c>
      <c r="EP203">
        <v>1960.02259259259</v>
      </c>
      <c r="EQ203">
        <v>39.9977777777778</v>
      </c>
      <c r="ER203">
        <v>0</v>
      </c>
      <c r="ES203">
        <v>1679592631.1</v>
      </c>
      <c r="ET203">
        <v>0</v>
      </c>
      <c r="EU203">
        <v>2.239224</v>
      </c>
      <c r="EV203">
        <v>1.018269239174</v>
      </c>
      <c r="EW203">
        <v>0.723846144069462</v>
      </c>
      <c r="EX203">
        <v>2327.6652</v>
      </c>
      <c r="EY203">
        <v>15</v>
      </c>
      <c r="EZ203">
        <v>0</v>
      </c>
      <c r="FA203" t="s">
        <v>409</v>
      </c>
      <c r="FB203">
        <v>1510787920.6</v>
      </c>
      <c r="FC203">
        <v>1510787921.6</v>
      </c>
      <c r="FD203">
        <v>0</v>
      </c>
      <c r="FE203">
        <v>-0.101</v>
      </c>
      <c r="FF203">
        <v>-0.012</v>
      </c>
      <c r="FG203">
        <v>6.901</v>
      </c>
      <c r="FH203">
        <v>0.516</v>
      </c>
      <c r="FI203">
        <v>420</v>
      </c>
      <c r="FJ203">
        <v>24</v>
      </c>
      <c r="FK203">
        <v>0.32</v>
      </c>
      <c r="FL203">
        <v>0.12</v>
      </c>
      <c r="FM203">
        <v>0.39800887804878</v>
      </c>
      <c r="FN203">
        <v>-0.0019561881533104</v>
      </c>
      <c r="FO203">
        <v>0.00108269499331184</v>
      </c>
      <c r="FP203">
        <v>1</v>
      </c>
      <c r="FQ203">
        <v>1</v>
      </c>
      <c r="FR203">
        <v>1</v>
      </c>
      <c r="FS203" t="s">
        <v>410</v>
      </c>
      <c r="FT203">
        <v>2.97188</v>
      </c>
      <c r="FU203">
        <v>2.75405</v>
      </c>
      <c r="FV203">
        <v>0.210381</v>
      </c>
      <c r="FW203">
        <v>0.213548</v>
      </c>
      <c r="FX203">
        <v>0.104762</v>
      </c>
      <c r="FY203">
        <v>0.104901</v>
      </c>
      <c r="FZ203">
        <v>30641.9</v>
      </c>
      <c r="GA203">
        <v>33263.4</v>
      </c>
      <c r="GB203">
        <v>35173.3</v>
      </c>
      <c r="GC203">
        <v>38366.1</v>
      </c>
      <c r="GD203">
        <v>44623.2</v>
      </c>
      <c r="GE203">
        <v>49594.1</v>
      </c>
      <c r="GF203">
        <v>54949.8</v>
      </c>
      <c r="GG203">
        <v>61530.2</v>
      </c>
      <c r="GH203">
        <v>1.96948</v>
      </c>
      <c r="GI203">
        <v>1.8095</v>
      </c>
      <c r="GJ203">
        <v>0.0951439</v>
      </c>
      <c r="GK203">
        <v>0</v>
      </c>
      <c r="GL203">
        <v>25.9334</v>
      </c>
      <c r="GM203">
        <v>999.9</v>
      </c>
      <c r="GN203">
        <v>64.363</v>
      </c>
      <c r="GO203">
        <v>29.759</v>
      </c>
      <c r="GP203">
        <v>30.0802</v>
      </c>
      <c r="GQ203">
        <v>54.2591</v>
      </c>
      <c r="GR203">
        <v>49.1947</v>
      </c>
      <c r="GS203">
        <v>1</v>
      </c>
      <c r="GT203">
        <v>0.0688643</v>
      </c>
      <c r="GU203">
        <v>1.14518</v>
      </c>
      <c r="GV203">
        <v>20.1137</v>
      </c>
      <c r="GW203">
        <v>5.19737</v>
      </c>
      <c r="GX203">
        <v>12.0041</v>
      </c>
      <c r="GY203">
        <v>4.975</v>
      </c>
      <c r="GZ203">
        <v>3.29303</v>
      </c>
      <c r="HA203">
        <v>9999</v>
      </c>
      <c r="HB203">
        <v>9999</v>
      </c>
      <c r="HC203">
        <v>999.9</v>
      </c>
      <c r="HD203">
        <v>9999</v>
      </c>
      <c r="HE203">
        <v>1.86312</v>
      </c>
      <c r="HF203">
        <v>1.86813</v>
      </c>
      <c r="HG203">
        <v>1.86786</v>
      </c>
      <c r="HH203">
        <v>1.86902</v>
      </c>
      <c r="HI203">
        <v>1.86989</v>
      </c>
      <c r="HJ203">
        <v>1.86592</v>
      </c>
      <c r="HK203">
        <v>1.86705</v>
      </c>
      <c r="HL203">
        <v>1.86837</v>
      </c>
      <c r="HM203">
        <v>5</v>
      </c>
      <c r="HN203">
        <v>0</v>
      </c>
      <c r="HO203">
        <v>0</v>
      </c>
      <c r="HP203">
        <v>0</v>
      </c>
      <c r="HQ203" t="s">
        <v>411</v>
      </c>
      <c r="HR203" t="s">
        <v>412</v>
      </c>
      <c r="HS203" t="s">
        <v>413</v>
      </c>
      <c r="HT203" t="s">
        <v>413</v>
      </c>
      <c r="HU203" t="s">
        <v>413</v>
      </c>
      <c r="HV203" t="s">
        <v>413</v>
      </c>
      <c r="HW203">
        <v>0</v>
      </c>
      <c r="HX203">
        <v>100</v>
      </c>
      <c r="HY203">
        <v>100</v>
      </c>
      <c r="HZ203">
        <v>12.82</v>
      </c>
      <c r="IA203">
        <v>0.5625</v>
      </c>
      <c r="IB203">
        <v>4.09459096810632</v>
      </c>
      <c r="IC203">
        <v>0.00701673648668627</v>
      </c>
      <c r="ID203">
        <v>-7.00304995360485e-07</v>
      </c>
      <c r="IE203">
        <v>-1.86506737496121e-11</v>
      </c>
      <c r="IF203">
        <v>0.00125787624930914</v>
      </c>
      <c r="IG203">
        <v>-0.0224036906934607</v>
      </c>
      <c r="IH203">
        <v>0.00249664406764014</v>
      </c>
      <c r="II203">
        <v>-2.59163740235367e-05</v>
      </c>
      <c r="IJ203">
        <v>-2</v>
      </c>
      <c r="IK203">
        <v>2020</v>
      </c>
      <c r="IL203">
        <v>1</v>
      </c>
      <c r="IM203">
        <v>25</v>
      </c>
      <c r="IN203">
        <v>66</v>
      </c>
      <c r="IO203">
        <v>65.9</v>
      </c>
      <c r="IP203">
        <v>2.87476</v>
      </c>
      <c r="IQ203">
        <v>2.59888</v>
      </c>
      <c r="IR203">
        <v>1.54785</v>
      </c>
      <c r="IS203">
        <v>2.30591</v>
      </c>
      <c r="IT203">
        <v>1.34644</v>
      </c>
      <c r="IU203">
        <v>2.43652</v>
      </c>
      <c r="IV203">
        <v>34.1678</v>
      </c>
      <c r="IW203">
        <v>24.2188</v>
      </c>
      <c r="IX203">
        <v>18</v>
      </c>
      <c r="IY203">
        <v>503.642</v>
      </c>
      <c r="IZ203">
        <v>401.199</v>
      </c>
      <c r="JA203">
        <v>23.6481</v>
      </c>
      <c r="JB203">
        <v>28.1235</v>
      </c>
      <c r="JC203">
        <v>29.9999</v>
      </c>
      <c r="JD203">
        <v>28.1412</v>
      </c>
      <c r="JE203">
        <v>28.0876</v>
      </c>
      <c r="JF203">
        <v>57.5563</v>
      </c>
      <c r="JG203">
        <v>28.1372</v>
      </c>
      <c r="JH203">
        <v>73.2799</v>
      </c>
      <c r="JI203">
        <v>23.6504</v>
      </c>
      <c r="JJ203">
        <v>1523.93</v>
      </c>
      <c r="JK203">
        <v>24.6095</v>
      </c>
      <c r="JL203">
        <v>101.957</v>
      </c>
      <c r="JM203">
        <v>102.423</v>
      </c>
    </row>
    <row r="204" spans="1:273">
      <c r="A204">
        <v>188</v>
      </c>
      <c r="B204">
        <v>1510791883.5</v>
      </c>
      <c r="C204">
        <v>2551.40000009537</v>
      </c>
      <c r="D204" t="s">
        <v>786</v>
      </c>
      <c r="E204" t="s">
        <v>787</v>
      </c>
      <c r="F204">
        <v>5</v>
      </c>
      <c r="G204" t="s">
        <v>405</v>
      </c>
      <c r="H204" t="s">
        <v>406</v>
      </c>
      <c r="I204">
        <v>1510791875.46552</v>
      </c>
      <c r="J204">
        <f>(K204)/1000</f>
        <v>0</v>
      </c>
      <c r="K204">
        <f>IF(CZ204, AN204, AH204)</f>
        <v>0</v>
      </c>
      <c r="L204">
        <f>IF(CZ204, AI204, AG204)</f>
        <v>0</v>
      </c>
      <c r="M204">
        <f>DB204 - IF(AU204&gt;1, L204*CV204*100.0/(AW204*DP204), 0)</f>
        <v>0</v>
      </c>
      <c r="N204">
        <f>((T204-J204/2)*M204-L204)/(T204+J204/2)</f>
        <v>0</v>
      </c>
      <c r="O204">
        <f>N204*(DI204+DJ204)/1000.0</f>
        <v>0</v>
      </c>
      <c r="P204">
        <f>(DB204 - IF(AU204&gt;1, L204*CV204*100.0/(AW204*DP204), 0))*(DI204+DJ204)/1000.0</f>
        <v>0</v>
      </c>
      <c r="Q204">
        <f>2.0/((1/S204-1/R204)+SIGN(S204)*SQRT((1/S204-1/R204)*(1/S204-1/R204) + 4*CW204/((CW204+1)*(CW204+1))*(2*1/S204*1/R204-1/R204*1/R204)))</f>
        <v>0</v>
      </c>
      <c r="R204">
        <f>IF(LEFT(CX204,1)&lt;&gt;"0",IF(LEFT(CX204,1)="1",3.0,CY204),$D$5+$E$5*(DP204*DI204/($K$5*1000))+$F$5*(DP204*DI204/($K$5*1000))*MAX(MIN(CV204,$J$5),$I$5)*MAX(MIN(CV204,$J$5),$I$5)+$G$5*MAX(MIN(CV204,$J$5),$I$5)*(DP204*DI204/($K$5*1000))+$H$5*(DP204*DI204/($K$5*1000))*(DP204*DI204/($K$5*1000)))</f>
        <v>0</v>
      </c>
      <c r="S204">
        <f>J204*(1000-(1000*0.61365*exp(17.502*W204/(240.97+W204))/(DI204+DJ204)+DD204)/2)/(1000*0.61365*exp(17.502*W204/(240.97+W204))/(DI204+DJ204)-DD204)</f>
        <v>0</v>
      </c>
      <c r="T204">
        <f>1/((CW204+1)/(Q204/1.6)+1/(R204/1.37)) + CW204/((CW204+1)/(Q204/1.6) + CW204/(R204/1.37))</f>
        <v>0</v>
      </c>
      <c r="U204">
        <f>(CR204*CU204)</f>
        <v>0</v>
      </c>
      <c r="V204">
        <f>(DK204+(U204+2*0.95*5.67E-8*(((DK204+$B$7)+273)^4-(DK204+273)^4)-44100*J204)/(1.84*29.3*R204+8*0.95*5.67E-8*(DK204+273)^3))</f>
        <v>0</v>
      </c>
      <c r="W204">
        <f>($C$7*DL204+$D$7*DM204+$E$7*V204)</f>
        <v>0</v>
      </c>
      <c r="X204">
        <f>0.61365*exp(17.502*W204/(240.97+W204))</f>
        <v>0</v>
      </c>
      <c r="Y204">
        <f>(Z204/AA204*100)</f>
        <v>0</v>
      </c>
      <c r="Z204">
        <f>DD204*(DI204+DJ204)/1000</f>
        <v>0</v>
      </c>
      <c r="AA204">
        <f>0.61365*exp(17.502*DK204/(240.97+DK204))</f>
        <v>0</v>
      </c>
      <c r="AB204">
        <f>(X204-DD204*(DI204+DJ204)/1000)</f>
        <v>0</v>
      </c>
      <c r="AC204">
        <f>(-J204*44100)</f>
        <v>0</v>
      </c>
      <c r="AD204">
        <f>2*29.3*R204*0.92*(DK204-W204)</f>
        <v>0</v>
      </c>
      <c r="AE204">
        <f>2*0.95*5.67E-8*(((DK204+$B$7)+273)^4-(W204+273)^4)</f>
        <v>0</v>
      </c>
      <c r="AF204">
        <f>U204+AE204+AC204+AD204</f>
        <v>0</v>
      </c>
      <c r="AG204">
        <f>DH204*AU204*(DC204-DB204*(1000-AU204*DE204)/(1000-AU204*DD204))/(100*CV204)</f>
        <v>0</v>
      </c>
      <c r="AH204">
        <f>1000*DH204*AU204*(DD204-DE204)/(100*CV204*(1000-AU204*DD204))</f>
        <v>0</v>
      </c>
      <c r="AI204">
        <f>(AJ204 - AK204 - DI204*1E3/(8.314*(DK204+273.15)) * AM204/DH204 * AL204) * DH204/(100*CV204) * (1000 - DE204)/1000</f>
        <v>0</v>
      </c>
      <c r="AJ204">
        <v>1552.91794076977</v>
      </c>
      <c r="AK204">
        <v>1534.05127272727</v>
      </c>
      <c r="AL204">
        <v>3.52096651619541</v>
      </c>
      <c r="AM204">
        <v>64.351544685461</v>
      </c>
      <c r="AN204">
        <f>(AP204 - AO204 + DI204*1E3/(8.314*(DK204+273.15)) * AR204/DH204 * AQ204) * DH204/(100*CV204) * 1000/(1000 - AP204)</f>
        <v>0</v>
      </c>
      <c r="AO204">
        <v>24.5431525742208</v>
      </c>
      <c r="AP204">
        <v>24.9316461538462</v>
      </c>
      <c r="AQ204">
        <v>2.99515358576709e-06</v>
      </c>
      <c r="AR204">
        <v>100.18039122701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MAX(0,($B$13+$C$13*DP204)/(1+$D$13*DP204)*DI204/(DK204+273)*$E$13)</f>
        <v>0</v>
      </c>
      <c r="AX204" t="s">
        <v>407</v>
      </c>
      <c r="AY204" t="s">
        <v>407</v>
      </c>
      <c r="AZ204">
        <v>0</v>
      </c>
      <c r="BA204">
        <v>0</v>
      </c>
      <c r="BB204">
        <f>1-AZ204/BA204</f>
        <v>0</v>
      </c>
      <c r="BC204">
        <v>0</v>
      </c>
      <c r="BD204" t="s">
        <v>407</v>
      </c>
      <c r="BE204" t="s">
        <v>407</v>
      </c>
      <c r="BF204">
        <v>0</v>
      </c>
      <c r="BG204">
        <v>0</v>
      </c>
      <c r="BH204">
        <f>1-BF204/BG204</f>
        <v>0</v>
      </c>
      <c r="BI204">
        <v>0.5</v>
      </c>
      <c r="BJ204">
        <f>CS204</f>
        <v>0</v>
      </c>
      <c r="BK204">
        <f>L204</f>
        <v>0</v>
      </c>
      <c r="BL204">
        <f>BH204*BI204*BJ204</f>
        <v>0</v>
      </c>
      <c r="BM204">
        <f>(BK204-BC204)/BJ204</f>
        <v>0</v>
      </c>
      <c r="BN204">
        <f>(BA204-BG204)/BG204</f>
        <v>0</v>
      </c>
      <c r="BO204">
        <f>AZ204/(BB204+AZ204/BG204)</f>
        <v>0</v>
      </c>
      <c r="BP204" t="s">
        <v>407</v>
      </c>
      <c r="BQ204">
        <v>0</v>
      </c>
      <c r="BR204">
        <f>IF(BQ204&lt;&gt;0, BQ204, BO204)</f>
        <v>0</v>
      </c>
      <c r="BS204">
        <f>1-BR204/BG204</f>
        <v>0</v>
      </c>
      <c r="BT204">
        <f>(BG204-BF204)/(BG204-BR204)</f>
        <v>0</v>
      </c>
      <c r="BU204">
        <f>(BA204-BG204)/(BA204-BR204)</f>
        <v>0</v>
      </c>
      <c r="BV204">
        <f>(BG204-BF204)/(BG204-AZ204)</f>
        <v>0</v>
      </c>
      <c r="BW204">
        <f>(BA204-BG204)/(BA204-AZ204)</f>
        <v>0</v>
      </c>
      <c r="BX204">
        <f>(BT204*BR204/BF204)</f>
        <v>0</v>
      </c>
      <c r="BY204">
        <f>(1-BX204)</f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f>$B$11*DQ204+$C$11*DR204+$F$11*EC204*(1-EF204)</f>
        <v>0</v>
      </c>
      <c r="CS204">
        <f>CR204*CT204</f>
        <v>0</v>
      </c>
      <c r="CT204">
        <f>($B$11*$D$9+$C$11*$D$9+$F$11*((EP204+EH204)/MAX(EP204+EH204+EQ204, 0.1)*$I$9+EQ204/MAX(EP204+EH204+EQ204, 0.1)*$J$9))/($B$11+$C$11+$F$11)</f>
        <v>0</v>
      </c>
      <c r="CU204">
        <f>($B$11*$K$9+$C$11*$K$9+$F$11*((EP204+EH204)/MAX(EP204+EH204+EQ204, 0.1)*$P$9+EQ204/MAX(EP204+EH204+EQ204, 0.1)*$Q$9))/($B$11+$C$11+$F$11)</f>
        <v>0</v>
      </c>
      <c r="CV204">
        <v>1.65</v>
      </c>
      <c r="CW204">
        <v>0.5</v>
      </c>
      <c r="CX204" t="s">
        <v>408</v>
      </c>
      <c r="CY204">
        <v>2</v>
      </c>
      <c r="CZ204" t="b">
        <v>1</v>
      </c>
      <c r="DA204">
        <v>1510791875.46552</v>
      </c>
      <c r="DB204">
        <v>1470.21275862069</v>
      </c>
      <c r="DC204">
        <v>1496.22793103448</v>
      </c>
      <c r="DD204">
        <v>24.9246275862069</v>
      </c>
      <c r="DE204">
        <v>24.5324344827586</v>
      </c>
      <c r="DF204">
        <v>1457.43655172414</v>
      </c>
      <c r="DG204">
        <v>24.3621137931035</v>
      </c>
      <c r="DH204">
        <v>500.087793103448</v>
      </c>
      <c r="DI204">
        <v>89.9057620689655</v>
      </c>
      <c r="DJ204">
        <v>0.0999688827586207</v>
      </c>
      <c r="DK204">
        <v>26.6283724137931</v>
      </c>
      <c r="DL204">
        <v>27.4855379310345</v>
      </c>
      <c r="DM204">
        <v>999.9</v>
      </c>
      <c r="DN204">
        <v>0</v>
      </c>
      <c r="DO204">
        <v>0</v>
      </c>
      <c r="DP204">
        <v>9997.46103448276</v>
      </c>
      <c r="DQ204">
        <v>0</v>
      </c>
      <c r="DR204">
        <v>9.98469</v>
      </c>
      <c r="DS204">
        <v>-26.0160586206897</v>
      </c>
      <c r="DT204">
        <v>1507.79379310345</v>
      </c>
      <c r="DU204">
        <v>1533.85724137931</v>
      </c>
      <c r="DV204">
        <v>0.392190724137931</v>
      </c>
      <c r="DW204">
        <v>1496.22793103448</v>
      </c>
      <c r="DX204">
        <v>24.5324344827586</v>
      </c>
      <c r="DY204">
        <v>2.24086793103448</v>
      </c>
      <c r="DZ204">
        <v>2.20560827586207</v>
      </c>
      <c r="EA204">
        <v>19.2575206896552</v>
      </c>
      <c r="EB204">
        <v>19.0031034482759</v>
      </c>
      <c r="EC204">
        <v>2000.01137931035</v>
      </c>
      <c r="ED204">
        <v>0.980003103448276</v>
      </c>
      <c r="EE204">
        <v>0.0199971689655172</v>
      </c>
      <c r="EF204">
        <v>0</v>
      </c>
      <c r="EG204">
        <v>2.23217586206897</v>
      </c>
      <c r="EH204">
        <v>0</v>
      </c>
      <c r="EI204">
        <v>2327.74068965517</v>
      </c>
      <c r="EJ204">
        <v>17300.2620689655</v>
      </c>
      <c r="EK204">
        <v>38.875</v>
      </c>
      <c r="EL204">
        <v>39.379275862069</v>
      </c>
      <c r="EM204">
        <v>38.625</v>
      </c>
      <c r="EN204">
        <v>38.0750344827586</v>
      </c>
      <c r="EO204">
        <v>38.25</v>
      </c>
      <c r="EP204">
        <v>1960.01827586207</v>
      </c>
      <c r="EQ204">
        <v>39.998275862069</v>
      </c>
      <c r="ER204">
        <v>0</v>
      </c>
      <c r="ES204">
        <v>1679592636.5</v>
      </c>
      <c r="ET204">
        <v>0</v>
      </c>
      <c r="EU204">
        <v>2.26200769230769</v>
      </c>
      <c r="EV204">
        <v>-0.646762378329187</v>
      </c>
      <c r="EW204">
        <v>0.952478650226323</v>
      </c>
      <c r="EX204">
        <v>2327.70692307692</v>
      </c>
      <c r="EY204">
        <v>15</v>
      </c>
      <c r="EZ204">
        <v>0</v>
      </c>
      <c r="FA204" t="s">
        <v>409</v>
      </c>
      <c r="FB204">
        <v>1510787920.6</v>
      </c>
      <c r="FC204">
        <v>1510787921.6</v>
      </c>
      <c r="FD204">
        <v>0</v>
      </c>
      <c r="FE204">
        <v>-0.101</v>
      </c>
      <c r="FF204">
        <v>-0.012</v>
      </c>
      <c r="FG204">
        <v>6.901</v>
      </c>
      <c r="FH204">
        <v>0.516</v>
      </c>
      <c r="FI204">
        <v>420</v>
      </c>
      <c r="FJ204">
        <v>24</v>
      </c>
      <c r="FK204">
        <v>0.32</v>
      </c>
      <c r="FL204">
        <v>0.12</v>
      </c>
      <c r="FM204">
        <v>0.393517048780488</v>
      </c>
      <c r="FN204">
        <v>-0.0554070731707311</v>
      </c>
      <c r="FO204">
        <v>0.00737068139932146</v>
      </c>
      <c r="FP204">
        <v>1</v>
      </c>
      <c r="FQ204">
        <v>1</v>
      </c>
      <c r="FR204">
        <v>1</v>
      </c>
      <c r="FS204" t="s">
        <v>410</v>
      </c>
      <c r="FT204">
        <v>2.97199</v>
      </c>
      <c r="FU204">
        <v>2.75401</v>
      </c>
      <c r="FV204">
        <v>0.211844</v>
      </c>
      <c r="FW204">
        <v>0.214922</v>
      </c>
      <c r="FX204">
        <v>0.104789</v>
      </c>
      <c r="FY204">
        <v>0.104961</v>
      </c>
      <c r="FZ204">
        <v>30585.6</v>
      </c>
      <c r="GA204">
        <v>33205.1</v>
      </c>
      <c r="GB204">
        <v>35173.9</v>
      </c>
      <c r="GC204">
        <v>38366</v>
      </c>
      <c r="GD204">
        <v>44622.5</v>
      </c>
      <c r="GE204">
        <v>49590.7</v>
      </c>
      <c r="GF204">
        <v>54950.6</v>
      </c>
      <c r="GG204">
        <v>61530</v>
      </c>
      <c r="GH204">
        <v>1.96922</v>
      </c>
      <c r="GI204">
        <v>1.8092</v>
      </c>
      <c r="GJ204">
        <v>0.0948235</v>
      </c>
      <c r="GK204">
        <v>0</v>
      </c>
      <c r="GL204">
        <v>25.9319</v>
      </c>
      <c r="GM204">
        <v>999.9</v>
      </c>
      <c r="GN204">
        <v>64.363</v>
      </c>
      <c r="GO204">
        <v>29.739</v>
      </c>
      <c r="GP204">
        <v>30.0453</v>
      </c>
      <c r="GQ204">
        <v>53.7591</v>
      </c>
      <c r="GR204">
        <v>49.1707</v>
      </c>
      <c r="GS204">
        <v>1</v>
      </c>
      <c r="GT204">
        <v>0.0688643</v>
      </c>
      <c r="GU204">
        <v>1.14231</v>
      </c>
      <c r="GV204">
        <v>20.1135</v>
      </c>
      <c r="GW204">
        <v>5.19707</v>
      </c>
      <c r="GX204">
        <v>12.0044</v>
      </c>
      <c r="GY204">
        <v>4.97515</v>
      </c>
      <c r="GZ204">
        <v>3.29313</v>
      </c>
      <c r="HA204">
        <v>9999</v>
      </c>
      <c r="HB204">
        <v>9999</v>
      </c>
      <c r="HC204">
        <v>999.9</v>
      </c>
      <c r="HD204">
        <v>9999</v>
      </c>
      <c r="HE204">
        <v>1.86312</v>
      </c>
      <c r="HF204">
        <v>1.86813</v>
      </c>
      <c r="HG204">
        <v>1.86784</v>
      </c>
      <c r="HH204">
        <v>1.86903</v>
      </c>
      <c r="HI204">
        <v>1.86986</v>
      </c>
      <c r="HJ204">
        <v>1.8659</v>
      </c>
      <c r="HK204">
        <v>1.86703</v>
      </c>
      <c r="HL204">
        <v>1.86835</v>
      </c>
      <c r="HM204">
        <v>5</v>
      </c>
      <c r="HN204">
        <v>0</v>
      </c>
      <c r="HO204">
        <v>0</v>
      </c>
      <c r="HP204">
        <v>0</v>
      </c>
      <c r="HQ204" t="s">
        <v>411</v>
      </c>
      <c r="HR204" t="s">
        <v>412</v>
      </c>
      <c r="HS204" t="s">
        <v>413</v>
      </c>
      <c r="HT204" t="s">
        <v>413</v>
      </c>
      <c r="HU204" t="s">
        <v>413</v>
      </c>
      <c r="HV204" t="s">
        <v>413</v>
      </c>
      <c r="HW204">
        <v>0</v>
      </c>
      <c r="HX204">
        <v>100</v>
      </c>
      <c r="HY204">
        <v>100</v>
      </c>
      <c r="HZ204">
        <v>12.9</v>
      </c>
      <c r="IA204">
        <v>0.5629</v>
      </c>
      <c r="IB204">
        <v>4.09459096810632</v>
      </c>
      <c r="IC204">
        <v>0.00701673648668627</v>
      </c>
      <c r="ID204">
        <v>-7.00304995360485e-07</v>
      </c>
      <c r="IE204">
        <v>-1.86506737496121e-11</v>
      </c>
      <c r="IF204">
        <v>0.00125787624930914</v>
      </c>
      <c r="IG204">
        <v>-0.0224036906934607</v>
      </c>
      <c r="IH204">
        <v>0.00249664406764014</v>
      </c>
      <c r="II204">
        <v>-2.59163740235367e-05</v>
      </c>
      <c r="IJ204">
        <v>-2</v>
      </c>
      <c r="IK204">
        <v>2020</v>
      </c>
      <c r="IL204">
        <v>1</v>
      </c>
      <c r="IM204">
        <v>25</v>
      </c>
      <c r="IN204">
        <v>66</v>
      </c>
      <c r="IO204">
        <v>66</v>
      </c>
      <c r="IP204">
        <v>2.89673</v>
      </c>
      <c r="IQ204">
        <v>2.6001</v>
      </c>
      <c r="IR204">
        <v>1.54785</v>
      </c>
      <c r="IS204">
        <v>2.30591</v>
      </c>
      <c r="IT204">
        <v>1.34644</v>
      </c>
      <c r="IU204">
        <v>2.44263</v>
      </c>
      <c r="IV204">
        <v>34.1678</v>
      </c>
      <c r="IW204">
        <v>24.2188</v>
      </c>
      <c r="IX204">
        <v>18</v>
      </c>
      <c r="IY204">
        <v>503.454</v>
      </c>
      <c r="IZ204">
        <v>401.016</v>
      </c>
      <c r="JA204">
        <v>23.6565</v>
      </c>
      <c r="JB204">
        <v>28.1205</v>
      </c>
      <c r="JC204">
        <v>29.9999</v>
      </c>
      <c r="JD204">
        <v>28.1388</v>
      </c>
      <c r="JE204">
        <v>28.0853</v>
      </c>
      <c r="JF204">
        <v>57.9989</v>
      </c>
      <c r="JG204">
        <v>28.1372</v>
      </c>
      <c r="JH204">
        <v>73.2799</v>
      </c>
      <c r="JI204">
        <v>23.6578</v>
      </c>
      <c r="JJ204">
        <v>1544.04</v>
      </c>
      <c r="JK204">
        <v>24.6087</v>
      </c>
      <c r="JL204">
        <v>101.958</v>
      </c>
      <c r="JM204">
        <v>102.423</v>
      </c>
    </row>
    <row r="205" spans="1:273">
      <c r="A205">
        <v>189</v>
      </c>
      <c r="B205">
        <v>1510791888.5</v>
      </c>
      <c r="C205">
        <v>2556.40000009537</v>
      </c>
      <c r="D205" t="s">
        <v>788</v>
      </c>
      <c r="E205" t="s">
        <v>789</v>
      </c>
      <c r="F205">
        <v>5</v>
      </c>
      <c r="G205" t="s">
        <v>405</v>
      </c>
      <c r="H205" t="s">
        <v>406</v>
      </c>
      <c r="I205">
        <v>1510791881</v>
      </c>
      <c r="J205">
        <f>(K205)/1000</f>
        <v>0</v>
      </c>
      <c r="K205">
        <f>IF(CZ205, AN205, AH205)</f>
        <v>0</v>
      </c>
      <c r="L205">
        <f>IF(CZ205, AI205, AG205)</f>
        <v>0</v>
      </c>
      <c r="M205">
        <f>DB205 - IF(AU205&gt;1, L205*CV205*100.0/(AW205*DP205), 0)</f>
        <v>0</v>
      </c>
      <c r="N205">
        <f>((T205-J205/2)*M205-L205)/(T205+J205/2)</f>
        <v>0</v>
      </c>
      <c r="O205">
        <f>N205*(DI205+DJ205)/1000.0</f>
        <v>0</v>
      </c>
      <c r="P205">
        <f>(DB205 - IF(AU205&gt;1, L205*CV205*100.0/(AW205*DP205), 0))*(DI205+DJ205)/1000.0</f>
        <v>0</v>
      </c>
      <c r="Q205">
        <f>2.0/((1/S205-1/R205)+SIGN(S205)*SQRT((1/S205-1/R205)*(1/S205-1/R205) + 4*CW205/((CW205+1)*(CW205+1))*(2*1/S205*1/R205-1/R205*1/R205)))</f>
        <v>0</v>
      </c>
      <c r="R205">
        <f>IF(LEFT(CX205,1)&lt;&gt;"0",IF(LEFT(CX205,1)="1",3.0,CY205),$D$5+$E$5*(DP205*DI205/($K$5*1000))+$F$5*(DP205*DI205/($K$5*1000))*MAX(MIN(CV205,$J$5),$I$5)*MAX(MIN(CV205,$J$5),$I$5)+$G$5*MAX(MIN(CV205,$J$5),$I$5)*(DP205*DI205/($K$5*1000))+$H$5*(DP205*DI205/($K$5*1000))*(DP205*DI205/($K$5*1000)))</f>
        <v>0</v>
      </c>
      <c r="S205">
        <f>J205*(1000-(1000*0.61365*exp(17.502*W205/(240.97+W205))/(DI205+DJ205)+DD205)/2)/(1000*0.61365*exp(17.502*W205/(240.97+W205))/(DI205+DJ205)-DD205)</f>
        <v>0</v>
      </c>
      <c r="T205">
        <f>1/((CW205+1)/(Q205/1.6)+1/(R205/1.37)) + CW205/((CW205+1)/(Q205/1.6) + CW205/(R205/1.37))</f>
        <v>0</v>
      </c>
      <c r="U205">
        <f>(CR205*CU205)</f>
        <v>0</v>
      </c>
      <c r="V205">
        <f>(DK205+(U205+2*0.95*5.67E-8*(((DK205+$B$7)+273)^4-(DK205+273)^4)-44100*J205)/(1.84*29.3*R205+8*0.95*5.67E-8*(DK205+273)^3))</f>
        <v>0</v>
      </c>
      <c r="W205">
        <f>($C$7*DL205+$D$7*DM205+$E$7*V205)</f>
        <v>0</v>
      </c>
      <c r="X205">
        <f>0.61365*exp(17.502*W205/(240.97+W205))</f>
        <v>0</v>
      </c>
      <c r="Y205">
        <f>(Z205/AA205*100)</f>
        <v>0</v>
      </c>
      <c r="Z205">
        <f>DD205*(DI205+DJ205)/1000</f>
        <v>0</v>
      </c>
      <c r="AA205">
        <f>0.61365*exp(17.502*DK205/(240.97+DK205))</f>
        <v>0</v>
      </c>
      <c r="AB205">
        <f>(X205-DD205*(DI205+DJ205)/1000)</f>
        <v>0</v>
      </c>
      <c r="AC205">
        <f>(-J205*44100)</f>
        <v>0</v>
      </c>
      <c r="AD205">
        <f>2*29.3*R205*0.92*(DK205-W205)</f>
        <v>0</v>
      </c>
      <c r="AE205">
        <f>2*0.95*5.67E-8*(((DK205+$B$7)+273)^4-(W205+273)^4)</f>
        <v>0</v>
      </c>
      <c r="AF205">
        <f>U205+AE205+AC205+AD205</f>
        <v>0</v>
      </c>
      <c r="AG205">
        <f>DH205*AU205*(DC205-DB205*(1000-AU205*DE205)/(1000-AU205*DD205))/(100*CV205)</f>
        <v>0</v>
      </c>
      <c r="AH205">
        <f>1000*DH205*AU205*(DD205-DE205)/(100*CV205*(1000-AU205*DD205))</f>
        <v>0</v>
      </c>
      <c r="AI205">
        <f>(AJ205 - AK205 - DI205*1E3/(8.314*(DK205+273.15)) * AM205/DH205 * AL205) * DH205/(100*CV205) * (1000 - DE205)/1000</f>
        <v>0</v>
      </c>
      <c r="AJ205">
        <v>1569.44704324189</v>
      </c>
      <c r="AK205">
        <v>1551.11072727273</v>
      </c>
      <c r="AL205">
        <v>3.4063189204033</v>
      </c>
      <c r="AM205">
        <v>64.351544685461</v>
      </c>
      <c r="AN205">
        <f>(AP205 - AO205 + DI205*1E3/(8.314*(DK205+273.15)) * AR205/DH205 * AQ205) * DH205/(100*CV205) * 1000/(1000 - AP205)</f>
        <v>0</v>
      </c>
      <c r="AO205">
        <v>24.5541528668851</v>
      </c>
      <c r="AP205">
        <v>24.9369580419581</v>
      </c>
      <c r="AQ205">
        <v>2.49736683182234e-06</v>
      </c>
      <c r="AR205">
        <v>100.18039122701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MAX(0,($B$13+$C$13*DP205)/(1+$D$13*DP205)*DI205/(DK205+273)*$E$13)</f>
        <v>0</v>
      </c>
      <c r="AX205" t="s">
        <v>407</v>
      </c>
      <c r="AY205" t="s">
        <v>407</v>
      </c>
      <c r="AZ205">
        <v>0</v>
      </c>
      <c r="BA205">
        <v>0</v>
      </c>
      <c r="BB205">
        <f>1-AZ205/BA205</f>
        <v>0</v>
      </c>
      <c r="BC205">
        <v>0</v>
      </c>
      <c r="BD205" t="s">
        <v>407</v>
      </c>
      <c r="BE205" t="s">
        <v>407</v>
      </c>
      <c r="BF205">
        <v>0</v>
      </c>
      <c r="BG205">
        <v>0</v>
      </c>
      <c r="BH205">
        <f>1-BF205/BG205</f>
        <v>0</v>
      </c>
      <c r="BI205">
        <v>0.5</v>
      </c>
      <c r="BJ205">
        <f>CS205</f>
        <v>0</v>
      </c>
      <c r="BK205">
        <f>L205</f>
        <v>0</v>
      </c>
      <c r="BL205">
        <f>BH205*BI205*BJ205</f>
        <v>0</v>
      </c>
      <c r="BM205">
        <f>(BK205-BC205)/BJ205</f>
        <v>0</v>
      </c>
      <c r="BN205">
        <f>(BA205-BG205)/BG205</f>
        <v>0</v>
      </c>
      <c r="BO205">
        <f>AZ205/(BB205+AZ205/BG205)</f>
        <v>0</v>
      </c>
      <c r="BP205" t="s">
        <v>407</v>
      </c>
      <c r="BQ205">
        <v>0</v>
      </c>
      <c r="BR205">
        <f>IF(BQ205&lt;&gt;0, BQ205, BO205)</f>
        <v>0</v>
      </c>
      <c r="BS205">
        <f>1-BR205/BG205</f>
        <v>0</v>
      </c>
      <c r="BT205">
        <f>(BG205-BF205)/(BG205-BR205)</f>
        <v>0</v>
      </c>
      <c r="BU205">
        <f>(BA205-BG205)/(BA205-BR205)</f>
        <v>0</v>
      </c>
      <c r="BV205">
        <f>(BG205-BF205)/(BG205-AZ205)</f>
        <v>0</v>
      </c>
      <c r="BW205">
        <f>(BA205-BG205)/(BA205-AZ205)</f>
        <v>0</v>
      </c>
      <c r="BX205">
        <f>(BT205*BR205/BF205)</f>
        <v>0</v>
      </c>
      <c r="BY205">
        <f>(1-BX205)</f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f>$B$11*DQ205+$C$11*DR205+$F$11*EC205*(1-EF205)</f>
        <v>0</v>
      </c>
      <c r="CS205">
        <f>CR205*CT205</f>
        <v>0</v>
      </c>
      <c r="CT205">
        <f>($B$11*$D$9+$C$11*$D$9+$F$11*((EP205+EH205)/MAX(EP205+EH205+EQ205, 0.1)*$I$9+EQ205/MAX(EP205+EH205+EQ205, 0.1)*$J$9))/($B$11+$C$11+$F$11)</f>
        <v>0</v>
      </c>
      <c r="CU205">
        <f>($B$11*$K$9+$C$11*$K$9+$F$11*((EP205+EH205)/MAX(EP205+EH205+EQ205, 0.1)*$P$9+EQ205/MAX(EP205+EH205+EQ205, 0.1)*$Q$9))/($B$11+$C$11+$F$11)</f>
        <v>0</v>
      </c>
      <c r="CV205">
        <v>1.65</v>
      </c>
      <c r="CW205">
        <v>0.5</v>
      </c>
      <c r="CX205" t="s">
        <v>408</v>
      </c>
      <c r="CY205">
        <v>2</v>
      </c>
      <c r="CZ205" t="b">
        <v>1</v>
      </c>
      <c r="DA205">
        <v>1510791881</v>
      </c>
      <c r="DB205">
        <v>1488.87666666667</v>
      </c>
      <c r="DC205">
        <v>1514.81888888889</v>
      </c>
      <c r="DD205">
        <v>24.9283222222222</v>
      </c>
      <c r="DE205">
        <v>24.5425851851852</v>
      </c>
      <c r="DF205">
        <v>1476.01037037037</v>
      </c>
      <c r="DG205">
        <v>24.3656259259259</v>
      </c>
      <c r="DH205">
        <v>500.09</v>
      </c>
      <c r="DI205">
        <v>89.9054148148148</v>
      </c>
      <c r="DJ205">
        <v>0.100016944444444</v>
      </c>
      <c r="DK205">
        <v>26.6278296296296</v>
      </c>
      <c r="DL205">
        <v>27.4838148148148</v>
      </c>
      <c r="DM205">
        <v>999.9</v>
      </c>
      <c r="DN205">
        <v>0</v>
      </c>
      <c r="DO205">
        <v>0</v>
      </c>
      <c r="DP205">
        <v>10004.3985185185</v>
      </c>
      <c r="DQ205">
        <v>0</v>
      </c>
      <c r="DR205">
        <v>9.98469</v>
      </c>
      <c r="DS205">
        <v>-25.9434518518519</v>
      </c>
      <c r="DT205">
        <v>1526.94</v>
      </c>
      <c r="DU205">
        <v>1552.93148148148</v>
      </c>
      <c r="DV205">
        <v>0.385754851851852</v>
      </c>
      <c r="DW205">
        <v>1514.81888888889</v>
      </c>
      <c r="DX205">
        <v>24.5425851851852</v>
      </c>
      <c r="DY205">
        <v>2.24119148148148</v>
      </c>
      <c r="DZ205">
        <v>2.20651111111111</v>
      </c>
      <c r="EA205">
        <v>19.2598407407407</v>
      </c>
      <c r="EB205">
        <v>19.0096555555556</v>
      </c>
      <c r="EC205">
        <v>1999.98777777778</v>
      </c>
      <c r="ED205">
        <v>0.980002</v>
      </c>
      <c r="EE205">
        <v>0.019998262962963</v>
      </c>
      <c r="EF205">
        <v>0</v>
      </c>
      <c r="EG205">
        <v>2.21995925925926</v>
      </c>
      <c r="EH205">
        <v>0</v>
      </c>
      <c r="EI205">
        <v>2327.82148148148</v>
      </c>
      <c r="EJ205">
        <v>17300.0518518519</v>
      </c>
      <c r="EK205">
        <v>38.875</v>
      </c>
      <c r="EL205">
        <v>39.3795925925926</v>
      </c>
      <c r="EM205">
        <v>38.625</v>
      </c>
      <c r="EN205">
        <v>38.062</v>
      </c>
      <c r="EO205">
        <v>38.25</v>
      </c>
      <c r="EP205">
        <v>1959.99296296296</v>
      </c>
      <c r="EQ205">
        <v>40</v>
      </c>
      <c r="ER205">
        <v>0</v>
      </c>
      <c r="ES205">
        <v>1679592641.3</v>
      </c>
      <c r="ET205">
        <v>0</v>
      </c>
      <c r="EU205">
        <v>2.22816923076923</v>
      </c>
      <c r="EV205">
        <v>-0.794741872588683</v>
      </c>
      <c r="EW205">
        <v>2.67247866980281</v>
      </c>
      <c r="EX205">
        <v>2327.84115384615</v>
      </c>
      <c r="EY205">
        <v>15</v>
      </c>
      <c r="EZ205">
        <v>0</v>
      </c>
      <c r="FA205" t="s">
        <v>409</v>
      </c>
      <c r="FB205">
        <v>1510787920.6</v>
      </c>
      <c r="FC205">
        <v>1510787921.6</v>
      </c>
      <c r="FD205">
        <v>0</v>
      </c>
      <c r="FE205">
        <v>-0.101</v>
      </c>
      <c r="FF205">
        <v>-0.012</v>
      </c>
      <c r="FG205">
        <v>6.901</v>
      </c>
      <c r="FH205">
        <v>0.516</v>
      </c>
      <c r="FI205">
        <v>420</v>
      </c>
      <c r="FJ205">
        <v>24</v>
      </c>
      <c r="FK205">
        <v>0.32</v>
      </c>
      <c r="FL205">
        <v>0.12</v>
      </c>
      <c r="FM205">
        <v>0.389903585365854</v>
      </c>
      <c r="FN205">
        <v>-0.0776564111498259</v>
      </c>
      <c r="FO205">
        <v>0.00884933874331479</v>
      </c>
      <c r="FP205">
        <v>1</v>
      </c>
      <c r="FQ205">
        <v>1</v>
      </c>
      <c r="FR205">
        <v>1</v>
      </c>
      <c r="FS205" t="s">
        <v>410</v>
      </c>
      <c r="FT205">
        <v>2.97185</v>
      </c>
      <c r="FU205">
        <v>2.75395</v>
      </c>
      <c r="FV205">
        <v>0.213246</v>
      </c>
      <c r="FW205">
        <v>0.216286</v>
      </c>
      <c r="FX205">
        <v>0.104808</v>
      </c>
      <c r="FY205">
        <v>0.104969</v>
      </c>
      <c r="FZ205">
        <v>30531.2</v>
      </c>
      <c r="GA205">
        <v>33147.8</v>
      </c>
      <c r="GB205">
        <v>35173.8</v>
      </c>
      <c r="GC205">
        <v>38366.4</v>
      </c>
      <c r="GD205">
        <v>44621</v>
      </c>
      <c r="GE205">
        <v>49590.8</v>
      </c>
      <c r="GF205">
        <v>54949.9</v>
      </c>
      <c r="GG205">
        <v>61530.6</v>
      </c>
      <c r="GH205">
        <v>1.96922</v>
      </c>
      <c r="GI205">
        <v>1.80942</v>
      </c>
      <c r="GJ205">
        <v>0.0951439</v>
      </c>
      <c r="GK205">
        <v>0</v>
      </c>
      <c r="GL205">
        <v>25.9319</v>
      </c>
      <c r="GM205">
        <v>999.9</v>
      </c>
      <c r="GN205">
        <v>64.339</v>
      </c>
      <c r="GO205">
        <v>29.759</v>
      </c>
      <c r="GP205">
        <v>30.0697</v>
      </c>
      <c r="GQ205">
        <v>54.8791</v>
      </c>
      <c r="GR205">
        <v>49.4631</v>
      </c>
      <c r="GS205">
        <v>1</v>
      </c>
      <c r="GT205">
        <v>0.0684121</v>
      </c>
      <c r="GU205">
        <v>1.10276</v>
      </c>
      <c r="GV205">
        <v>20.1137</v>
      </c>
      <c r="GW205">
        <v>5.19722</v>
      </c>
      <c r="GX205">
        <v>12.004</v>
      </c>
      <c r="GY205">
        <v>4.9752</v>
      </c>
      <c r="GZ205">
        <v>3.2932</v>
      </c>
      <c r="HA205">
        <v>9999</v>
      </c>
      <c r="HB205">
        <v>9999</v>
      </c>
      <c r="HC205">
        <v>999.9</v>
      </c>
      <c r="HD205">
        <v>9999</v>
      </c>
      <c r="HE205">
        <v>1.86311</v>
      </c>
      <c r="HF205">
        <v>1.86813</v>
      </c>
      <c r="HG205">
        <v>1.86785</v>
      </c>
      <c r="HH205">
        <v>1.86904</v>
      </c>
      <c r="HI205">
        <v>1.86988</v>
      </c>
      <c r="HJ205">
        <v>1.86591</v>
      </c>
      <c r="HK205">
        <v>1.86706</v>
      </c>
      <c r="HL205">
        <v>1.86837</v>
      </c>
      <c r="HM205">
        <v>5</v>
      </c>
      <c r="HN205">
        <v>0</v>
      </c>
      <c r="HO205">
        <v>0</v>
      </c>
      <c r="HP205">
        <v>0</v>
      </c>
      <c r="HQ205" t="s">
        <v>411</v>
      </c>
      <c r="HR205" t="s">
        <v>412</v>
      </c>
      <c r="HS205" t="s">
        <v>413</v>
      </c>
      <c r="HT205" t="s">
        <v>413</v>
      </c>
      <c r="HU205" t="s">
        <v>413</v>
      </c>
      <c r="HV205" t="s">
        <v>413</v>
      </c>
      <c r="HW205">
        <v>0</v>
      </c>
      <c r="HX205">
        <v>100</v>
      </c>
      <c r="HY205">
        <v>100</v>
      </c>
      <c r="HZ205">
        <v>12.99</v>
      </c>
      <c r="IA205">
        <v>0.5632</v>
      </c>
      <c r="IB205">
        <v>4.09459096810632</v>
      </c>
      <c r="IC205">
        <v>0.00701673648668627</v>
      </c>
      <c r="ID205">
        <v>-7.00304995360485e-07</v>
      </c>
      <c r="IE205">
        <v>-1.86506737496121e-11</v>
      </c>
      <c r="IF205">
        <v>0.00125787624930914</v>
      </c>
      <c r="IG205">
        <v>-0.0224036906934607</v>
      </c>
      <c r="IH205">
        <v>0.00249664406764014</v>
      </c>
      <c r="II205">
        <v>-2.59163740235367e-05</v>
      </c>
      <c r="IJ205">
        <v>-2</v>
      </c>
      <c r="IK205">
        <v>2020</v>
      </c>
      <c r="IL205">
        <v>1</v>
      </c>
      <c r="IM205">
        <v>25</v>
      </c>
      <c r="IN205">
        <v>66.1</v>
      </c>
      <c r="IO205">
        <v>66.1</v>
      </c>
      <c r="IP205">
        <v>2.92236</v>
      </c>
      <c r="IQ205">
        <v>2.60986</v>
      </c>
      <c r="IR205">
        <v>1.54785</v>
      </c>
      <c r="IS205">
        <v>2.30591</v>
      </c>
      <c r="IT205">
        <v>1.34644</v>
      </c>
      <c r="IU205">
        <v>2.34985</v>
      </c>
      <c r="IV205">
        <v>34.1678</v>
      </c>
      <c r="IW205">
        <v>24.2101</v>
      </c>
      <c r="IX205">
        <v>18</v>
      </c>
      <c r="IY205">
        <v>503.426</v>
      </c>
      <c r="IZ205">
        <v>401.124</v>
      </c>
      <c r="JA205">
        <v>23.6664</v>
      </c>
      <c r="JB205">
        <v>28.1175</v>
      </c>
      <c r="JC205">
        <v>29.9997</v>
      </c>
      <c r="JD205">
        <v>28.1358</v>
      </c>
      <c r="JE205">
        <v>28.0828</v>
      </c>
      <c r="JF205">
        <v>58.5047</v>
      </c>
      <c r="JG205">
        <v>28.1372</v>
      </c>
      <c r="JH205">
        <v>73.2799</v>
      </c>
      <c r="JI205">
        <v>23.6721</v>
      </c>
      <c r="JJ205">
        <v>1557.51</v>
      </c>
      <c r="JK205">
        <v>24.6032</v>
      </c>
      <c r="JL205">
        <v>101.957</v>
      </c>
      <c r="JM205">
        <v>102.424</v>
      </c>
    </row>
    <row r="206" spans="1:273">
      <c r="A206">
        <v>190</v>
      </c>
      <c r="B206">
        <v>1510791893.5</v>
      </c>
      <c r="C206">
        <v>2561.40000009537</v>
      </c>
      <c r="D206" t="s">
        <v>790</v>
      </c>
      <c r="E206" t="s">
        <v>791</v>
      </c>
      <c r="F206">
        <v>5</v>
      </c>
      <c r="G206" t="s">
        <v>405</v>
      </c>
      <c r="H206" t="s">
        <v>406</v>
      </c>
      <c r="I206">
        <v>1510791885.71429</v>
      </c>
      <c r="J206">
        <f>(K206)/1000</f>
        <v>0</v>
      </c>
      <c r="K206">
        <f>IF(CZ206, AN206, AH206)</f>
        <v>0</v>
      </c>
      <c r="L206">
        <f>IF(CZ206, AI206, AG206)</f>
        <v>0</v>
      </c>
      <c r="M206">
        <f>DB206 - IF(AU206&gt;1, L206*CV206*100.0/(AW206*DP206), 0)</f>
        <v>0</v>
      </c>
      <c r="N206">
        <f>((T206-J206/2)*M206-L206)/(T206+J206/2)</f>
        <v>0</v>
      </c>
      <c r="O206">
        <f>N206*(DI206+DJ206)/1000.0</f>
        <v>0</v>
      </c>
      <c r="P206">
        <f>(DB206 - IF(AU206&gt;1, L206*CV206*100.0/(AW206*DP206), 0))*(DI206+DJ206)/1000.0</f>
        <v>0</v>
      </c>
      <c r="Q206">
        <f>2.0/((1/S206-1/R206)+SIGN(S206)*SQRT((1/S206-1/R206)*(1/S206-1/R206) + 4*CW206/((CW206+1)*(CW206+1))*(2*1/S206*1/R206-1/R206*1/R206)))</f>
        <v>0</v>
      </c>
      <c r="R206">
        <f>IF(LEFT(CX206,1)&lt;&gt;"0",IF(LEFT(CX206,1)="1",3.0,CY206),$D$5+$E$5*(DP206*DI206/($K$5*1000))+$F$5*(DP206*DI206/($K$5*1000))*MAX(MIN(CV206,$J$5),$I$5)*MAX(MIN(CV206,$J$5),$I$5)+$G$5*MAX(MIN(CV206,$J$5),$I$5)*(DP206*DI206/($K$5*1000))+$H$5*(DP206*DI206/($K$5*1000))*(DP206*DI206/($K$5*1000)))</f>
        <v>0</v>
      </c>
      <c r="S206">
        <f>J206*(1000-(1000*0.61365*exp(17.502*W206/(240.97+W206))/(DI206+DJ206)+DD206)/2)/(1000*0.61365*exp(17.502*W206/(240.97+W206))/(DI206+DJ206)-DD206)</f>
        <v>0</v>
      </c>
      <c r="T206">
        <f>1/((CW206+1)/(Q206/1.6)+1/(R206/1.37)) + CW206/((CW206+1)/(Q206/1.6) + CW206/(R206/1.37))</f>
        <v>0</v>
      </c>
      <c r="U206">
        <f>(CR206*CU206)</f>
        <v>0</v>
      </c>
      <c r="V206">
        <f>(DK206+(U206+2*0.95*5.67E-8*(((DK206+$B$7)+273)^4-(DK206+273)^4)-44100*J206)/(1.84*29.3*R206+8*0.95*5.67E-8*(DK206+273)^3))</f>
        <v>0</v>
      </c>
      <c r="W206">
        <f>($C$7*DL206+$D$7*DM206+$E$7*V206)</f>
        <v>0</v>
      </c>
      <c r="X206">
        <f>0.61365*exp(17.502*W206/(240.97+W206))</f>
        <v>0</v>
      </c>
      <c r="Y206">
        <f>(Z206/AA206*100)</f>
        <v>0</v>
      </c>
      <c r="Z206">
        <f>DD206*(DI206+DJ206)/1000</f>
        <v>0</v>
      </c>
      <c r="AA206">
        <f>0.61365*exp(17.502*DK206/(240.97+DK206))</f>
        <v>0</v>
      </c>
      <c r="AB206">
        <f>(X206-DD206*(DI206+DJ206)/1000)</f>
        <v>0</v>
      </c>
      <c r="AC206">
        <f>(-J206*44100)</f>
        <v>0</v>
      </c>
      <c r="AD206">
        <f>2*29.3*R206*0.92*(DK206-W206)</f>
        <v>0</v>
      </c>
      <c r="AE206">
        <f>2*0.95*5.67E-8*(((DK206+$B$7)+273)^4-(W206+273)^4)</f>
        <v>0</v>
      </c>
      <c r="AF206">
        <f>U206+AE206+AC206+AD206</f>
        <v>0</v>
      </c>
      <c r="AG206">
        <f>DH206*AU206*(DC206-DB206*(1000-AU206*DE206)/(1000-AU206*DD206))/(100*CV206)</f>
        <v>0</v>
      </c>
      <c r="AH206">
        <f>1000*DH206*AU206*(DD206-DE206)/(100*CV206*(1000-AU206*DD206))</f>
        <v>0</v>
      </c>
      <c r="AI206">
        <f>(AJ206 - AK206 - DI206*1E3/(8.314*(DK206+273.15)) * AM206/DH206 * AL206) * DH206/(100*CV206) * (1000 - DE206)/1000</f>
        <v>0</v>
      </c>
      <c r="AJ206">
        <v>1585.6854505204</v>
      </c>
      <c r="AK206">
        <v>1567.63581818182</v>
      </c>
      <c r="AL206">
        <v>3.2649992296678</v>
      </c>
      <c r="AM206">
        <v>64.351544685461</v>
      </c>
      <c r="AN206">
        <f>(AP206 - AO206 + DI206*1E3/(8.314*(DK206+273.15)) * AR206/DH206 * AQ206) * DH206/(100*CV206) * 1000/(1000 - AP206)</f>
        <v>0</v>
      </c>
      <c r="AO206">
        <v>24.5563751980069</v>
      </c>
      <c r="AP206">
        <v>24.9428391608392</v>
      </c>
      <c r="AQ206">
        <v>5.25704328075614e-06</v>
      </c>
      <c r="AR206">
        <v>100.18039122701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MAX(0,($B$13+$C$13*DP206)/(1+$D$13*DP206)*DI206/(DK206+273)*$E$13)</f>
        <v>0</v>
      </c>
      <c r="AX206" t="s">
        <v>407</v>
      </c>
      <c r="AY206" t="s">
        <v>407</v>
      </c>
      <c r="AZ206">
        <v>0</v>
      </c>
      <c r="BA206">
        <v>0</v>
      </c>
      <c r="BB206">
        <f>1-AZ206/BA206</f>
        <v>0</v>
      </c>
      <c r="BC206">
        <v>0</v>
      </c>
      <c r="BD206" t="s">
        <v>407</v>
      </c>
      <c r="BE206" t="s">
        <v>407</v>
      </c>
      <c r="BF206">
        <v>0</v>
      </c>
      <c r="BG206">
        <v>0</v>
      </c>
      <c r="BH206">
        <f>1-BF206/BG206</f>
        <v>0</v>
      </c>
      <c r="BI206">
        <v>0.5</v>
      </c>
      <c r="BJ206">
        <f>CS206</f>
        <v>0</v>
      </c>
      <c r="BK206">
        <f>L206</f>
        <v>0</v>
      </c>
      <c r="BL206">
        <f>BH206*BI206*BJ206</f>
        <v>0</v>
      </c>
      <c r="BM206">
        <f>(BK206-BC206)/BJ206</f>
        <v>0</v>
      </c>
      <c r="BN206">
        <f>(BA206-BG206)/BG206</f>
        <v>0</v>
      </c>
      <c r="BO206">
        <f>AZ206/(BB206+AZ206/BG206)</f>
        <v>0</v>
      </c>
      <c r="BP206" t="s">
        <v>407</v>
      </c>
      <c r="BQ206">
        <v>0</v>
      </c>
      <c r="BR206">
        <f>IF(BQ206&lt;&gt;0, BQ206, BO206)</f>
        <v>0</v>
      </c>
      <c r="BS206">
        <f>1-BR206/BG206</f>
        <v>0</v>
      </c>
      <c r="BT206">
        <f>(BG206-BF206)/(BG206-BR206)</f>
        <v>0</v>
      </c>
      <c r="BU206">
        <f>(BA206-BG206)/(BA206-BR206)</f>
        <v>0</v>
      </c>
      <c r="BV206">
        <f>(BG206-BF206)/(BG206-AZ206)</f>
        <v>0</v>
      </c>
      <c r="BW206">
        <f>(BA206-BG206)/(BA206-AZ206)</f>
        <v>0</v>
      </c>
      <c r="BX206">
        <f>(BT206*BR206/BF206)</f>
        <v>0</v>
      </c>
      <c r="BY206">
        <f>(1-BX206)</f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f>$B$11*DQ206+$C$11*DR206+$F$11*EC206*(1-EF206)</f>
        <v>0</v>
      </c>
      <c r="CS206">
        <f>CR206*CT206</f>
        <v>0</v>
      </c>
      <c r="CT206">
        <f>($B$11*$D$9+$C$11*$D$9+$F$11*((EP206+EH206)/MAX(EP206+EH206+EQ206, 0.1)*$I$9+EQ206/MAX(EP206+EH206+EQ206, 0.1)*$J$9))/($B$11+$C$11+$F$11)</f>
        <v>0</v>
      </c>
      <c r="CU206">
        <f>($B$11*$K$9+$C$11*$K$9+$F$11*((EP206+EH206)/MAX(EP206+EH206+EQ206, 0.1)*$P$9+EQ206/MAX(EP206+EH206+EQ206, 0.1)*$Q$9))/($B$11+$C$11+$F$11)</f>
        <v>0</v>
      </c>
      <c r="CV206">
        <v>1.65</v>
      </c>
      <c r="CW206">
        <v>0.5</v>
      </c>
      <c r="CX206" t="s">
        <v>408</v>
      </c>
      <c r="CY206">
        <v>2</v>
      </c>
      <c r="CZ206" t="b">
        <v>1</v>
      </c>
      <c r="DA206">
        <v>1510791885.71429</v>
      </c>
      <c r="DB206">
        <v>1504.675</v>
      </c>
      <c r="DC206">
        <v>1530.27071428571</v>
      </c>
      <c r="DD206">
        <v>24.9338571428571</v>
      </c>
      <c r="DE206">
        <v>24.5516892857143</v>
      </c>
      <c r="DF206">
        <v>1491.73285714286</v>
      </c>
      <c r="DG206">
        <v>24.3708857142857</v>
      </c>
      <c r="DH206">
        <v>500.091142857143</v>
      </c>
      <c r="DI206">
        <v>89.9056678571428</v>
      </c>
      <c r="DJ206">
        <v>0.100062267857143</v>
      </c>
      <c r="DK206">
        <v>26.6280607142857</v>
      </c>
      <c r="DL206">
        <v>27.4876142857143</v>
      </c>
      <c r="DM206">
        <v>999.9</v>
      </c>
      <c r="DN206">
        <v>0</v>
      </c>
      <c r="DO206">
        <v>0</v>
      </c>
      <c r="DP206">
        <v>10001.0725</v>
      </c>
      <c r="DQ206">
        <v>0</v>
      </c>
      <c r="DR206">
        <v>9.98469</v>
      </c>
      <c r="DS206">
        <v>-25.5962214285714</v>
      </c>
      <c r="DT206">
        <v>1543.15107142857</v>
      </c>
      <c r="DU206">
        <v>1568.78642857143</v>
      </c>
      <c r="DV206">
        <v>0.382183571428572</v>
      </c>
      <c r="DW206">
        <v>1530.27071428571</v>
      </c>
      <c r="DX206">
        <v>24.5516892857143</v>
      </c>
      <c r="DY206">
        <v>2.24169535714286</v>
      </c>
      <c r="DZ206">
        <v>2.20733571428571</v>
      </c>
      <c r="EA206">
        <v>19.2634464285714</v>
      </c>
      <c r="EB206">
        <v>19.0156535714286</v>
      </c>
      <c r="EC206">
        <v>1999.98535714286</v>
      </c>
      <c r="ED206">
        <v>0.980000535714286</v>
      </c>
      <c r="EE206">
        <v>0.0199997071428571</v>
      </c>
      <c r="EF206">
        <v>0</v>
      </c>
      <c r="EG206">
        <v>2.20337857142857</v>
      </c>
      <c r="EH206">
        <v>0</v>
      </c>
      <c r="EI206">
        <v>2327.93464285714</v>
      </c>
      <c r="EJ206">
        <v>17300.0142857143</v>
      </c>
      <c r="EK206">
        <v>38.875</v>
      </c>
      <c r="EL206">
        <v>39.3794285714286</v>
      </c>
      <c r="EM206">
        <v>38.625</v>
      </c>
      <c r="EN206">
        <v>38.062</v>
      </c>
      <c r="EO206">
        <v>38.25</v>
      </c>
      <c r="EP206">
        <v>1959.98714285714</v>
      </c>
      <c r="EQ206">
        <v>40.0028571428571</v>
      </c>
      <c r="ER206">
        <v>0</v>
      </c>
      <c r="ES206">
        <v>1679592646.7</v>
      </c>
      <c r="ET206">
        <v>0</v>
      </c>
      <c r="EU206">
        <v>2.194368</v>
      </c>
      <c r="EV206">
        <v>0.317884624099118</v>
      </c>
      <c r="EW206">
        <v>2.68538461495865</v>
      </c>
      <c r="EX206">
        <v>2327.9996</v>
      </c>
      <c r="EY206">
        <v>15</v>
      </c>
      <c r="EZ206">
        <v>0</v>
      </c>
      <c r="FA206" t="s">
        <v>409</v>
      </c>
      <c r="FB206">
        <v>1510787920.6</v>
      </c>
      <c r="FC206">
        <v>1510787921.6</v>
      </c>
      <c r="FD206">
        <v>0</v>
      </c>
      <c r="FE206">
        <v>-0.101</v>
      </c>
      <c r="FF206">
        <v>-0.012</v>
      </c>
      <c r="FG206">
        <v>6.901</v>
      </c>
      <c r="FH206">
        <v>0.516</v>
      </c>
      <c r="FI206">
        <v>420</v>
      </c>
      <c r="FJ206">
        <v>24</v>
      </c>
      <c r="FK206">
        <v>0.32</v>
      </c>
      <c r="FL206">
        <v>0.12</v>
      </c>
      <c r="FM206">
        <v>0.386155804878049</v>
      </c>
      <c r="FN206">
        <v>-0.0464314494773515</v>
      </c>
      <c r="FO206">
        <v>0.00765024279295734</v>
      </c>
      <c r="FP206">
        <v>1</v>
      </c>
      <c r="FQ206">
        <v>1</v>
      </c>
      <c r="FR206">
        <v>1</v>
      </c>
      <c r="FS206" t="s">
        <v>410</v>
      </c>
      <c r="FT206">
        <v>2.97211</v>
      </c>
      <c r="FU206">
        <v>2.75385</v>
      </c>
      <c r="FV206">
        <v>0.214599</v>
      </c>
      <c r="FW206">
        <v>0.217602</v>
      </c>
      <c r="FX206">
        <v>0.104825</v>
      </c>
      <c r="FY206">
        <v>0.104967</v>
      </c>
      <c r="FZ206">
        <v>30478.9</v>
      </c>
      <c r="GA206">
        <v>33092.3</v>
      </c>
      <c r="GB206">
        <v>35174</v>
      </c>
      <c r="GC206">
        <v>38366.6</v>
      </c>
      <c r="GD206">
        <v>44620.7</v>
      </c>
      <c r="GE206">
        <v>49591.2</v>
      </c>
      <c r="GF206">
        <v>54950.5</v>
      </c>
      <c r="GG206">
        <v>61531.1</v>
      </c>
      <c r="GH206">
        <v>1.96952</v>
      </c>
      <c r="GI206">
        <v>1.8095</v>
      </c>
      <c r="GJ206">
        <v>0.0960752</v>
      </c>
      <c r="GK206">
        <v>0</v>
      </c>
      <c r="GL206">
        <v>25.9319</v>
      </c>
      <c r="GM206">
        <v>999.9</v>
      </c>
      <c r="GN206">
        <v>64.363</v>
      </c>
      <c r="GO206">
        <v>29.759</v>
      </c>
      <c r="GP206">
        <v>30.0801</v>
      </c>
      <c r="GQ206">
        <v>54.4391</v>
      </c>
      <c r="GR206">
        <v>48.9183</v>
      </c>
      <c r="GS206">
        <v>1</v>
      </c>
      <c r="GT206">
        <v>0.0682342</v>
      </c>
      <c r="GU206">
        <v>1.09932</v>
      </c>
      <c r="GV206">
        <v>20.1137</v>
      </c>
      <c r="GW206">
        <v>5.19752</v>
      </c>
      <c r="GX206">
        <v>12.004</v>
      </c>
      <c r="GY206">
        <v>4.975</v>
      </c>
      <c r="GZ206">
        <v>3.2931</v>
      </c>
      <c r="HA206">
        <v>9999</v>
      </c>
      <c r="HB206">
        <v>9999</v>
      </c>
      <c r="HC206">
        <v>999.9</v>
      </c>
      <c r="HD206">
        <v>9999</v>
      </c>
      <c r="HE206">
        <v>1.86311</v>
      </c>
      <c r="HF206">
        <v>1.86813</v>
      </c>
      <c r="HG206">
        <v>1.86785</v>
      </c>
      <c r="HH206">
        <v>1.86902</v>
      </c>
      <c r="HI206">
        <v>1.8699</v>
      </c>
      <c r="HJ206">
        <v>1.86589</v>
      </c>
      <c r="HK206">
        <v>1.86702</v>
      </c>
      <c r="HL206">
        <v>1.86834</v>
      </c>
      <c r="HM206">
        <v>5</v>
      </c>
      <c r="HN206">
        <v>0</v>
      </c>
      <c r="HO206">
        <v>0</v>
      </c>
      <c r="HP206">
        <v>0</v>
      </c>
      <c r="HQ206" t="s">
        <v>411</v>
      </c>
      <c r="HR206" t="s">
        <v>412</v>
      </c>
      <c r="HS206" t="s">
        <v>413</v>
      </c>
      <c r="HT206" t="s">
        <v>413</v>
      </c>
      <c r="HU206" t="s">
        <v>413</v>
      </c>
      <c r="HV206" t="s">
        <v>413</v>
      </c>
      <c r="HW206">
        <v>0</v>
      </c>
      <c r="HX206">
        <v>100</v>
      </c>
      <c r="HY206">
        <v>100</v>
      </c>
      <c r="HZ206">
        <v>13.06</v>
      </c>
      <c r="IA206">
        <v>0.5635</v>
      </c>
      <c r="IB206">
        <v>4.09459096810632</v>
      </c>
      <c r="IC206">
        <v>0.00701673648668627</v>
      </c>
      <c r="ID206">
        <v>-7.00304995360485e-07</v>
      </c>
      <c r="IE206">
        <v>-1.86506737496121e-11</v>
      </c>
      <c r="IF206">
        <v>0.00125787624930914</v>
      </c>
      <c r="IG206">
        <v>-0.0224036906934607</v>
      </c>
      <c r="IH206">
        <v>0.00249664406764014</v>
      </c>
      <c r="II206">
        <v>-2.59163740235367e-05</v>
      </c>
      <c r="IJ206">
        <v>-2</v>
      </c>
      <c r="IK206">
        <v>2020</v>
      </c>
      <c r="IL206">
        <v>1</v>
      </c>
      <c r="IM206">
        <v>25</v>
      </c>
      <c r="IN206">
        <v>66.2</v>
      </c>
      <c r="IO206">
        <v>66.2</v>
      </c>
      <c r="IP206">
        <v>2.94556</v>
      </c>
      <c r="IQ206">
        <v>2.6123</v>
      </c>
      <c r="IR206">
        <v>1.54785</v>
      </c>
      <c r="IS206">
        <v>2.30591</v>
      </c>
      <c r="IT206">
        <v>1.34644</v>
      </c>
      <c r="IU206">
        <v>2.27905</v>
      </c>
      <c r="IV206">
        <v>34.1678</v>
      </c>
      <c r="IW206">
        <v>24.2101</v>
      </c>
      <c r="IX206">
        <v>18</v>
      </c>
      <c r="IY206">
        <v>503.606</v>
      </c>
      <c r="IZ206">
        <v>401.146</v>
      </c>
      <c r="JA206">
        <v>23.6807</v>
      </c>
      <c r="JB206">
        <v>28.1145</v>
      </c>
      <c r="JC206">
        <v>29.9999</v>
      </c>
      <c r="JD206">
        <v>28.1334</v>
      </c>
      <c r="JE206">
        <v>28.0799</v>
      </c>
      <c r="JF206">
        <v>58.971</v>
      </c>
      <c r="JG206">
        <v>28.1372</v>
      </c>
      <c r="JH206">
        <v>73.2799</v>
      </c>
      <c r="JI206">
        <v>23.6834</v>
      </c>
      <c r="JJ206">
        <v>1577.61</v>
      </c>
      <c r="JK206">
        <v>24.6034</v>
      </c>
      <c r="JL206">
        <v>101.958</v>
      </c>
      <c r="JM206">
        <v>102.424</v>
      </c>
    </row>
    <row r="207" spans="1:273">
      <c r="A207">
        <v>191</v>
      </c>
      <c r="B207">
        <v>1510791898.5</v>
      </c>
      <c r="C207">
        <v>2566.40000009537</v>
      </c>
      <c r="D207" t="s">
        <v>792</v>
      </c>
      <c r="E207" t="s">
        <v>793</v>
      </c>
      <c r="F207">
        <v>5</v>
      </c>
      <c r="G207" t="s">
        <v>405</v>
      </c>
      <c r="H207" t="s">
        <v>406</v>
      </c>
      <c r="I207">
        <v>1510791891</v>
      </c>
      <c r="J207">
        <f>(K207)/1000</f>
        <v>0</v>
      </c>
      <c r="K207">
        <f>IF(CZ207, AN207, AH207)</f>
        <v>0</v>
      </c>
      <c r="L207">
        <f>IF(CZ207, AI207, AG207)</f>
        <v>0</v>
      </c>
      <c r="M207">
        <f>DB207 - IF(AU207&gt;1, L207*CV207*100.0/(AW207*DP207), 0)</f>
        <v>0</v>
      </c>
      <c r="N207">
        <f>((T207-J207/2)*M207-L207)/(T207+J207/2)</f>
        <v>0</v>
      </c>
      <c r="O207">
        <f>N207*(DI207+DJ207)/1000.0</f>
        <v>0</v>
      </c>
      <c r="P207">
        <f>(DB207 - IF(AU207&gt;1, L207*CV207*100.0/(AW207*DP207), 0))*(DI207+DJ207)/1000.0</f>
        <v>0</v>
      </c>
      <c r="Q207">
        <f>2.0/((1/S207-1/R207)+SIGN(S207)*SQRT((1/S207-1/R207)*(1/S207-1/R207) + 4*CW207/((CW207+1)*(CW207+1))*(2*1/S207*1/R207-1/R207*1/R207)))</f>
        <v>0</v>
      </c>
      <c r="R207">
        <f>IF(LEFT(CX207,1)&lt;&gt;"0",IF(LEFT(CX207,1)="1",3.0,CY207),$D$5+$E$5*(DP207*DI207/($K$5*1000))+$F$5*(DP207*DI207/($K$5*1000))*MAX(MIN(CV207,$J$5),$I$5)*MAX(MIN(CV207,$J$5),$I$5)+$G$5*MAX(MIN(CV207,$J$5),$I$5)*(DP207*DI207/($K$5*1000))+$H$5*(DP207*DI207/($K$5*1000))*(DP207*DI207/($K$5*1000)))</f>
        <v>0</v>
      </c>
      <c r="S207">
        <f>J207*(1000-(1000*0.61365*exp(17.502*W207/(240.97+W207))/(DI207+DJ207)+DD207)/2)/(1000*0.61365*exp(17.502*W207/(240.97+W207))/(DI207+DJ207)-DD207)</f>
        <v>0</v>
      </c>
      <c r="T207">
        <f>1/((CW207+1)/(Q207/1.6)+1/(R207/1.37)) + CW207/((CW207+1)/(Q207/1.6) + CW207/(R207/1.37))</f>
        <v>0</v>
      </c>
      <c r="U207">
        <f>(CR207*CU207)</f>
        <v>0</v>
      </c>
      <c r="V207">
        <f>(DK207+(U207+2*0.95*5.67E-8*(((DK207+$B$7)+273)^4-(DK207+273)^4)-44100*J207)/(1.84*29.3*R207+8*0.95*5.67E-8*(DK207+273)^3))</f>
        <v>0</v>
      </c>
      <c r="W207">
        <f>($C$7*DL207+$D$7*DM207+$E$7*V207)</f>
        <v>0</v>
      </c>
      <c r="X207">
        <f>0.61365*exp(17.502*W207/(240.97+W207))</f>
        <v>0</v>
      </c>
      <c r="Y207">
        <f>(Z207/AA207*100)</f>
        <v>0</v>
      </c>
      <c r="Z207">
        <f>DD207*(DI207+DJ207)/1000</f>
        <v>0</v>
      </c>
      <c r="AA207">
        <f>0.61365*exp(17.502*DK207/(240.97+DK207))</f>
        <v>0</v>
      </c>
      <c r="AB207">
        <f>(X207-DD207*(DI207+DJ207)/1000)</f>
        <v>0</v>
      </c>
      <c r="AC207">
        <f>(-J207*44100)</f>
        <v>0</v>
      </c>
      <c r="AD207">
        <f>2*29.3*R207*0.92*(DK207-W207)</f>
        <v>0</v>
      </c>
      <c r="AE207">
        <f>2*0.95*5.67E-8*(((DK207+$B$7)+273)^4-(W207+273)^4)</f>
        <v>0</v>
      </c>
      <c r="AF207">
        <f>U207+AE207+AC207+AD207</f>
        <v>0</v>
      </c>
      <c r="AG207">
        <f>DH207*AU207*(DC207-DB207*(1000-AU207*DE207)/(1000-AU207*DD207))/(100*CV207)</f>
        <v>0</v>
      </c>
      <c r="AH207">
        <f>1000*DH207*AU207*(DD207-DE207)/(100*CV207*(1000-AU207*DD207))</f>
        <v>0</v>
      </c>
      <c r="AI207">
        <f>(AJ207 - AK207 - DI207*1E3/(8.314*(DK207+273.15)) * AM207/DH207 * AL207) * DH207/(100*CV207) * (1000 - DE207)/1000</f>
        <v>0</v>
      </c>
      <c r="AJ207">
        <v>1602.92820569066</v>
      </c>
      <c r="AK207">
        <v>1584.53466666667</v>
      </c>
      <c r="AL207">
        <v>3.4057203948202</v>
      </c>
      <c r="AM207">
        <v>64.351544685461</v>
      </c>
      <c r="AN207">
        <f>(AP207 - AO207 + DI207*1E3/(8.314*(DK207+273.15)) * AR207/DH207 * AQ207) * DH207/(100*CV207) * 1000/(1000 - AP207)</f>
        <v>0</v>
      </c>
      <c r="AO207">
        <v>24.5545246129854</v>
      </c>
      <c r="AP207">
        <v>24.948034965035</v>
      </c>
      <c r="AQ207">
        <v>3.05247933697628e-06</v>
      </c>
      <c r="AR207">
        <v>100.18039122701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MAX(0,($B$13+$C$13*DP207)/(1+$D$13*DP207)*DI207/(DK207+273)*$E$13)</f>
        <v>0</v>
      </c>
      <c r="AX207" t="s">
        <v>407</v>
      </c>
      <c r="AY207" t="s">
        <v>407</v>
      </c>
      <c r="AZ207">
        <v>0</v>
      </c>
      <c r="BA207">
        <v>0</v>
      </c>
      <c r="BB207">
        <f>1-AZ207/BA207</f>
        <v>0</v>
      </c>
      <c r="BC207">
        <v>0</v>
      </c>
      <c r="BD207" t="s">
        <v>407</v>
      </c>
      <c r="BE207" t="s">
        <v>407</v>
      </c>
      <c r="BF207">
        <v>0</v>
      </c>
      <c r="BG207">
        <v>0</v>
      </c>
      <c r="BH207">
        <f>1-BF207/BG207</f>
        <v>0</v>
      </c>
      <c r="BI207">
        <v>0.5</v>
      </c>
      <c r="BJ207">
        <f>CS207</f>
        <v>0</v>
      </c>
      <c r="BK207">
        <f>L207</f>
        <v>0</v>
      </c>
      <c r="BL207">
        <f>BH207*BI207*BJ207</f>
        <v>0</v>
      </c>
      <c r="BM207">
        <f>(BK207-BC207)/BJ207</f>
        <v>0</v>
      </c>
      <c r="BN207">
        <f>(BA207-BG207)/BG207</f>
        <v>0</v>
      </c>
      <c r="BO207">
        <f>AZ207/(BB207+AZ207/BG207)</f>
        <v>0</v>
      </c>
      <c r="BP207" t="s">
        <v>407</v>
      </c>
      <c r="BQ207">
        <v>0</v>
      </c>
      <c r="BR207">
        <f>IF(BQ207&lt;&gt;0, BQ207, BO207)</f>
        <v>0</v>
      </c>
      <c r="BS207">
        <f>1-BR207/BG207</f>
        <v>0</v>
      </c>
      <c r="BT207">
        <f>(BG207-BF207)/(BG207-BR207)</f>
        <v>0</v>
      </c>
      <c r="BU207">
        <f>(BA207-BG207)/(BA207-BR207)</f>
        <v>0</v>
      </c>
      <c r="BV207">
        <f>(BG207-BF207)/(BG207-AZ207)</f>
        <v>0</v>
      </c>
      <c r="BW207">
        <f>(BA207-BG207)/(BA207-AZ207)</f>
        <v>0</v>
      </c>
      <c r="BX207">
        <f>(BT207*BR207/BF207)</f>
        <v>0</v>
      </c>
      <c r="BY207">
        <f>(1-BX207)</f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f>$B$11*DQ207+$C$11*DR207+$F$11*EC207*(1-EF207)</f>
        <v>0</v>
      </c>
      <c r="CS207">
        <f>CR207*CT207</f>
        <v>0</v>
      </c>
      <c r="CT207">
        <f>($B$11*$D$9+$C$11*$D$9+$F$11*((EP207+EH207)/MAX(EP207+EH207+EQ207, 0.1)*$I$9+EQ207/MAX(EP207+EH207+EQ207, 0.1)*$J$9))/($B$11+$C$11+$F$11)</f>
        <v>0</v>
      </c>
      <c r="CU207">
        <f>($B$11*$K$9+$C$11*$K$9+$F$11*((EP207+EH207)/MAX(EP207+EH207+EQ207, 0.1)*$P$9+EQ207/MAX(EP207+EH207+EQ207, 0.1)*$Q$9))/($B$11+$C$11+$F$11)</f>
        <v>0</v>
      </c>
      <c r="CV207">
        <v>1.65</v>
      </c>
      <c r="CW207">
        <v>0.5</v>
      </c>
      <c r="CX207" t="s">
        <v>408</v>
      </c>
      <c r="CY207">
        <v>2</v>
      </c>
      <c r="CZ207" t="b">
        <v>1</v>
      </c>
      <c r="DA207">
        <v>1510791891</v>
      </c>
      <c r="DB207">
        <v>1522.10888888889</v>
      </c>
      <c r="DC207">
        <v>1547.46962962963</v>
      </c>
      <c r="DD207">
        <v>24.9403777777778</v>
      </c>
      <c r="DE207">
        <v>24.5550592592593</v>
      </c>
      <c r="DF207">
        <v>1509.08333333333</v>
      </c>
      <c r="DG207">
        <v>24.3770814814815</v>
      </c>
      <c r="DH207">
        <v>500.08337037037</v>
      </c>
      <c r="DI207">
        <v>89.9063185185185</v>
      </c>
      <c r="DJ207">
        <v>0.0999942111111111</v>
      </c>
      <c r="DK207">
        <v>26.6271740740741</v>
      </c>
      <c r="DL207">
        <v>27.4946888888889</v>
      </c>
      <c r="DM207">
        <v>999.9</v>
      </c>
      <c r="DN207">
        <v>0</v>
      </c>
      <c r="DO207">
        <v>0</v>
      </c>
      <c r="DP207">
        <v>10005.3259259259</v>
      </c>
      <c r="DQ207">
        <v>0</v>
      </c>
      <c r="DR207">
        <v>9.98469</v>
      </c>
      <c r="DS207">
        <v>-25.3609740740741</v>
      </c>
      <c r="DT207">
        <v>1561.04074074074</v>
      </c>
      <c r="DU207">
        <v>1586.4237037037</v>
      </c>
      <c r="DV207">
        <v>0.385336777777778</v>
      </c>
      <c r="DW207">
        <v>1547.46962962963</v>
      </c>
      <c r="DX207">
        <v>24.5550592592593</v>
      </c>
      <c r="DY207">
        <v>2.24229814814815</v>
      </c>
      <c r="DZ207">
        <v>2.20765407407407</v>
      </c>
      <c r="EA207">
        <v>19.2677592592593</v>
      </c>
      <c r="EB207">
        <v>19.017962962963</v>
      </c>
      <c r="EC207">
        <v>1999.99444444444</v>
      </c>
      <c r="ED207">
        <v>0.979999777777778</v>
      </c>
      <c r="EE207">
        <v>0.0200004333333333</v>
      </c>
      <c r="EF207">
        <v>0</v>
      </c>
      <c r="EG207">
        <v>2.26102222222222</v>
      </c>
      <c r="EH207">
        <v>0</v>
      </c>
      <c r="EI207">
        <v>2328.06962962963</v>
      </c>
      <c r="EJ207">
        <v>17300.0925925926</v>
      </c>
      <c r="EK207">
        <v>38.875</v>
      </c>
      <c r="EL207">
        <v>39.3795925925926</v>
      </c>
      <c r="EM207">
        <v>38.625</v>
      </c>
      <c r="EN207">
        <v>38.062</v>
      </c>
      <c r="EO207">
        <v>38.25</v>
      </c>
      <c r="EP207">
        <v>1959.99407407407</v>
      </c>
      <c r="EQ207">
        <v>40.0044444444444</v>
      </c>
      <c r="ER207">
        <v>0</v>
      </c>
      <c r="ES207">
        <v>1679592651.5</v>
      </c>
      <c r="ET207">
        <v>0</v>
      </c>
      <c r="EU207">
        <v>2.277464</v>
      </c>
      <c r="EV207">
        <v>1.24623077289742</v>
      </c>
      <c r="EW207">
        <v>0.0846153806155454</v>
      </c>
      <c r="EX207">
        <v>2328.1144</v>
      </c>
      <c r="EY207">
        <v>15</v>
      </c>
      <c r="EZ207">
        <v>0</v>
      </c>
      <c r="FA207" t="s">
        <v>409</v>
      </c>
      <c r="FB207">
        <v>1510787920.6</v>
      </c>
      <c r="FC207">
        <v>1510787921.6</v>
      </c>
      <c r="FD207">
        <v>0</v>
      </c>
      <c r="FE207">
        <v>-0.101</v>
      </c>
      <c r="FF207">
        <v>-0.012</v>
      </c>
      <c r="FG207">
        <v>6.901</v>
      </c>
      <c r="FH207">
        <v>0.516</v>
      </c>
      <c r="FI207">
        <v>420</v>
      </c>
      <c r="FJ207">
        <v>24</v>
      </c>
      <c r="FK207">
        <v>0.32</v>
      </c>
      <c r="FL207">
        <v>0.12</v>
      </c>
      <c r="FM207">
        <v>0.384513902439024</v>
      </c>
      <c r="FN207">
        <v>0.0162114355400703</v>
      </c>
      <c r="FO207">
        <v>0.00537294652234184</v>
      </c>
      <c r="FP207">
        <v>1</v>
      </c>
      <c r="FQ207">
        <v>1</v>
      </c>
      <c r="FR207">
        <v>1</v>
      </c>
      <c r="FS207" t="s">
        <v>410</v>
      </c>
      <c r="FT207">
        <v>2.97199</v>
      </c>
      <c r="FU207">
        <v>2.75387</v>
      </c>
      <c r="FV207">
        <v>0.215971</v>
      </c>
      <c r="FW207">
        <v>0.218991</v>
      </c>
      <c r="FX207">
        <v>0.104835</v>
      </c>
      <c r="FY207">
        <v>0.104969</v>
      </c>
      <c r="FZ207">
        <v>30426.1</v>
      </c>
      <c r="GA207">
        <v>33033.7</v>
      </c>
      <c r="GB207">
        <v>35174.5</v>
      </c>
      <c r="GC207">
        <v>38366.7</v>
      </c>
      <c r="GD207">
        <v>44620.7</v>
      </c>
      <c r="GE207">
        <v>49591.3</v>
      </c>
      <c r="GF207">
        <v>54951.1</v>
      </c>
      <c r="GG207">
        <v>61531.2</v>
      </c>
      <c r="GH207">
        <v>1.96945</v>
      </c>
      <c r="GI207">
        <v>1.80965</v>
      </c>
      <c r="GJ207">
        <v>0.0960939</v>
      </c>
      <c r="GK207">
        <v>0</v>
      </c>
      <c r="GL207">
        <v>25.9319</v>
      </c>
      <c r="GM207">
        <v>999.9</v>
      </c>
      <c r="GN207">
        <v>64.339</v>
      </c>
      <c r="GO207">
        <v>29.759</v>
      </c>
      <c r="GP207">
        <v>30.0727</v>
      </c>
      <c r="GQ207">
        <v>54.3291</v>
      </c>
      <c r="GR207">
        <v>48.9784</v>
      </c>
      <c r="GS207">
        <v>1</v>
      </c>
      <c r="GT207">
        <v>0.0681021</v>
      </c>
      <c r="GU207">
        <v>1.2701</v>
      </c>
      <c r="GV207">
        <v>20.1127</v>
      </c>
      <c r="GW207">
        <v>5.19707</v>
      </c>
      <c r="GX207">
        <v>12.004</v>
      </c>
      <c r="GY207">
        <v>4.97495</v>
      </c>
      <c r="GZ207">
        <v>3.29315</v>
      </c>
      <c r="HA207">
        <v>9999</v>
      </c>
      <c r="HB207">
        <v>9999</v>
      </c>
      <c r="HC207">
        <v>999.9</v>
      </c>
      <c r="HD207">
        <v>9999</v>
      </c>
      <c r="HE207">
        <v>1.86311</v>
      </c>
      <c r="HF207">
        <v>1.86813</v>
      </c>
      <c r="HG207">
        <v>1.86788</v>
      </c>
      <c r="HH207">
        <v>1.86903</v>
      </c>
      <c r="HI207">
        <v>1.86989</v>
      </c>
      <c r="HJ207">
        <v>1.86589</v>
      </c>
      <c r="HK207">
        <v>1.86704</v>
      </c>
      <c r="HL207">
        <v>1.86836</v>
      </c>
      <c r="HM207">
        <v>5</v>
      </c>
      <c r="HN207">
        <v>0</v>
      </c>
      <c r="HO207">
        <v>0</v>
      </c>
      <c r="HP207">
        <v>0</v>
      </c>
      <c r="HQ207" t="s">
        <v>411</v>
      </c>
      <c r="HR207" t="s">
        <v>412</v>
      </c>
      <c r="HS207" t="s">
        <v>413</v>
      </c>
      <c r="HT207" t="s">
        <v>413</v>
      </c>
      <c r="HU207" t="s">
        <v>413</v>
      </c>
      <c r="HV207" t="s">
        <v>413</v>
      </c>
      <c r="HW207">
        <v>0</v>
      </c>
      <c r="HX207">
        <v>100</v>
      </c>
      <c r="HY207">
        <v>100</v>
      </c>
      <c r="HZ207">
        <v>13.14</v>
      </c>
      <c r="IA207">
        <v>0.5636</v>
      </c>
      <c r="IB207">
        <v>4.09459096810632</v>
      </c>
      <c r="IC207">
        <v>0.00701673648668627</v>
      </c>
      <c r="ID207">
        <v>-7.00304995360485e-07</v>
      </c>
      <c r="IE207">
        <v>-1.86506737496121e-11</v>
      </c>
      <c r="IF207">
        <v>0.00125787624930914</v>
      </c>
      <c r="IG207">
        <v>-0.0224036906934607</v>
      </c>
      <c r="IH207">
        <v>0.00249664406764014</v>
      </c>
      <c r="II207">
        <v>-2.59163740235367e-05</v>
      </c>
      <c r="IJ207">
        <v>-2</v>
      </c>
      <c r="IK207">
        <v>2020</v>
      </c>
      <c r="IL207">
        <v>1</v>
      </c>
      <c r="IM207">
        <v>25</v>
      </c>
      <c r="IN207">
        <v>66.3</v>
      </c>
      <c r="IO207">
        <v>66.3</v>
      </c>
      <c r="IP207">
        <v>2.97119</v>
      </c>
      <c r="IQ207">
        <v>2.60864</v>
      </c>
      <c r="IR207">
        <v>1.54785</v>
      </c>
      <c r="IS207">
        <v>2.30469</v>
      </c>
      <c r="IT207">
        <v>1.34644</v>
      </c>
      <c r="IU207">
        <v>2.28516</v>
      </c>
      <c r="IV207">
        <v>34.1678</v>
      </c>
      <c r="IW207">
        <v>24.2188</v>
      </c>
      <c r="IX207">
        <v>18</v>
      </c>
      <c r="IY207">
        <v>503.529</v>
      </c>
      <c r="IZ207">
        <v>401.209</v>
      </c>
      <c r="JA207">
        <v>23.6727</v>
      </c>
      <c r="JB207">
        <v>28.1115</v>
      </c>
      <c r="JC207">
        <v>29.9999</v>
      </c>
      <c r="JD207">
        <v>28.1304</v>
      </c>
      <c r="JE207">
        <v>28.077</v>
      </c>
      <c r="JF207">
        <v>59.5049</v>
      </c>
      <c r="JG207">
        <v>28.1372</v>
      </c>
      <c r="JH207">
        <v>73.2799</v>
      </c>
      <c r="JI207">
        <v>23.6527</v>
      </c>
      <c r="JJ207">
        <v>1591.08</v>
      </c>
      <c r="JK207">
        <v>24.6034</v>
      </c>
      <c r="JL207">
        <v>101.959</v>
      </c>
      <c r="JM207">
        <v>102.424</v>
      </c>
    </row>
    <row r="208" spans="1:273">
      <c r="A208">
        <v>192</v>
      </c>
      <c r="B208">
        <v>1510791903.5</v>
      </c>
      <c r="C208">
        <v>2571.40000009537</v>
      </c>
      <c r="D208" t="s">
        <v>794</v>
      </c>
      <c r="E208" t="s">
        <v>795</v>
      </c>
      <c r="F208">
        <v>5</v>
      </c>
      <c r="G208" t="s">
        <v>405</v>
      </c>
      <c r="H208" t="s">
        <v>406</v>
      </c>
      <c r="I208">
        <v>1510791895.71429</v>
      </c>
      <c r="J208">
        <f>(K208)/1000</f>
        <v>0</v>
      </c>
      <c r="K208">
        <f>IF(CZ208, AN208, AH208)</f>
        <v>0</v>
      </c>
      <c r="L208">
        <f>IF(CZ208, AI208, AG208)</f>
        <v>0</v>
      </c>
      <c r="M208">
        <f>DB208 - IF(AU208&gt;1, L208*CV208*100.0/(AW208*DP208), 0)</f>
        <v>0</v>
      </c>
      <c r="N208">
        <f>((T208-J208/2)*M208-L208)/(T208+J208/2)</f>
        <v>0</v>
      </c>
      <c r="O208">
        <f>N208*(DI208+DJ208)/1000.0</f>
        <v>0</v>
      </c>
      <c r="P208">
        <f>(DB208 - IF(AU208&gt;1, L208*CV208*100.0/(AW208*DP208), 0))*(DI208+DJ208)/1000.0</f>
        <v>0</v>
      </c>
      <c r="Q208">
        <f>2.0/((1/S208-1/R208)+SIGN(S208)*SQRT((1/S208-1/R208)*(1/S208-1/R208) + 4*CW208/((CW208+1)*(CW208+1))*(2*1/S208*1/R208-1/R208*1/R208)))</f>
        <v>0</v>
      </c>
      <c r="R208">
        <f>IF(LEFT(CX208,1)&lt;&gt;"0",IF(LEFT(CX208,1)="1",3.0,CY208),$D$5+$E$5*(DP208*DI208/($K$5*1000))+$F$5*(DP208*DI208/($K$5*1000))*MAX(MIN(CV208,$J$5),$I$5)*MAX(MIN(CV208,$J$5),$I$5)+$G$5*MAX(MIN(CV208,$J$5),$I$5)*(DP208*DI208/($K$5*1000))+$H$5*(DP208*DI208/($K$5*1000))*(DP208*DI208/($K$5*1000)))</f>
        <v>0</v>
      </c>
      <c r="S208">
        <f>J208*(1000-(1000*0.61365*exp(17.502*W208/(240.97+W208))/(DI208+DJ208)+DD208)/2)/(1000*0.61365*exp(17.502*W208/(240.97+W208))/(DI208+DJ208)-DD208)</f>
        <v>0</v>
      </c>
      <c r="T208">
        <f>1/((CW208+1)/(Q208/1.6)+1/(R208/1.37)) + CW208/((CW208+1)/(Q208/1.6) + CW208/(R208/1.37))</f>
        <v>0</v>
      </c>
      <c r="U208">
        <f>(CR208*CU208)</f>
        <v>0</v>
      </c>
      <c r="V208">
        <f>(DK208+(U208+2*0.95*5.67E-8*(((DK208+$B$7)+273)^4-(DK208+273)^4)-44100*J208)/(1.84*29.3*R208+8*0.95*5.67E-8*(DK208+273)^3))</f>
        <v>0</v>
      </c>
      <c r="W208">
        <f>($C$7*DL208+$D$7*DM208+$E$7*V208)</f>
        <v>0</v>
      </c>
      <c r="X208">
        <f>0.61365*exp(17.502*W208/(240.97+W208))</f>
        <v>0</v>
      </c>
      <c r="Y208">
        <f>(Z208/AA208*100)</f>
        <v>0</v>
      </c>
      <c r="Z208">
        <f>DD208*(DI208+DJ208)/1000</f>
        <v>0</v>
      </c>
      <c r="AA208">
        <f>0.61365*exp(17.502*DK208/(240.97+DK208))</f>
        <v>0</v>
      </c>
      <c r="AB208">
        <f>(X208-DD208*(DI208+DJ208)/1000)</f>
        <v>0</v>
      </c>
      <c r="AC208">
        <f>(-J208*44100)</f>
        <v>0</v>
      </c>
      <c r="AD208">
        <f>2*29.3*R208*0.92*(DK208-W208)</f>
        <v>0</v>
      </c>
      <c r="AE208">
        <f>2*0.95*5.67E-8*(((DK208+$B$7)+273)^4-(W208+273)^4)</f>
        <v>0</v>
      </c>
      <c r="AF208">
        <f>U208+AE208+AC208+AD208</f>
        <v>0</v>
      </c>
      <c r="AG208">
        <f>DH208*AU208*(DC208-DB208*(1000-AU208*DE208)/(1000-AU208*DD208))/(100*CV208)</f>
        <v>0</v>
      </c>
      <c r="AH208">
        <f>1000*DH208*AU208*(DD208-DE208)/(100*CV208*(1000-AU208*DD208))</f>
        <v>0</v>
      </c>
      <c r="AI208">
        <f>(AJ208 - AK208 - DI208*1E3/(8.314*(DK208+273.15)) * AM208/DH208 * AL208) * DH208/(100*CV208) * (1000 - DE208)/1000</f>
        <v>0</v>
      </c>
      <c r="AJ208">
        <v>1620.20800365006</v>
      </c>
      <c r="AK208">
        <v>1601.63496969697</v>
      </c>
      <c r="AL208">
        <v>3.42010591564299</v>
      </c>
      <c r="AM208">
        <v>64.351544685461</v>
      </c>
      <c r="AN208">
        <f>(AP208 - AO208 + DI208*1E3/(8.314*(DK208+273.15)) * AR208/DH208 * AQ208) * DH208/(100*CV208) * 1000/(1000 - AP208)</f>
        <v>0</v>
      </c>
      <c r="AO208">
        <v>24.5562502586541</v>
      </c>
      <c r="AP208">
        <v>24.9444832167832</v>
      </c>
      <c r="AQ208">
        <v>-1.64624064348254e-06</v>
      </c>
      <c r="AR208">
        <v>100.18039122701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MAX(0,($B$13+$C$13*DP208)/(1+$D$13*DP208)*DI208/(DK208+273)*$E$13)</f>
        <v>0</v>
      </c>
      <c r="AX208" t="s">
        <v>407</v>
      </c>
      <c r="AY208" t="s">
        <v>407</v>
      </c>
      <c r="AZ208">
        <v>0</v>
      </c>
      <c r="BA208">
        <v>0</v>
      </c>
      <c r="BB208">
        <f>1-AZ208/BA208</f>
        <v>0</v>
      </c>
      <c r="BC208">
        <v>0</v>
      </c>
      <c r="BD208" t="s">
        <v>407</v>
      </c>
      <c r="BE208" t="s">
        <v>407</v>
      </c>
      <c r="BF208">
        <v>0</v>
      </c>
      <c r="BG208">
        <v>0</v>
      </c>
      <c r="BH208">
        <f>1-BF208/BG208</f>
        <v>0</v>
      </c>
      <c r="BI208">
        <v>0.5</v>
      </c>
      <c r="BJ208">
        <f>CS208</f>
        <v>0</v>
      </c>
      <c r="BK208">
        <f>L208</f>
        <v>0</v>
      </c>
      <c r="BL208">
        <f>BH208*BI208*BJ208</f>
        <v>0</v>
      </c>
      <c r="BM208">
        <f>(BK208-BC208)/BJ208</f>
        <v>0</v>
      </c>
      <c r="BN208">
        <f>(BA208-BG208)/BG208</f>
        <v>0</v>
      </c>
      <c r="BO208">
        <f>AZ208/(BB208+AZ208/BG208)</f>
        <v>0</v>
      </c>
      <c r="BP208" t="s">
        <v>407</v>
      </c>
      <c r="BQ208">
        <v>0</v>
      </c>
      <c r="BR208">
        <f>IF(BQ208&lt;&gt;0, BQ208, BO208)</f>
        <v>0</v>
      </c>
      <c r="BS208">
        <f>1-BR208/BG208</f>
        <v>0</v>
      </c>
      <c r="BT208">
        <f>(BG208-BF208)/(BG208-BR208)</f>
        <v>0</v>
      </c>
      <c r="BU208">
        <f>(BA208-BG208)/(BA208-BR208)</f>
        <v>0</v>
      </c>
      <c r="BV208">
        <f>(BG208-BF208)/(BG208-AZ208)</f>
        <v>0</v>
      </c>
      <c r="BW208">
        <f>(BA208-BG208)/(BA208-AZ208)</f>
        <v>0</v>
      </c>
      <c r="BX208">
        <f>(BT208*BR208/BF208)</f>
        <v>0</v>
      </c>
      <c r="BY208">
        <f>(1-BX208)</f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f>$B$11*DQ208+$C$11*DR208+$F$11*EC208*(1-EF208)</f>
        <v>0</v>
      </c>
      <c r="CS208">
        <f>CR208*CT208</f>
        <v>0</v>
      </c>
      <c r="CT208">
        <f>($B$11*$D$9+$C$11*$D$9+$F$11*((EP208+EH208)/MAX(EP208+EH208+EQ208, 0.1)*$I$9+EQ208/MAX(EP208+EH208+EQ208, 0.1)*$J$9))/($B$11+$C$11+$F$11)</f>
        <v>0</v>
      </c>
      <c r="CU208">
        <f>($B$11*$K$9+$C$11*$K$9+$F$11*((EP208+EH208)/MAX(EP208+EH208+EQ208, 0.1)*$P$9+EQ208/MAX(EP208+EH208+EQ208, 0.1)*$Q$9))/($B$11+$C$11+$F$11)</f>
        <v>0</v>
      </c>
      <c r="CV208">
        <v>1.65</v>
      </c>
      <c r="CW208">
        <v>0.5</v>
      </c>
      <c r="CX208" t="s">
        <v>408</v>
      </c>
      <c r="CY208">
        <v>2</v>
      </c>
      <c r="CZ208" t="b">
        <v>1</v>
      </c>
      <c r="DA208">
        <v>1510791895.71429</v>
      </c>
      <c r="DB208">
        <v>1537.5825</v>
      </c>
      <c r="DC208">
        <v>1563.02535714286</v>
      </c>
      <c r="DD208">
        <v>24.944</v>
      </c>
      <c r="DE208">
        <v>24.5554821428571</v>
      </c>
      <c r="DF208">
        <v>1524.48428571429</v>
      </c>
      <c r="DG208">
        <v>24.3805178571429</v>
      </c>
      <c r="DH208">
        <v>500.076392857143</v>
      </c>
      <c r="DI208">
        <v>89.9056357142857</v>
      </c>
      <c r="DJ208">
        <v>0.100013560714286</v>
      </c>
      <c r="DK208">
        <v>26.6275678571429</v>
      </c>
      <c r="DL208">
        <v>27.5005857142857</v>
      </c>
      <c r="DM208">
        <v>999.9</v>
      </c>
      <c r="DN208">
        <v>0</v>
      </c>
      <c r="DO208">
        <v>0</v>
      </c>
      <c r="DP208">
        <v>9995.985</v>
      </c>
      <c r="DQ208">
        <v>0</v>
      </c>
      <c r="DR208">
        <v>9.98469</v>
      </c>
      <c r="DS208">
        <v>-25.4433535714286</v>
      </c>
      <c r="DT208">
        <v>1576.91714285714</v>
      </c>
      <c r="DU208">
        <v>1602.37321428571</v>
      </c>
      <c r="DV208">
        <v>0.388529214285714</v>
      </c>
      <c r="DW208">
        <v>1563.02535714286</v>
      </c>
      <c r="DX208">
        <v>24.5554821428571</v>
      </c>
      <c r="DY208">
        <v>2.24260714285714</v>
      </c>
      <c r="DZ208">
        <v>2.20767571428571</v>
      </c>
      <c r="EA208">
        <v>19.2699642857143</v>
      </c>
      <c r="EB208">
        <v>19.0181285714286</v>
      </c>
      <c r="EC208">
        <v>2000.01357142857</v>
      </c>
      <c r="ED208">
        <v>0.979999035714286</v>
      </c>
      <c r="EE208">
        <v>0.0200011571428571</v>
      </c>
      <c r="EF208">
        <v>0</v>
      </c>
      <c r="EG208">
        <v>2.27580357142857</v>
      </c>
      <c r="EH208">
        <v>0</v>
      </c>
      <c r="EI208">
        <v>2328.11357142857</v>
      </c>
      <c r="EJ208">
        <v>17300.2571428571</v>
      </c>
      <c r="EK208">
        <v>38.875</v>
      </c>
      <c r="EL208">
        <v>39.375</v>
      </c>
      <c r="EM208">
        <v>38.625</v>
      </c>
      <c r="EN208">
        <v>38.062</v>
      </c>
      <c r="EO208">
        <v>38.25</v>
      </c>
      <c r="EP208">
        <v>1960.01107142857</v>
      </c>
      <c r="EQ208">
        <v>40.0060714285714</v>
      </c>
      <c r="ER208">
        <v>0</v>
      </c>
      <c r="ES208">
        <v>1679592656.3</v>
      </c>
      <c r="ET208">
        <v>0</v>
      </c>
      <c r="EU208">
        <v>2.29338</v>
      </c>
      <c r="EV208">
        <v>0.0765615396149964</v>
      </c>
      <c r="EW208">
        <v>-0.263846153427822</v>
      </c>
      <c r="EX208">
        <v>2328.1052</v>
      </c>
      <c r="EY208">
        <v>15</v>
      </c>
      <c r="EZ208">
        <v>0</v>
      </c>
      <c r="FA208" t="s">
        <v>409</v>
      </c>
      <c r="FB208">
        <v>1510787920.6</v>
      </c>
      <c r="FC208">
        <v>1510787921.6</v>
      </c>
      <c r="FD208">
        <v>0</v>
      </c>
      <c r="FE208">
        <v>-0.101</v>
      </c>
      <c r="FF208">
        <v>-0.012</v>
      </c>
      <c r="FG208">
        <v>6.901</v>
      </c>
      <c r="FH208">
        <v>0.516</v>
      </c>
      <c r="FI208">
        <v>420</v>
      </c>
      <c r="FJ208">
        <v>24</v>
      </c>
      <c r="FK208">
        <v>0.32</v>
      </c>
      <c r="FL208">
        <v>0.12</v>
      </c>
      <c r="FM208">
        <v>0.385625487804878</v>
      </c>
      <c r="FN208">
        <v>0.0488517909407675</v>
      </c>
      <c r="FO208">
        <v>0.00512395224327029</v>
      </c>
      <c r="FP208">
        <v>1</v>
      </c>
      <c r="FQ208">
        <v>1</v>
      </c>
      <c r="FR208">
        <v>1</v>
      </c>
      <c r="FS208" t="s">
        <v>410</v>
      </c>
      <c r="FT208">
        <v>2.97202</v>
      </c>
      <c r="FU208">
        <v>2.75377</v>
      </c>
      <c r="FV208">
        <v>0.217355</v>
      </c>
      <c r="FW208">
        <v>0.220372</v>
      </c>
      <c r="FX208">
        <v>0.104829</v>
      </c>
      <c r="FY208">
        <v>0.104971</v>
      </c>
      <c r="FZ208">
        <v>30372.2</v>
      </c>
      <c r="GA208">
        <v>32975.5</v>
      </c>
      <c r="GB208">
        <v>35174.3</v>
      </c>
      <c r="GC208">
        <v>38366.9</v>
      </c>
      <c r="GD208">
        <v>44620.9</v>
      </c>
      <c r="GE208">
        <v>49591.6</v>
      </c>
      <c r="GF208">
        <v>54950.9</v>
      </c>
      <c r="GG208">
        <v>61531.6</v>
      </c>
      <c r="GH208">
        <v>1.96933</v>
      </c>
      <c r="GI208">
        <v>1.80965</v>
      </c>
      <c r="GJ208">
        <v>0.0958517</v>
      </c>
      <c r="GK208">
        <v>0</v>
      </c>
      <c r="GL208">
        <v>25.9319</v>
      </c>
      <c r="GM208">
        <v>999.9</v>
      </c>
      <c r="GN208">
        <v>64.339</v>
      </c>
      <c r="GO208">
        <v>29.759</v>
      </c>
      <c r="GP208">
        <v>30.0704</v>
      </c>
      <c r="GQ208">
        <v>54.6691</v>
      </c>
      <c r="GR208">
        <v>48.8702</v>
      </c>
      <c r="GS208">
        <v>1</v>
      </c>
      <c r="GT208">
        <v>0.0682368</v>
      </c>
      <c r="GU208">
        <v>1.22211</v>
      </c>
      <c r="GV208">
        <v>20.1135</v>
      </c>
      <c r="GW208">
        <v>5.19767</v>
      </c>
      <c r="GX208">
        <v>12.004</v>
      </c>
      <c r="GY208">
        <v>4.9751</v>
      </c>
      <c r="GZ208">
        <v>3.29315</v>
      </c>
      <c r="HA208">
        <v>9999</v>
      </c>
      <c r="HB208">
        <v>9999</v>
      </c>
      <c r="HC208">
        <v>999.9</v>
      </c>
      <c r="HD208">
        <v>9999</v>
      </c>
      <c r="HE208">
        <v>1.8631</v>
      </c>
      <c r="HF208">
        <v>1.86813</v>
      </c>
      <c r="HG208">
        <v>1.86786</v>
      </c>
      <c r="HH208">
        <v>1.86903</v>
      </c>
      <c r="HI208">
        <v>1.8699</v>
      </c>
      <c r="HJ208">
        <v>1.86591</v>
      </c>
      <c r="HK208">
        <v>1.86702</v>
      </c>
      <c r="HL208">
        <v>1.86834</v>
      </c>
      <c r="HM208">
        <v>5</v>
      </c>
      <c r="HN208">
        <v>0</v>
      </c>
      <c r="HO208">
        <v>0</v>
      </c>
      <c r="HP208">
        <v>0</v>
      </c>
      <c r="HQ208" t="s">
        <v>411</v>
      </c>
      <c r="HR208" t="s">
        <v>412</v>
      </c>
      <c r="HS208" t="s">
        <v>413</v>
      </c>
      <c r="HT208" t="s">
        <v>413</v>
      </c>
      <c r="HU208" t="s">
        <v>413</v>
      </c>
      <c r="HV208" t="s">
        <v>413</v>
      </c>
      <c r="HW208">
        <v>0</v>
      </c>
      <c r="HX208">
        <v>100</v>
      </c>
      <c r="HY208">
        <v>100</v>
      </c>
      <c r="HZ208">
        <v>13.21</v>
      </c>
      <c r="IA208">
        <v>0.5635</v>
      </c>
      <c r="IB208">
        <v>4.09459096810632</v>
      </c>
      <c r="IC208">
        <v>0.00701673648668627</v>
      </c>
      <c r="ID208">
        <v>-7.00304995360485e-07</v>
      </c>
      <c r="IE208">
        <v>-1.86506737496121e-11</v>
      </c>
      <c r="IF208">
        <v>0.00125787624930914</v>
      </c>
      <c r="IG208">
        <v>-0.0224036906934607</v>
      </c>
      <c r="IH208">
        <v>0.00249664406764014</v>
      </c>
      <c r="II208">
        <v>-2.59163740235367e-05</v>
      </c>
      <c r="IJ208">
        <v>-2</v>
      </c>
      <c r="IK208">
        <v>2020</v>
      </c>
      <c r="IL208">
        <v>1</v>
      </c>
      <c r="IM208">
        <v>25</v>
      </c>
      <c r="IN208">
        <v>66.4</v>
      </c>
      <c r="IO208">
        <v>66.4</v>
      </c>
      <c r="IP208">
        <v>2.99438</v>
      </c>
      <c r="IQ208">
        <v>2.60254</v>
      </c>
      <c r="IR208">
        <v>1.54785</v>
      </c>
      <c r="IS208">
        <v>2.30591</v>
      </c>
      <c r="IT208">
        <v>1.34644</v>
      </c>
      <c r="IU208">
        <v>2.36938</v>
      </c>
      <c r="IV208">
        <v>34.1678</v>
      </c>
      <c r="IW208">
        <v>24.2188</v>
      </c>
      <c r="IX208">
        <v>18</v>
      </c>
      <c r="IY208">
        <v>503.424</v>
      </c>
      <c r="IZ208">
        <v>401.192</v>
      </c>
      <c r="JA208">
        <v>23.6525</v>
      </c>
      <c r="JB208">
        <v>28.1085</v>
      </c>
      <c r="JC208">
        <v>30.0001</v>
      </c>
      <c r="JD208">
        <v>28.128</v>
      </c>
      <c r="JE208">
        <v>28.0745</v>
      </c>
      <c r="JF208">
        <v>59.9614</v>
      </c>
      <c r="JG208">
        <v>28.1372</v>
      </c>
      <c r="JH208">
        <v>73.2799</v>
      </c>
      <c r="JI208">
        <v>23.6511</v>
      </c>
      <c r="JJ208">
        <v>1604.54</v>
      </c>
      <c r="JK208">
        <v>24.6034</v>
      </c>
      <c r="JL208">
        <v>101.959</v>
      </c>
      <c r="JM208">
        <v>102.425</v>
      </c>
    </row>
    <row r="209" spans="1:273">
      <c r="A209">
        <v>193</v>
      </c>
      <c r="B209">
        <v>1510794061</v>
      </c>
      <c r="C209">
        <v>4728.90000009537</v>
      </c>
      <c r="D209" t="s">
        <v>796</v>
      </c>
      <c r="E209" t="s">
        <v>797</v>
      </c>
      <c r="F209">
        <v>5</v>
      </c>
      <c r="G209" t="s">
        <v>798</v>
      </c>
      <c r="H209" t="s">
        <v>406</v>
      </c>
      <c r="I209">
        <v>1510794053.25</v>
      </c>
      <c r="J209">
        <f>(K209)/1000</f>
        <v>0</v>
      </c>
      <c r="K209">
        <f>IF(CZ209, AN209, AH209)</f>
        <v>0</v>
      </c>
      <c r="L209">
        <f>IF(CZ209, AI209, AG209)</f>
        <v>0</v>
      </c>
      <c r="M209">
        <f>DB209 - IF(AU209&gt;1, L209*CV209*100.0/(AW209*DP209), 0)</f>
        <v>0</v>
      </c>
      <c r="N209">
        <f>((T209-J209/2)*M209-L209)/(T209+J209/2)</f>
        <v>0</v>
      </c>
      <c r="O209">
        <f>N209*(DI209+DJ209)/1000.0</f>
        <v>0</v>
      </c>
      <c r="P209">
        <f>(DB209 - IF(AU209&gt;1, L209*CV209*100.0/(AW209*DP209), 0))*(DI209+DJ209)/1000.0</f>
        <v>0</v>
      </c>
      <c r="Q209">
        <f>2.0/((1/S209-1/R209)+SIGN(S209)*SQRT((1/S209-1/R209)*(1/S209-1/R209) + 4*CW209/((CW209+1)*(CW209+1))*(2*1/S209*1/R209-1/R209*1/R209)))</f>
        <v>0</v>
      </c>
      <c r="R209">
        <f>IF(LEFT(CX209,1)&lt;&gt;"0",IF(LEFT(CX209,1)="1",3.0,CY209),$D$5+$E$5*(DP209*DI209/($K$5*1000))+$F$5*(DP209*DI209/($K$5*1000))*MAX(MIN(CV209,$J$5),$I$5)*MAX(MIN(CV209,$J$5),$I$5)+$G$5*MAX(MIN(CV209,$J$5),$I$5)*(DP209*DI209/($K$5*1000))+$H$5*(DP209*DI209/($K$5*1000))*(DP209*DI209/($K$5*1000)))</f>
        <v>0</v>
      </c>
      <c r="S209">
        <f>J209*(1000-(1000*0.61365*exp(17.502*W209/(240.97+W209))/(DI209+DJ209)+DD209)/2)/(1000*0.61365*exp(17.502*W209/(240.97+W209))/(DI209+DJ209)-DD209)</f>
        <v>0</v>
      </c>
      <c r="T209">
        <f>1/((CW209+1)/(Q209/1.6)+1/(R209/1.37)) + CW209/((CW209+1)/(Q209/1.6) + CW209/(R209/1.37))</f>
        <v>0</v>
      </c>
      <c r="U209">
        <f>(CR209*CU209)</f>
        <v>0</v>
      </c>
      <c r="V209">
        <f>(DK209+(U209+2*0.95*5.67E-8*(((DK209+$B$7)+273)^4-(DK209+273)^4)-44100*J209)/(1.84*29.3*R209+8*0.95*5.67E-8*(DK209+273)^3))</f>
        <v>0</v>
      </c>
      <c r="W209">
        <f>($C$7*DL209+$D$7*DM209+$E$7*V209)</f>
        <v>0</v>
      </c>
      <c r="X209">
        <f>0.61365*exp(17.502*W209/(240.97+W209))</f>
        <v>0</v>
      </c>
      <c r="Y209">
        <f>(Z209/AA209*100)</f>
        <v>0</v>
      </c>
      <c r="Z209">
        <f>DD209*(DI209+DJ209)/1000</f>
        <v>0</v>
      </c>
      <c r="AA209">
        <f>0.61365*exp(17.502*DK209/(240.97+DK209))</f>
        <v>0</v>
      </c>
      <c r="AB209">
        <f>(X209-DD209*(DI209+DJ209)/1000)</f>
        <v>0</v>
      </c>
      <c r="AC209">
        <f>(-J209*44100)</f>
        <v>0</v>
      </c>
      <c r="AD209">
        <f>2*29.3*R209*0.92*(DK209-W209)</f>
        <v>0</v>
      </c>
      <c r="AE209">
        <f>2*0.95*5.67E-8*(((DK209+$B$7)+273)^4-(W209+273)^4)</f>
        <v>0</v>
      </c>
      <c r="AF209">
        <f>U209+AE209+AC209+AD209</f>
        <v>0</v>
      </c>
      <c r="AG209">
        <f>DH209*AU209*(DC209-DB209*(1000-AU209*DE209)/(1000-AU209*DD209))/(100*CV209)</f>
        <v>0</v>
      </c>
      <c r="AH209">
        <f>1000*DH209*AU209*(DD209-DE209)/(100*CV209*(1000-AU209*DD209))</f>
        <v>0</v>
      </c>
      <c r="AI209">
        <f>(AJ209 - AK209 - DI209*1E3/(8.314*(DK209+273.15)) * AM209/DH209 * AL209) * DH209/(100*CV209) * (1000 - DE209)/1000</f>
        <v>0</v>
      </c>
      <c r="AJ209">
        <v>424.171715089939</v>
      </c>
      <c r="AK209">
        <v>422.639309090909</v>
      </c>
      <c r="AL209">
        <v>0.0116634374479311</v>
      </c>
      <c r="AM209">
        <v>64.6680745848926</v>
      </c>
      <c r="AN209">
        <f>(AP209 - AO209 + DI209*1E3/(8.314*(DK209+273.15)) * AR209/DH209 * AQ209) * DH209/(100*CV209) * 1000/(1000 - AP209)</f>
        <v>0</v>
      </c>
      <c r="AO209">
        <v>9.55922466968023</v>
      </c>
      <c r="AP209">
        <v>9.99483174825175</v>
      </c>
      <c r="AQ209">
        <v>4.1056241975098e-06</v>
      </c>
      <c r="AR209">
        <v>99.6129753711119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MAX(0,($B$13+$C$13*DP209)/(1+$D$13*DP209)*DI209/(DK209+273)*$E$13)</f>
        <v>0</v>
      </c>
      <c r="AX209" t="s">
        <v>407</v>
      </c>
      <c r="AY209" t="s">
        <v>407</v>
      </c>
      <c r="AZ209">
        <v>0</v>
      </c>
      <c r="BA209">
        <v>0</v>
      </c>
      <c r="BB209">
        <f>1-AZ209/BA209</f>
        <v>0</v>
      </c>
      <c r="BC209">
        <v>0</v>
      </c>
      <c r="BD209" t="s">
        <v>407</v>
      </c>
      <c r="BE209" t="s">
        <v>407</v>
      </c>
      <c r="BF209">
        <v>0</v>
      </c>
      <c r="BG209">
        <v>0</v>
      </c>
      <c r="BH209">
        <f>1-BF209/BG209</f>
        <v>0</v>
      </c>
      <c r="BI209">
        <v>0.5</v>
      </c>
      <c r="BJ209">
        <f>CS209</f>
        <v>0</v>
      </c>
      <c r="BK209">
        <f>L209</f>
        <v>0</v>
      </c>
      <c r="BL209">
        <f>BH209*BI209*BJ209</f>
        <v>0</v>
      </c>
      <c r="BM209">
        <f>(BK209-BC209)/BJ209</f>
        <v>0</v>
      </c>
      <c r="BN209">
        <f>(BA209-BG209)/BG209</f>
        <v>0</v>
      </c>
      <c r="BO209">
        <f>AZ209/(BB209+AZ209/BG209)</f>
        <v>0</v>
      </c>
      <c r="BP209" t="s">
        <v>407</v>
      </c>
      <c r="BQ209">
        <v>0</v>
      </c>
      <c r="BR209">
        <f>IF(BQ209&lt;&gt;0, BQ209, BO209)</f>
        <v>0</v>
      </c>
      <c r="BS209">
        <f>1-BR209/BG209</f>
        <v>0</v>
      </c>
      <c r="BT209">
        <f>(BG209-BF209)/(BG209-BR209)</f>
        <v>0</v>
      </c>
      <c r="BU209">
        <f>(BA209-BG209)/(BA209-BR209)</f>
        <v>0</v>
      </c>
      <c r="BV209">
        <f>(BG209-BF209)/(BG209-AZ209)</f>
        <v>0</v>
      </c>
      <c r="BW209">
        <f>(BA209-BG209)/(BA209-AZ209)</f>
        <v>0</v>
      </c>
      <c r="BX209">
        <f>(BT209*BR209/BF209)</f>
        <v>0</v>
      </c>
      <c r="BY209">
        <f>(1-BX209)</f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f>$B$11*DQ209+$C$11*DR209+$F$11*EC209*(1-EF209)</f>
        <v>0</v>
      </c>
      <c r="CS209">
        <f>CR209*CT209</f>
        <v>0</v>
      </c>
      <c r="CT209">
        <f>($B$11*$D$9+$C$11*$D$9+$F$11*((EP209+EH209)/MAX(EP209+EH209+EQ209, 0.1)*$I$9+EQ209/MAX(EP209+EH209+EQ209, 0.1)*$J$9))/($B$11+$C$11+$F$11)</f>
        <v>0</v>
      </c>
      <c r="CU209">
        <f>($B$11*$K$9+$C$11*$K$9+$F$11*((EP209+EH209)/MAX(EP209+EH209+EQ209, 0.1)*$P$9+EQ209/MAX(EP209+EH209+EQ209, 0.1)*$Q$9))/($B$11+$C$11+$F$11)</f>
        <v>0</v>
      </c>
      <c r="CV209">
        <v>2.96</v>
      </c>
      <c r="CW209">
        <v>0.5</v>
      </c>
      <c r="CX209" t="s">
        <v>408</v>
      </c>
      <c r="CY209">
        <v>2</v>
      </c>
      <c r="CZ209" t="b">
        <v>1</v>
      </c>
      <c r="DA209">
        <v>1510794053.25</v>
      </c>
      <c r="DB209">
        <v>418.360333333333</v>
      </c>
      <c r="DC209">
        <v>420.046333333333</v>
      </c>
      <c r="DD209">
        <v>9.992828</v>
      </c>
      <c r="DE209">
        <v>9.559846</v>
      </c>
      <c r="DF209">
        <v>411.4982</v>
      </c>
      <c r="DG209">
        <v>9.99201733333333</v>
      </c>
      <c r="DH209">
        <v>500.069933333333</v>
      </c>
      <c r="DI209">
        <v>89.8663233333334</v>
      </c>
      <c r="DJ209">
        <v>0.100013846666667</v>
      </c>
      <c r="DK209">
        <v>18.8974166666667</v>
      </c>
      <c r="DL209">
        <v>19.9771133333333</v>
      </c>
      <c r="DM209">
        <v>999.9</v>
      </c>
      <c r="DN209">
        <v>0</v>
      </c>
      <c r="DO209">
        <v>0</v>
      </c>
      <c r="DP209">
        <v>9999.65933333333</v>
      </c>
      <c r="DQ209">
        <v>0</v>
      </c>
      <c r="DR209">
        <v>9.76537266666667</v>
      </c>
      <c r="DS209">
        <v>-1.68596366666667</v>
      </c>
      <c r="DT209">
        <v>422.583033333333</v>
      </c>
      <c r="DU209">
        <v>424.100633333333</v>
      </c>
      <c r="DV209">
        <v>0.432982566666667</v>
      </c>
      <c r="DW209">
        <v>420.046333333333</v>
      </c>
      <c r="DX209">
        <v>9.559846</v>
      </c>
      <c r="DY209">
        <v>0.898018833333333</v>
      </c>
      <c r="DZ209">
        <v>0.8591082</v>
      </c>
      <c r="EA209">
        <v>5.35903133333333</v>
      </c>
      <c r="EB209">
        <v>4.723373</v>
      </c>
      <c r="EC209">
        <v>2000.02566666667</v>
      </c>
      <c r="ED209">
        <v>0.9800048</v>
      </c>
      <c r="EE209">
        <v>0.0199948133333333</v>
      </c>
      <c r="EF209">
        <v>0</v>
      </c>
      <c r="EG209">
        <v>2.31924</v>
      </c>
      <c r="EH209">
        <v>0</v>
      </c>
      <c r="EI209">
        <v>5352.99066666667</v>
      </c>
      <c r="EJ209">
        <v>17300.4066666667</v>
      </c>
      <c r="EK209">
        <v>38.1498</v>
      </c>
      <c r="EL209">
        <v>38.8162</v>
      </c>
      <c r="EM209">
        <v>38.1165333333333</v>
      </c>
      <c r="EN209">
        <v>37.25</v>
      </c>
      <c r="EO209">
        <v>36.9999333333333</v>
      </c>
      <c r="EP209">
        <v>1960.03533333333</v>
      </c>
      <c r="EQ209">
        <v>39.9903333333333</v>
      </c>
      <c r="ER209">
        <v>0</v>
      </c>
      <c r="ES209">
        <v>1679594813.9</v>
      </c>
      <c r="ET209">
        <v>0</v>
      </c>
      <c r="EU209">
        <v>2.325024</v>
      </c>
      <c r="EV209">
        <v>0.0268999999709706</v>
      </c>
      <c r="EW209">
        <v>-28.5838461123755</v>
      </c>
      <c r="EX209">
        <v>5352.7404</v>
      </c>
      <c r="EY209">
        <v>15</v>
      </c>
      <c r="EZ209">
        <v>0</v>
      </c>
      <c r="FA209" t="s">
        <v>409</v>
      </c>
      <c r="FB209">
        <v>1510787920.6</v>
      </c>
      <c r="FC209">
        <v>1510787921.6</v>
      </c>
      <c r="FD209">
        <v>0</v>
      </c>
      <c r="FE209">
        <v>-0.101</v>
      </c>
      <c r="FF209">
        <v>-0.012</v>
      </c>
      <c r="FG209">
        <v>6.901</v>
      </c>
      <c r="FH209">
        <v>0.516</v>
      </c>
      <c r="FI209">
        <v>420</v>
      </c>
      <c r="FJ209">
        <v>24</v>
      </c>
      <c r="FK209">
        <v>0.32</v>
      </c>
      <c r="FL209">
        <v>0.12</v>
      </c>
      <c r="FM209">
        <v>0.4320077</v>
      </c>
      <c r="FN209">
        <v>0.0223468592870525</v>
      </c>
      <c r="FO209">
        <v>0.00225746128648976</v>
      </c>
      <c r="FP209">
        <v>1</v>
      </c>
      <c r="FQ209">
        <v>1</v>
      </c>
      <c r="FR209">
        <v>1</v>
      </c>
      <c r="FS209" t="s">
        <v>410</v>
      </c>
      <c r="FT209">
        <v>2.97379</v>
      </c>
      <c r="FU209">
        <v>2.75364</v>
      </c>
      <c r="FV209">
        <v>0.0895583</v>
      </c>
      <c r="FW209">
        <v>0.0911077</v>
      </c>
      <c r="FX209">
        <v>0.0545725</v>
      </c>
      <c r="FY209">
        <v>0.0532793</v>
      </c>
      <c r="FZ209">
        <v>35436.3</v>
      </c>
      <c r="GA209">
        <v>38599.1</v>
      </c>
      <c r="GB209">
        <v>35272.7</v>
      </c>
      <c r="GC209">
        <v>38516.4</v>
      </c>
      <c r="GD209">
        <v>47260.2</v>
      </c>
      <c r="GE209">
        <v>52650.3</v>
      </c>
      <c r="GF209">
        <v>55073.8</v>
      </c>
      <c r="GG209">
        <v>61753</v>
      </c>
      <c r="GH209">
        <v>1.99345</v>
      </c>
      <c r="GI209">
        <v>1.79258</v>
      </c>
      <c r="GJ209">
        <v>0.0432804</v>
      </c>
      <c r="GK209">
        <v>0</v>
      </c>
      <c r="GL209">
        <v>19.2607</v>
      </c>
      <c r="GM209">
        <v>999.9</v>
      </c>
      <c r="GN209">
        <v>51.154</v>
      </c>
      <c r="GO209">
        <v>30.706</v>
      </c>
      <c r="GP209">
        <v>25.2525</v>
      </c>
      <c r="GQ209">
        <v>56.3587</v>
      </c>
      <c r="GR209">
        <v>50.0321</v>
      </c>
      <c r="GS209">
        <v>1</v>
      </c>
      <c r="GT209">
        <v>-0.0670198</v>
      </c>
      <c r="GU209">
        <v>5.15505</v>
      </c>
      <c r="GV209">
        <v>20.0449</v>
      </c>
      <c r="GW209">
        <v>5.19932</v>
      </c>
      <c r="GX209">
        <v>12.0043</v>
      </c>
      <c r="GY209">
        <v>4.97565</v>
      </c>
      <c r="GZ209">
        <v>3.293</v>
      </c>
      <c r="HA209">
        <v>9999</v>
      </c>
      <c r="HB209">
        <v>9999</v>
      </c>
      <c r="HC209">
        <v>999.9</v>
      </c>
      <c r="HD209">
        <v>9999</v>
      </c>
      <c r="HE209">
        <v>1.86312</v>
      </c>
      <c r="HF209">
        <v>1.86813</v>
      </c>
      <c r="HG209">
        <v>1.86784</v>
      </c>
      <c r="HH209">
        <v>1.86901</v>
      </c>
      <c r="HI209">
        <v>1.86981</v>
      </c>
      <c r="HJ209">
        <v>1.86584</v>
      </c>
      <c r="HK209">
        <v>1.86697</v>
      </c>
      <c r="HL209">
        <v>1.86836</v>
      </c>
      <c r="HM209">
        <v>5</v>
      </c>
      <c r="HN209">
        <v>0</v>
      </c>
      <c r="HO209">
        <v>0</v>
      </c>
      <c r="HP209">
        <v>0</v>
      </c>
      <c r="HQ209" t="s">
        <v>411</v>
      </c>
      <c r="HR209" t="s">
        <v>412</v>
      </c>
      <c r="HS209" t="s">
        <v>413</v>
      </c>
      <c r="HT209" t="s">
        <v>413</v>
      </c>
      <c r="HU209" t="s">
        <v>413</v>
      </c>
      <c r="HV209" t="s">
        <v>413</v>
      </c>
      <c r="HW209">
        <v>0</v>
      </c>
      <c r="HX209">
        <v>100</v>
      </c>
      <c r="HY209">
        <v>100</v>
      </c>
      <c r="HZ209">
        <v>6.863</v>
      </c>
      <c r="IA209">
        <v>0.0008</v>
      </c>
      <c r="IB209">
        <v>4.09459096810632</v>
      </c>
      <c r="IC209">
        <v>0.00701673648668627</v>
      </c>
      <c r="ID209">
        <v>-7.00304995360485e-07</v>
      </c>
      <c r="IE209">
        <v>-1.86506737496121e-11</v>
      </c>
      <c r="IF209">
        <v>0.00125787624930914</v>
      </c>
      <c r="IG209">
        <v>-0.0224036906934607</v>
      </c>
      <c r="IH209">
        <v>0.00249664406764014</v>
      </c>
      <c r="II209">
        <v>-2.59163740235367e-05</v>
      </c>
      <c r="IJ209">
        <v>-2</v>
      </c>
      <c r="IK209">
        <v>2020</v>
      </c>
      <c r="IL209">
        <v>1</v>
      </c>
      <c r="IM209">
        <v>25</v>
      </c>
      <c r="IN209">
        <v>102.3</v>
      </c>
      <c r="IO209">
        <v>102.3</v>
      </c>
      <c r="IP209">
        <v>1.01685</v>
      </c>
      <c r="IQ209">
        <v>2.62451</v>
      </c>
      <c r="IR209">
        <v>1.54785</v>
      </c>
      <c r="IS209">
        <v>2.30347</v>
      </c>
      <c r="IT209">
        <v>1.34644</v>
      </c>
      <c r="IU209">
        <v>2.35107</v>
      </c>
      <c r="IV209">
        <v>34.3497</v>
      </c>
      <c r="IW209">
        <v>24.1926</v>
      </c>
      <c r="IX209">
        <v>18</v>
      </c>
      <c r="IY209">
        <v>502.124</v>
      </c>
      <c r="IZ209">
        <v>378.892</v>
      </c>
      <c r="JA209">
        <v>12.8003</v>
      </c>
      <c r="JB209">
        <v>26.1431</v>
      </c>
      <c r="JC209">
        <v>30</v>
      </c>
      <c r="JD209">
        <v>26.2128</v>
      </c>
      <c r="JE209">
        <v>26.1674</v>
      </c>
      <c r="JF209">
        <v>20.2907</v>
      </c>
      <c r="JG209">
        <v>59.3881</v>
      </c>
      <c r="JH209">
        <v>0</v>
      </c>
      <c r="JI209">
        <v>12.8153</v>
      </c>
      <c r="JJ209">
        <v>413.326</v>
      </c>
      <c r="JK209">
        <v>9.561</v>
      </c>
      <c r="JL209">
        <v>102.209</v>
      </c>
      <c r="JM209">
        <v>102.805</v>
      </c>
    </row>
    <row r="210" spans="1:273">
      <c r="A210">
        <v>194</v>
      </c>
      <c r="B210">
        <v>1510794066</v>
      </c>
      <c r="C210">
        <v>4733.90000009537</v>
      </c>
      <c r="D210" t="s">
        <v>799</v>
      </c>
      <c r="E210" t="s">
        <v>800</v>
      </c>
      <c r="F210">
        <v>5</v>
      </c>
      <c r="G210" t="s">
        <v>798</v>
      </c>
      <c r="H210" t="s">
        <v>406</v>
      </c>
      <c r="I210">
        <v>1510794058.15517</v>
      </c>
      <c r="J210">
        <f>(K210)/1000</f>
        <v>0</v>
      </c>
      <c r="K210">
        <f>IF(CZ210, AN210, AH210)</f>
        <v>0</v>
      </c>
      <c r="L210">
        <f>IF(CZ210, AI210, AG210)</f>
        <v>0</v>
      </c>
      <c r="M210">
        <f>DB210 - IF(AU210&gt;1, L210*CV210*100.0/(AW210*DP210), 0)</f>
        <v>0</v>
      </c>
      <c r="N210">
        <f>((T210-J210/2)*M210-L210)/(T210+J210/2)</f>
        <v>0</v>
      </c>
      <c r="O210">
        <f>N210*(DI210+DJ210)/1000.0</f>
        <v>0</v>
      </c>
      <c r="P210">
        <f>(DB210 - IF(AU210&gt;1, L210*CV210*100.0/(AW210*DP210), 0))*(DI210+DJ210)/1000.0</f>
        <v>0</v>
      </c>
      <c r="Q210">
        <f>2.0/((1/S210-1/R210)+SIGN(S210)*SQRT((1/S210-1/R210)*(1/S210-1/R210) + 4*CW210/((CW210+1)*(CW210+1))*(2*1/S210*1/R210-1/R210*1/R210)))</f>
        <v>0</v>
      </c>
      <c r="R210">
        <f>IF(LEFT(CX210,1)&lt;&gt;"0",IF(LEFT(CX210,1)="1",3.0,CY210),$D$5+$E$5*(DP210*DI210/($K$5*1000))+$F$5*(DP210*DI210/($K$5*1000))*MAX(MIN(CV210,$J$5),$I$5)*MAX(MIN(CV210,$J$5),$I$5)+$G$5*MAX(MIN(CV210,$J$5),$I$5)*(DP210*DI210/($K$5*1000))+$H$5*(DP210*DI210/($K$5*1000))*(DP210*DI210/($K$5*1000)))</f>
        <v>0</v>
      </c>
      <c r="S210">
        <f>J210*(1000-(1000*0.61365*exp(17.502*W210/(240.97+W210))/(DI210+DJ210)+DD210)/2)/(1000*0.61365*exp(17.502*W210/(240.97+W210))/(DI210+DJ210)-DD210)</f>
        <v>0</v>
      </c>
      <c r="T210">
        <f>1/((CW210+1)/(Q210/1.6)+1/(R210/1.37)) + CW210/((CW210+1)/(Q210/1.6) + CW210/(R210/1.37))</f>
        <v>0</v>
      </c>
      <c r="U210">
        <f>(CR210*CU210)</f>
        <v>0</v>
      </c>
      <c r="V210">
        <f>(DK210+(U210+2*0.95*5.67E-8*(((DK210+$B$7)+273)^4-(DK210+273)^4)-44100*J210)/(1.84*29.3*R210+8*0.95*5.67E-8*(DK210+273)^3))</f>
        <v>0</v>
      </c>
      <c r="W210">
        <f>($C$7*DL210+$D$7*DM210+$E$7*V210)</f>
        <v>0</v>
      </c>
      <c r="X210">
        <f>0.61365*exp(17.502*W210/(240.97+W210))</f>
        <v>0</v>
      </c>
      <c r="Y210">
        <f>(Z210/AA210*100)</f>
        <v>0</v>
      </c>
      <c r="Z210">
        <f>DD210*(DI210+DJ210)/1000</f>
        <v>0</v>
      </c>
      <c r="AA210">
        <f>0.61365*exp(17.502*DK210/(240.97+DK210))</f>
        <v>0</v>
      </c>
      <c r="AB210">
        <f>(X210-DD210*(DI210+DJ210)/1000)</f>
        <v>0</v>
      </c>
      <c r="AC210">
        <f>(-J210*44100)</f>
        <v>0</v>
      </c>
      <c r="AD210">
        <f>2*29.3*R210*0.92*(DK210-W210)</f>
        <v>0</v>
      </c>
      <c r="AE210">
        <f>2*0.95*5.67E-8*(((DK210+$B$7)+273)^4-(W210+273)^4)</f>
        <v>0</v>
      </c>
      <c r="AF210">
        <f>U210+AE210+AC210+AD210</f>
        <v>0</v>
      </c>
      <c r="AG210">
        <f>DH210*AU210*(DC210-DB210*(1000-AU210*DE210)/(1000-AU210*DD210))/(100*CV210)</f>
        <v>0</v>
      </c>
      <c r="AH210">
        <f>1000*DH210*AU210*(DD210-DE210)/(100*CV210*(1000-AU210*DD210))</f>
        <v>0</v>
      </c>
      <c r="AI210">
        <f>(AJ210 - AK210 - DI210*1E3/(8.314*(DK210+273.15)) * AM210/DH210 * AL210) * DH210/(100*CV210) * (1000 - DE210)/1000</f>
        <v>0</v>
      </c>
      <c r="AJ210">
        <v>423.924498581595</v>
      </c>
      <c r="AK210">
        <v>422.540987878788</v>
      </c>
      <c r="AL210">
        <v>-0.0244515166479358</v>
      </c>
      <c r="AM210">
        <v>64.6680745848926</v>
      </c>
      <c r="AN210">
        <f>(AP210 - AO210 + DI210*1E3/(8.314*(DK210+273.15)) * AR210/DH210 * AQ210) * DH210/(100*CV210) * 1000/(1000 - AP210)</f>
        <v>0</v>
      </c>
      <c r="AO210">
        <v>9.56066842917831</v>
      </c>
      <c r="AP210">
        <v>9.99744860139861</v>
      </c>
      <c r="AQ210">
        <v>1.79514841438633e-06</v>
      </c>
      <c r="AR210">
        <v>99.6129753711119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MAX(0,($B$13+$C$13*DP210)/(1+$D$13*DP210)*DI210/(DK210+273)*$E$13)</f>
        <v>0</v>
      </c>
      <c r="AX210" t="s">
        <v>407</v>
      </c>
      <c r="AY210" t="s">
        <v>407</v>
      </c>
      <c r="AZ210">
        <v>0</v>
      </c>
      <c r="BA210">
        <v>0</v>
      </c>
      <c r="BB210">
        <f>1-AZ210/BA210</f>
        <v>0</v>
      </c>
      <c r="BC210">
        <v>0</v>
      </c>
      <c r="BD210" t="s">
        <v>407</v>
      </c>
      <c r="BE210" t="s">
        <v>407</v>
      </c>
      <c r="BF210">
        <v>0</v>
      </c>
      <c r="BG210">
        <v>0</v>
      </c>
      <c r="BH210">
        <f>1-BF210/BG210</f>
        <v>0</v>
      </c>
      <c r="BI210">
        <v>0.5</v>
      </c>
      <c r="BJ210">
        <f>CS210</f>
        <v>0</v>
      </c>
      <c r="BK210">
        <f>L210</f>
        <v>0</v>
      </c>
      <c r="BL210">
        <f>BH210*BI210*BJ210</f>
        <v>0</v>
      </c>
      <c r="BM210">
        <f>(BK210-BC210)/BJ210</f>
        <v>0</v>
      </c>
      <c r="BN210">
        <f>(BA210-BG210)/BG210</f>
        <v>0</v>
      </c>
      <c r="BO210">
        <f>AZ210/(BB210+AZ210/BG210)</f>
        <v>0</v>
      </c>
      <c r="BP210" t="s">
        <v>407</v>
      </c>
      <c r="BQ210">
        <v>0</v>
      </c>
      <c r="BR210">
        <f>IF(BQ210&lt;&gt;0, BQ210, BO210)</f>
        <v>0</v>
      </c>
      <c r="BS210">
        <f>1-BR210/BG210</f>
        <v>0</v>
      </c>
      <c r="BT210">
        <f>(BG210-BF210)/(BG210-BR210)</f>
        <v>0</v>
      </c>
      <c r="BU210">
        <f>(BA210-BG210)/(BA210-BR210)</f>
        <v>0</v>
      </c>
      <c r="BV210">
        <f>(BG210-BF210)/(BG210-AZ210)</f>
        <v>0</v>
      </c>
      <c r="BW210">
        <f>(BA210-BG210)/(BA210-AZ210)</f>
        <v>0</v>
      </c>
      <c r="BX210">
        <f>(BT210*BR210/BF210)</f>
        <v>0</v>
      </c>
      <c r="BY210">
        <f>(1-BX210)</f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f>$B$11*DQ210+$C$11*DR210+$F$11*EC210*(1-EF210)</f>
        <v>0</v>
      </c>
      <c r="CS210">
        <f>CR210*CT210</f>
        <v>0</v>
      </c>
      <c r="CT210">
        <f>($B$11*$D$9+$C$11*$D$9+$F$11*((EP210+EH210)/MAX(EP210+EH210+EQ210, 0.1)*$I$9+EQ210/MAX(EP210+EH210+EQ210, 0.1)*$J$9))/($B$11+$C$11+$F$11)</f>
        <v>0</v>
      </c>
      <c r="CU210">
        <f>($B$11*$K$9+$C$11*$K$9+$F$11*((EP210+EH210)/MAX(EP210+EH210+EQ210, 0.1)*$P$9+EQ210/MAX(EP210+EH210+EQ210, 0.1)*$Q$9))/($B$11+$C$11+$F$11)</f>
        <v>0</v>
      </c>
      <c r="CV210">
        <v>2.96</v>
      </c>
      <c r="CW210">
        <v>0.5</v>
      </c>
      <c r="CX210" t="s">
        <v>408</v>
      </c>
      <c r="CY210">
        <v>2</v>
      </c>
      <c r="CZ210" t="b">
        <v>1</v>
      </c>
      <c r="DA210">
        <v>1510794058.15517</v>
      </c>
      <c r="DB210">
        <v>418.365965517241</v>
      </c>
      <c r="DC210">
        <v>419.877379310345</v>
      </c>
      <c r="DD210">
        <v>9.99463551724138</v>
      </c>
      <c r="DE210">
        <v>9.56035862068966</v>
      </c>
      <c r="DF210">
        <v>411.503896551724</v>
      </c>
      <c r="DG210">
        <v>9.99379</v>
      </c>
      <c r="DH210">
        <v>500.066862068965</v>
      </c>
      <c r="DI210">
        <v>89.8660517241379</v>
      </c>
      <c r="DJ210">
        <v>0.0999790068965517</v>
      </c>
      <c r="DK210">
        <v>18.8981172413793</v>
      </c>
      <c r="DL210">
        <v>19.9728896551724</v>
      </c>
      <c r="DM210">
        <v>999.9</v>
      </c>
      <c r="DN210">
        <v>0</v>
      </c>
      <c r="DO210">
        <v>0</v>
      </c>
      <c r="DP210">
        <v>9998.16275862069</v>
      </c>
      <c r="DQ210">
        <v>0</v>
      </c>
      <c r="DR210">
        <v>9.76404</v>
      </c>
      <c r="DS210">
        <v>-1.51132348275862</v>
      </c>
      <c r="DT210">
        <v>422.589586206897</v>
      </c>
      <c r="DU210">
        <v>423.930206896552</v>
      </c>
      <c r="DV210">
        <v>0.434277172413793</v>
      </c>
      <c r="DW210">
        <v>419.877379310345</v>
      </c>
      <c r="DX210">
        <v>9.56035862068966</v>
      </c>
      <c r="DY210">
        <v>0.898178586206897</v>
      </c>
      <c r="DZ210">
        <v>0.859151724137931</v>
      </c>
      <c r="EA210">
        <v>5.36159034482759</v>
      </c>
      <c r="EB210">
        <v>4.72409827586207</v>
      </c>
      <c r="EC210">
        <v>2000.03068965517</v>
      </c>
      <c r="ED210">
        <v>0.980004689655172</v>
      </c>
      <c r="EE210">
        <v>0.0199949310344828</v>
      </c>
      <c r="EF210">
        <v>0</v>
      </c>
      <c r="EG210">
        <v>2.3319724137931</v>
      </c>
      <c r="EH210">
        <v>0</v>
      </c>
      <c r="EI210">
        <v>5350.76482758621</v>
      </c>
      <c r="EJ210">
        <v>17300.4482758621</v>
      </c>
      <c r="EK210">
        <v>38.1249310344827</v>
      </c>
      <c r="EL210">
        <v>38.807724137931</v>
      </c>
      <c r="EM210">
        <v>38.0924137931034</v>
      </c>
      <c r="EN210">
        <v>37.2326206896552</v>
      </c>
      <c r="EO210">
        <v>36.9869655172414</v>
      </c>
      <c r="EP210">
        <v>1960.04034482759</v>
      </c>
      <c r="EQ210">
        <v>39.9903448275862</v>
      </c>
      <c r="ER210">
        <v>0</v>
      </c>
      <c r="ES210">
        <v>1679594818.7</v>
      </c>
      <c r="ET210">
        <v>0</v>
      </c>
      <c r="EU210">
        <v>2.323588</v>
      </c>
      <c r="EV210">
        <v>1.07531537480843</v>
      </c>
      <c r="EW210">
        <v>-27.1584615459712</v>
      </c>
      <c r="EX210">
        <v>5350.6068</v>
      </c>
      <c r="EY210">
        <v>15</v>
      </c>
      <c r="EZ210">
        <v>0</v>
      </c>
      <c r="FA210" t="s">
        <v>409</v>
      </c>
      <c r="FB210">
        <v>1510787920.6</v>
      </c>
      <c r="FC210">
        <v>1510787921.6</v>
      </c>
      <c r="FD210">
        <v>0</v>
      </c>
      <c r="FE210">
        <v>-0.101</v>
      </c>
      <c r="FF210">
        <v>-0.012</v>
      </c>
      <c r="FG210">
        <v>6.901</v>
      </c>
      <c r="FH210">
        <v>0.516</v>
      </c>
      <c r="FI210">
        <v>420</v>
      </c>
      <c r="FJ210">
        <v>24</v>
      </c>
      <c r="FK210">
        <v>0.32</v>
      </c>
      <c r="FL210">
        <v>0.12</v>
      </c>
      <c r="FM210">
        <v>0.433541925</v>
      </c>
      <c r="FN210">
        <v>0.0168443639774851</v>
      </c>
      <c r="FO210">
        <v>0.00179946056343978</v>
      </c>
      <c r="FP210">
        <v>1</v>
      </c>
      <c r="FQ210">
        <v>1</v>
      </c>
      <c r="FR210">
        <v>1</v>
      </c>
      <c r="FS210" t="s">
        <v>410</v>
      </c>
      <c r="FT210">
        <v>2.9739</v>
      </c>
      <c r="FU210">
        <v>2.75391</v>
      </c>
      <c r="FV210">
        <v>0.089525</v>
      </c>
      <c r="FW210">
        <v>0.09063</v>
      </c>
      <c r="FX210">
        <v>0.0545835</v>
      </c>
      <c r="FY210">
        <v>0.0532829</v>
      </c>
      <c r="FZ210">
        <v>35437.9</v>
      </c>
      <c r="GA210">
        <v>38619.2</v>
      </c>
      <c r="GB210">
        <v>35273</v>
      </c>
      <c r="GC210">
        <v>38516.2</v>
      </c>
      <c r="GD210">
        <v>47260.1</v>
      </c>
      <c r="GE210">
        <v>52650</v>
      </c>
      <c r="GF210">
        <v>55074.3</v>
      </c>
      <c r="GG210">
        <v>61753</v>
      </c>
      <c r="GH210">
        <v>1.9938</v>
      </c>
      <c r="GI210">
        <v>1.79215</v>
      </c>
      <c r="GJ210">
        <v>0.0424162</v>
      </c>
      <c r="GK210">
        <v>0</v>
      </c>
      <c r="GL210">
        <v>19.2639</v>
      </c>
      <c r="GM210">
        <v>999.9</v>
      </c>
      <c r="GN210">
        <v>51.129</v>
      </c>
      <c r="GO210">
        <v>30.726</v>
      </c>
      <c r="GP210">
        <v>25.2692</v>
      </c>
      <c r="GQ210">
        <v>56.5787</v>
      </c>
      <c r="GR210">
        <v>50.4647</v>
      </c>
      <c r="GS210">
        <v>1</v>
      </c>
      <c r="GT210">
        <v>-0.0670198</v>
      </c>
      <c r="GU210">
        <v>5.1465</v>
      </c>
      <c r="GV210">
        <v>20.045</v>
      </c>
      <c r="GW210">
        <v>5.19932</v>
      </c>
      <c r="GX210">
        <v>12.0046</v>
      </c>
      <c r="GY210">
        <v>4.97575</v>
      </c>
      <c r="GZ210">
        <v>3.293</v>
      </c>
      <c r="HA210">
        <v>9999</v>
      </c>
      <c r="HB210">
        <v>9999</v>
      </c>
      <c r="HC210">
        <v>999.9</v>
      </c>
      <c r="HD210">
        <v>9999</v>
      </c>
      <c r="HE210">
        <v>1.86312</v>
      </c>
      <c r="HF210">
        <v>1.86813</v>
      </c>
      <c r="HG210">
        <v>1.86785</v>
      </c>
      <c r="HH210">
        <v>1.86903</v>
      </c>
      <c r="HI210">
        <v>1.86983</v>
      </c>
      <c r="HJ210">
        <v>1.86589</v>
      </c>
      <c r="HK210">
        <v>1.86701</v>
      </c>
      <c r="HL210">
        <v>1.86837</v>
      </c>
      <c r="HM210">
        <v>5</v>
      </c>
      <c r="HN210">
        <v>0</v>
      </c>
      <c r="HO210">
        <v>0</v>
      </c>
      <c r="HP210">
        <v>0</v>
      </c>
      <c r="HQ210" t="s">
        <v>411</v>
      </c>
      <c r="HR210" t="s">
        <v>412</v>
      </c>
      <c r="HS210" t="s">
        <v>413</v>
      </c>
      <c r="HT210" t="s">
        <v>413</v>
      </c>
      <c r="HU210" t="s">
        <v>413</v>
      </c>
      <c r="HV210" t="s">
        <v>413</v>
      </c>
      <c r="HW210">
        <v>0</v>
      </c>
      <c r="HX210">
        <v>100</v>
      </c>
      <c r="HY210">
        <v>100</v>
      </c>
      <c r="HZ210">
        <v>6.861</v>
      </c>
      <c r="IA210">
        <v>0.0009</v>
      </c>
      <c r="IB210">
        <v>4.09459096810632</v>
      </c>
      <c r="IC210">
        <v>0.00701673648668627</v>
      </c>
      <c r="ID210">
        <v>-7.00304995360485e-07</v>
      </c>
      <c r="IE210">
        <v>-1.86506737496121e-11</v>
      </c>
      <c r="IF210">
        <v>0.00125787624930914</v>
      </c>
      <c r="IG210">
        <v>-0.0224036906934607</v>
      </c>
      <c r="IH210">
        <v>0.00249664406764014</v>
      </c>
      <c r="II210">
        <v>-2.59163740235367e-05</v>
      </c>
      <c r="IJ210">
        <v>-2</v>
      </c>
      <c r="IK210">
        <v>2020</v>
      </c>
      <c r="IL210">
        <v>1</v>
      </c>
      <c r="IM210">
        <v>25</v>
      </c>
      <c r="IN210">
        <v>102.4</v>
      </c>
      <c r="IO210">
        <v>102.4</v>
      </c>
      <c r="IP210">
        <v>0.98877</v>
      </c>
      <c r="IQ210">
        <v>2.63306</v>
      </c>
      <c r="IR210">
        <v>1.54785</v>
      </c>
      <c r="IS210">
        <v>2.30469</v>
      </c>
      <c r="IT210">
        <v>1.34644</v>
      </c>
      <c r="IU210">
        <v>2.29736</v>
      </c>
      <c r="IV210">
        <v>34.3497</v>
      </c>
      <c r="IW210">
        <v>24.1926</v>
      </c>
      <c r="IX210">
        <v>18</v>
      </c>
      <c r="IY210">
        <v>502.333</v>
      </c>
      <c r="IZ210">
        <v>378.652</v>
      </c>
      <c r="JA210">
        <v>12.8185</v>
      </c>
      <c r="JB210">
        <v>26.1413</v>
      </c>
      <c r="JC210">
        <v>30</v>
      </c>
      <c r="JD210">
        <v>26.2104</v>
      </c>
      <c r="JE210">
        <v>26.1651</v>
      </c>
      <c r="JF210">
        <v>19.7783</v>
      </c>
      <c r="JG210">
        <v>59.3881</v>
      </c>
      <c r="JH210">
        <v>0</v>
      </c>
      <c r="JI210">
        <v>12.8356</v>
      </c>
      <c r="JJ210">
        <v>399.913</v>
      </c>
      <c r="JK210">
        <v>9.561</v>
      </c>
      <c r="JL210">
        <v>102.21</v>
      </c>
      <c r="JM210">
        <v>102.805</v>
      </c>
    </row>
    <row r="211" spans="1:273">
      <c r="A211">
        <v>195</v>
      </c>
      <c r="B211">
        <v>1510794071</v>
      </c>
      <c r="C211">
        <v>4738.90000009537</v>
      </c>
      <c r="D211" t="s">
        <v>801</v>
      </c>
      <c r="E211" t="s">
        <v>802</v>
      </c>
      <c r="F211">
        <v>5</v>
      </c>
      <c r="G211" t="s">
        <v>798</v>
      </c>
      <c r="H211" t="s">
        <v>406</v>
      </c>
      <c r="I211">
        <v>1510794063.23214</v>
      </c>
      <c r="J211">
        <f>(K211)/1000</f>
        <v>0</v>
      </c>
      <c r="K211">
        <f>IF(CZ211, AN211, AH211)</f>
        <v>0</v>
      </c>
      <c r="L211">
        <f>IF(CZ211, AI211, AG211)</f>
        <v>0</v>
      </c>
      <c r="M211">
        <f>DB211 - IF(AU211&gt;1, L211*CV211*100.0/(AW211*DP211), 0)</f>
        <v>0</v>
      </c>
      <c r="N211">
        <f>((T211-J211/2)*M211-L211)/(T211+J211/2)</f>
        <v>0</v>
      </c>
      <c r="O211">
        <f>N211*(DI211+DJ211)/1000.0</f>
        <v>0</v>
      </c>
      <c r="P211">
        <f>(DB211 - IF(AU211&gt;1, L211*CV211*100.0/(AW211*DP211), 0))*(DI211+DJ211)/1000.0</f>
        <v>0</v>
      </c>
      <c r="Q211">
        <f>2.0/((1/S211-1/R211)+SIGN(S211)*SQRT((1/S211-1/R211)*(1/S211-1/R211) + 4*CW211/((CW211+1)*(CW211+1))*(2*1/S211*1/R211-1/R211*1/R211)))</f>
        <v>0</v>
      </c>
      <c r="R211">
        <f>IF(LEFT(CX211,1)&lt;&gt;"0",IF(LEFT(CX211,1)="1",3.0,CY211),$D$5+$E$5*(DP211*DI211/($K$5*1000))+$F$5*(DP211*DI211/($K$5*1000))*MAX(MIN(CV211,$J$5),$I$5)*MAX(MIN(CV211,$J$5),$I$5)+$G$5*MAX(MIN(CV211,$J$5),$I$5)*(DP211*DI211/($K$5*1000))+$H$5*(DP211*DI211/($K$5*1000))*(DP211*DI211/($K$5*1000)))</f>
        <v>0</v>
      </c>
      <c r="S211">
        <f>J211*(1000-(1000*0.61365*exp(17.502*W211/(240.97+W211))/(DI211+DJ211)+DD211)/2)/(1000*0.61365*exp(17.502*W211/(240.97+W211))/(DI211+DJ211)-DD211)</f>
        <v>0</v>
      </c>
      <c r="T211">
        <f>1/((CW211+1)/(Q211/1.6)+1/(R211/1.37)) + CW211/((CW211+1)/(Q211/1.6) + CW211/(R211/1.37))</f>
        <v>0</v>
      </c>
      <c r="U211">
        <f>(CR211*CU211)</f>
        <v>0</v>
      </c>
      <c r="V211">
        <f>(DK211+(U211+2*0.95*5.67E-8*(((DK211+$B$7)+273)^4-(DK211+273)^4)-44100*J211)/(1.84*29.3*R211+8*0.95*5.67E-8*(DK211+273)^3))</f>
        <v>0</v>
      </c>
      <c r="W211">
        <f>($C$7*DL211+$D$7*DM211+$E$7*V211)</f>
        <v>0</v>
      </c>
      <c r="X211">
        <f>0.61365*exp(17.502*W211/(240.97+W211))</f>
        <v>0</v>
      </c>
      <c r="Y211">
        <f>(Z211/AA211*100)</f>
        <v>0</v>
      </c>
      <c r="Z211">
        <f>DD211*(DI211+DJ211)/1000</f>
        <v>0</v>
      </c>
      <c r="AA211">
        <f>0.61365*exp(17.502*DK211/(240.97+DK211))</f>
        <v>0</v>
      </c>
      <c r="AB211">
        <f>(X211-DD211*(DI211+DJ211)/1000)</f>
        <v>0</v>
      </c>
      <c r="AC211">
        <f>(-J211*44100)</f>
        <v>0</v>
      </c>
      <c r="AD211">
        <f>2*29.3*R211*0.92*(DK211-W211)</f>
        <v>0</v>
      </c>
      <c r="AE211">
        <f>2*0.95*5.67E-8*(((DK211+$B$7)+273)^4-(W211+273)^4)</f>
        <v>0</v>
      </c>
      <c r="AF211">
        <f>U211+AE211+AC211+AD211</f>
        <v>0</v>
      </c>
      <c r="AG211">
        <f>DH211*AU211*(DC211-DB211*(1000-AU211*DE211)/(1000-AU211*DD211))/(100*CV211)</f>
        <v>0</v>
      </c>
      <c r="AH211">
        <f>1000*DH211*AU211*(DD211-DE211)/(100*CV211*(1000-AU211*DD211))</f>
        <v>0</v>
      </c>
      <c r="AI211">
        <f>(AJ211 - AK211 - DI211*1E3/(8.314*(DK211+273.15)) * AM211/DH211 * AL211) * DH211/(100*CV211) * (1000 - DE211)/1000</f>
        <v>0</v>
      </c>
      <c r="AJ211">
        <v>414.975070338716</v>
      </c>
      <c r="AK211">
        <v>418.66343030303</v>
      </c>
      <c r="AL211">
        <v>-1.04040724990839</v>
      </c>
      <c r="AM211">
        <v>64.6680745848926</v>
      </c>
      <c r="AN211">
        <f>(AP211 - AO211 + DI211*1E3/(8.314*(DK211+273.15)) * AR211/DH211 * AQ211) * DH211/(100*CV211) * 1000/(1000 - AP211)</f>
        <v>0</v>
      </c>
      <c r="AO211">
        <v>9.56141852346921</v>
      </c>
      <c r="AP211">
        <v>9.99857587412588</v>
      </c>
      <c r="AQ211">
        <v>4.36188143447993e-06</v>
      </c>
      <c r="AR211">
        <v>99.6129753711119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MAX(0,($B$13+$C$13*DP211)/(1+$D$13*DP211)*DI211/(DK211+273)*$E$13)</f>
        <v>0</v>
      </c>
      <c r="AX211" t="s">
        <v>407</v>
      </c>
      <c r="AY211" t="s">
        <v>407</v>
      </c>
      <c r="AZ211">
        <v>0</v>
      </c>
      <c r="BA211">
        <v>0</v>
      </c>
      <c r="BB211">
        <f>1-AZ211/BA211</f>
        <v>0</v>
      </c>
      <c r="BC211">
        <v>0</v>
      </c>
      <c r="BD211" t="s">
        <v>407</v>
      </c>
      <c r="BE211" t="s">
        <v>407</v>
      </c>
      <c r="BF211">
        <v>0</v>
      </c>
      <c r="BG211">
        <v>0</v>
      </c>
      <c r="BH211">
        <f>1-BF211/BG211</f>
        <v>0</v>
      </c>
      <c r="BI211">
        <v>0.5</v>
      </c>
      <c r="BJ211">
        <f>CS211</f>
        <v>0</v>
      </c>
      <c r="BK211">
        <f>L211</f>
        <v>0</v>
      </c>
      <c r="BL211">
        <f>BH211*BI211*BJ211</f>
        <v>0</v>
      </c>
      <c r="BM211">
        <f>(BK211-BC211)/BJ211</f>
        <v>0</v>
      </c>
      <c r="BN211">
        <f>(BA211-BG211)/BG211</f>
        <v>0</v>
      </c>
      <c r="BO211">
        <f>AZ211/(BB211+AZ211/BG211)</f>
        <v>0</v>
      </c>
      <c r="BP211" t="s">
        <v>407</v>
      </c>
      <c r="BQ211">
        <v>0</v>
      </c>
      <c r="BR211">
        <f>IF(BQ211&lt;&gt;0, BQ211, BO211)</f>
        <v>0</v>
      </c>
      <c r="BS211">
        <f>1-BR211/BG211</f>
        <v>0</v>
      </c>
      <c r="BT211">
        <f>(BG211-BF211)/(BG211-BR211)</f>
        <v>0</v>
      </c>
      <c r="BU211">
        <f>(BA211-BG211)/(BA211-BR211)</f>
        <v>0</v>
      </c>
      <c r="BV211">
        <f>(BG211-BF211)/(BG211-AZ211)</f>
        <v>0</v>
      </c>
      <c r="BW211">
        <f>(BA211-BG211)/(BA211-AZ211)</f>
        <v>0</v>
      </c>
      <c r="BX211">
        <f>(BT211*BR211/BF211)</f>
        <v>0</v>
      </c>
      <c r="BY211">
        <f>(1-BX211)</f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f>$B$11*DQ211+$C$11*DR211+$F$11*EC211*(1-EF211)</f>
        <v>0</v>
      </c>
      <c r="CS211">
        <f>CR211*CT211</f>
        <v>0</v>
      </c>
      <c r="CT211">
        <f>($B$11*$D$9+$C$11*$D$9+$F$11*((EP211+EH211)/MAX(EP211+EH211+EQ211, 0.1)*$I$9+EQ211/MAX(EP211+EH211+EQ211, 0.1)*$J$9))/($B$11+$C$11+$F$11)</f>
        <v>0</v>
      </c>
      <c r="CU211">
        <f>($B$11*$K$9+$C$11*$K$9+$F$11*((EP211+EH211)/MAX(EP211+EH211+EQ211, 0.1)*$P$9+EQ211/MAX(EP211+EH211+EQ211, 0.1)*$Q$9))/($B$11+$C$11+$F$11)</f>
        <v>0</v>
      </c>
      <c r="CV211">
        <v>2.96</v>
      </c>
      <c r="CW211">
        <v>0.5</v>
      </c>
      <c r="CX211" t="s">
        <v>408</v>
      </c>
      <c r="CY211">
        <v>2</v>
      </c>
      <c r="CZ211" t="b">
        <v>1</v>
      </c>
      <c r="DA211">
        <v>1510794063.23214</v>
      </c>
      <c r="DB211">
        <v>417.808571428571</v>
      </c>
      <c r="DC211">
        <v>416.913678571429</v>
      </c>
      <c r="DD211">
        <v>9.99656357142857</v>
      </c>
      <c r="DE211">
        <v>9.56055821428571</v>
      </c>
      <c r="DF211">
        <v>410.950178571429</v>
      </c>
      <c r="DG211">
        <v>9.99568071428571</v>
      </c>
      <c r="DH211">
        <v>500.062607142857</v>
      </c>
      <c r="DI211">
        <v>89.8645642857143</v>
      </c>
      <c r="DJ211">
        <v>0.0999623107142857</v>
      </c>
      <c r="DK211">
        <v>18.8997964285714</v>
      </c>
      <c r="DL211">
        <v>19.9723714285714</v>
      </c>
      <c r="DM211">
        <v>999.9</v>
      </c>
      <c r="DN211">
        <v>0</v>
      </c>
      <c r="DO211">
        <v>0</v>
      </c>
      <c r="DP211">
        <v>9997.56142857143</v>
      </c>
      <c r="DQ211">
        <v>0</v>
      </c>
      <c r="DR211">
        <v>9.76404</v>
      </c>
      <c r="DS211">
        <v>0.89498425</v>
      </c>
      <c r="DT211">
        <v>422.027464285714</v>
      </c>
      <c r="DU211">
        <v>420.938</v>
      </c>
      <c r="DV211">
        <v>0.436006107142857</v>
      </c>
      <c r="DW211">
        <v>416.913678571429</v>
      </c>
      <c r="DX211">
        <v>9.56055821428571</v>
      </c>
      <c r="DY211">
        <v>0.898336928571429</v>
      </c>
      <c r="DZ211">
        <v>0.859155357142857</v>
      </c>
      <c r="EA211">
        <v>5.36412642857143</v>
      </c>
      <c r="EB211">
        <v>4.72415892857143</v>
      </c>
      <c r="EC211">
        <v>2000.00285714286</v>
      </c>
      <c r="ED211">
        <v>0.98000425</v>
      </c>
      <c r="EE211">
        <v>0.0199954</v>
      </c>
      <c r="EF211">
        <v>0</v>
      </c>
      <c r="EG211">
        <v>2.37234642857143</v>
      </c>
      <c r="EH211">
        <v>0</v>
      </c>
      <c r="EI211">
        <v>5348.50785714286</v>
      </c>
      <c r="EJ211">
        <v>17300.2142857143</v>
      </c>
      <c r="EK211">
        <v>38.1025</v>
      </c>
      <c r="EL211">
        <v>38.7987142857143</v>
      </c>
      <c r="EM211">
        <v>38.071</v>
      </c>
      <c r="EN211">
        <v>37.21175</v>
      </c>
      <c r="EO211">
        <v>36.96625</v>
      </c>
      <c r="EP211">
        <v>1960.0125</v>
      </c>
      <c r="EQ211">
        <v>39.9903571428571</v>
      </c>
      <c r="ER211">
        <v>0</v>
      </c>
      <c r="ES211">
        <v>1679594824.1</v>
      </c>
      <c r="ET211">
        <v>0</v>
      </c>
      <c r="EU211">
        <v>2.35826538461538</v>
      </c>
      <c r="EV211">
        <v>0.114088899621826</v>
      </c>
      <c r="EW211">
        <v>-22.4041025895904</v>
      </c>
      <c r="EX211">
        <v>5348.37923076923</v>
      </c>
      <c r="EY211">
        <v>15</v>
      </c>
      <c r="EZ211">
        <v>0</v>
      </c>
      <c r="FA211" t="s">
        <v>409</v>
      </c>
      <c r="FB211">
        <v>1510787920.6</v>
      </c>
      <c r="FC211">
        <v>1510787921.6</v>
      </c>
      <c r="FD211">
        <v>0</v>
      </c>
      <c r="FE211">
        <v>-0.101</v>
      </c>
      <c r="FF211">
        <v>-0.012</v>
      </c>
      <c r="FG211">
        <v>6.901</v>
      </c>
      <c r="FH211">
        <v>0.516</v>
      </c>
      <c r="FI211">
        <v>420</v>
      </c>
      <c r="FJ211">
        <v>24</v>
      </c>
      <c r="FK211">
        <v>0.32</v>
      </c>
      <c r="FL211">
        <v>0.12</v>
      </c>
      <c r="FM211">
        <v>0.435069375</v>
      </c>
      <c r="FN211">
        <v>0.017994923076922</v>
      </c>
      <c r="FO211">
        <v>0.00190026759546518</v>
      </c>
      <c r="FP211">
        <v>1</v>
      </c>
      <c r="FQ211">
        <v>1</v>
      </c>
      <c r="FR211">
        <v>1</v>
      </c>
      <c r="FS211" t="s">
        <v>410</v>
      </c>
      <c r="FT211">
        <v>2.97379</v>
      </c>
      <c r="FU211">
        <v>2.75399</v>
      </c>
      <c r="FV211">
        <v>0.0887854</v>
      </c>
      <c r="FW211">
        <v>0.0883536</v>
      </c>
      <c r="FX211">
        <v>0.054586</v>
      </c>
      <c r="FY211">
        <v>0.0532841</v>
      </c>
      <c r="FZ211">
        <v>35466.7</v>
      </c>
      <c r="GA211">
        <v>38716</v>
      </c>
      <c r="GB211">
        <v>35273</v>
      </c>
      <c r="GC211">
        <v>38516.4</v>
      </c>
      <c r="GD211">
        <v>47260</v>
      </c>
      <c r="GE211">
        <v>52649.8</v>
      </c>
      <c r="GF211">
        <v>55074.4</v>
      </c>
      <c r="GG211">
        <v>61752.9</v>
      </c>
      <c r="GH211">
        <v>1.9936</v>
      </c>
      <c r="GI211">
        <v>1.79228</v>
      </c>
      <c r="GJ211">
        <v>0.042446</v>
      </c>
      <c r="GK211">
        <v>0</v>
      </c>
      <c r="GL211">
        <v>19.2668</v>
      </c>
      <c r="GM211">
        <v>999.9</v>
      </c>
      <c r="GN211">
        <v>51.129</v>
      </c>
      <c r="GO211">
        <v>30.726</v>
      </c>
      <c r="GP211">
        <v>25.2699</v>
      </c>
      <c r="GQ211">
        <v>56.3487</v>
      </c>
      <c r="GR211">
        <v>50.0361</v>
      </c>
      <c r="GS211">
        <v>1</v>
      </c>
      <c r="GT211">
        <v>-0.0671494</v>
      </c>
      <c r="GU211">
        <v>5.11479</v>
      </c>
      <c r="GV211">
        <v>20.0458</v>
      </c>
      <c r="GW211">
        <v>5.19962</v>
      </c>
      <c r="GX211">
        <v>12.0046</v>
      </c>
      <c r="GY211">
        <v>4.9757</v>
      </c>
      <c r="GZ211">
        <v>3.293</v>
      </c>
      <c r="HA211">
        <v>9999</v>
      </c>
      <c r="HB211">
        <v>9999</v>
      </c>
      <c r="HC211">
        <v>999.9</v>
      </c>
      <c r="HD211">
        <v>9999</v>
      </c>
      <c r="HE211">
        <v>1.8631</v>
      </c>
      <c r="HF211">
        <v>1.86813</v>
      </c>
      <c r="HG211">
        <v>1.86784</v>
      </c>
      <c r="HH211">
        <v>1.86902</v>
      </c>
      <c r="HI211">
        <v>1.86984</v>
      </c>
      <c r="HJ211">
        <v>1.86585</v>
      </c>
      <c r="HK211">
        <v>1.86701</v>
      </c>
      <c r="HL211">
        <v>1.86834</v>
      </c>
      <c r="HM211">
        <v>5</v>
      </c>
      <c r="HN211">
        <v>0</v>
      </c>
      <c r="HO211">
        <v>0</v>
      </c>
      <c r="HP211">
        <v>0</v>
      </c>
      <c r="HQ211" t="s">
        <v>411</v>
      </c>
      <c r="HR211" t="s">
        <v>412</v>
      </c>
      <c r="HS211" t="s">
        <v>413</v>
      </c>
      <c r="HT211" t="s">
        <v>413</v>
      </c>
      <c r="HU211" t="s">
        <v>413</v>
      </c>
      <c r="HV211" t="s">
        <v>413</v>
      </c>
      <c r="HW211">
        <v>0</v>
      </c>
      <c r="HX211">
        <v>100</v>
      </c>
      <c r="HY211">
        <v>100</v>
      </c>
      <c r="HZ211">
        <v>6.833</v>
      </c>
      <c r="IA211">
        <v>0.0009</v>
      </c>
      <c r="IB211">
        <v>4.09459096810632</v>
      </c>
      <c r="IC211">
        <v>0.00701673648668627</v>
      </c>
      <c r="ID211">
        <v>-7.00304995360485e-07</v>
      </c>
      <c r="IE211">
        <v>-1.86506737496121e-11</v>
      </c>
      <c r="IF211">
        <v>0.00125787624930914</v>
      </c>
      <c r="IG211">
        <v>-0.0224036906934607</v>
      </c>
      <c r="IH211">
        <v>0.00249664406764014</v>
      </c>
      <c r="II211">
        <v>-2.59163740235367e-05</v>
      </c>
      <c r="IJ211">
        <v>-2</v>
      </c>
      <c r="IK211">
        <v>2020</v>
      </c>
      <c r="IL211">
        <v>1</v>
      </c>
      <c r="IM211">
        <v>25</v>
      </c>
      <c r="IN211">
        <v>102.5</v>
      </c>
      <c r="IO211">
        <v>102.5</v>
      </c>
      <c r="IP211">
        <v>0.961914</v>
      </c>
      <c r="IQ211">
        <v>2.63184</v>
      </c>
      <c r="IR211">
        <v>1.54785</v>
      </c>
      <c r="IS211">
        <v>2.30469</v>
      </c>
      <c r="IT211">
        <v>1.34644</v>
      </c>
      <c r="IU211">
        <v>2.33154</v>
      </c>
      <c r="IV211">
        <v>34.3497</v>
      </c>
      <c r="IW211">
        <v>24.1926</v>
      </c>
      <c r="IX211">
        <v>18</v>
      </c>
      <c r="IY211">
        <v>502.186</v>
      </c>
      <c r="IZ211">
        <v>378.707</v>
      </c>
      <c r="JA211">
        <v>12.8378</v>
      </c>
      <c r="JB211">
        <v>26.1397</v>
      </c>
      <c r="JC211">
        <v>29.9999</v>
      </c>
      <c r="JD211">
        <v>26.2088</v>
      </c>
      <c r="JE211">
        <v>26.1635</v>
      </c>
      <c r="JF211">
        <v>19.2363</v>
      </c>
      <c r="JG211">
        <v>59.3881</v>
      </c>
      <c r="JH211">
        <v>0</v>
      </c>
      <c r="JI211">
        <v>12.8576</v>
      </c>
      <c r="JJ211">
        <v>379.66</v>
      </c>
      <c r="JK211">
        <v>9.561</v>
      </c>
      <c r="JL211">
        <v>102.21</v>
      </c>
      <c r="JM211">
        <v>102.805</v>
      </c>
    </row>
    <row r="212" spans="1:273">
      <c r="A212">
        <v>196</v>
      </c>
      <c r="B212">
        <v>1510794076</v>
      </c>
      <c r="C212">
        <v>4743.90000009537</v>
      </c>
      <c r="D212" t="s">
        <v>803</v>
      </c>
      <c r="E212" t="s">
        <v>804</v>
      </c>
      <c r="F212">
        <v>5</v>
      </c>
      <c r="G212" t="s">
        <v>798</v>
      </c>
      <c r="H212" t="s">
        <v>406</v>
      </c>
      <c r="I212">
        <v>1510794068.5</v>
      </c>
      <c r="J212">
        <f>(K212)/1000</f>
        <v>0</v>
      </c>
      <c r="K212">
        <f>IF(CZ212, AN212, AH212)</f>
        <v>0</v>
      </c>
      <c r="L212">
        <f>IF(CZ212, AI212, AG212)</f>
        <v>0</v>
      </c>
      <c r="M212">
        <f>DB212 - IF(AU212&gt;1, L212*CV212*100.0/(AW212*DP212), 0)</f>
        <v>0</v>
      </c>
      <c r="N212">
        <f>((T212-J212/2)*M212-L212)/(T212+J212/2)</f>
        <v>0</v>
      </c>
      <c r="O212">
        <f>N212*(DI212+DJ212)/1000.0</f>
        <v>0</v>
      </c>
      <c r="P212">
        <f>(DB212 - IF(AU212&gt;1, L212*CV212*100.0/(AW212*DP212), 0))*(DI212+DJ212)/1000.0</f>
        <v>0</v>
      </c>
      <c r="Q212">
        <f>2.0/((1/S212-1/R212)+SIGN(S212)*SQRT((1/S212-1/R212)*(1/S212-1/R212) + 4*CW212/((CW212+1)*(CW212+1))*(2*1/S212*1/R212-1/R212*1/R212)))</f>
        <v>0</v>
      </c>
      <c r="R212">
        <f>IF(LEFT(CX212,1)&lt;&gt;"0",IF(LEFT(CX212,1)="1",3.0,CY212),$D$5+$E$5*(DP212*DI212/($K$5*1000))+$F$5*(DP212*DI212/($K$5*1000))*MAX(MIN(CV212,$J$5),$I$5)*MAX(MIN(CV212,$J$5),$I$5)+$G$5*MAX(MIN(CV212,$J$5),$I$5)*(DP212*DI212/($K$5*1000))+$H$5*(DP212*DI212/($K$5*1000))*(DP212*DI212/($K$5*1000)))</f>
        <v>0</v>
      </c>
      <c r="S212">
        <f>J212*(1000-(1000*0.61365*exp(17.502*W212/(240.97+W212))/(DI212+DJ212)+DD212)/2)/(1000*0.61365*exp(17.502*W212/(240.97+W212))/(DI212+DJ212)-DD212)</f>
        <v>0</v>
      </c>
      <c r="T212">
        <f>1/((CW212+1)/(Q212/1.6)+1/(R212/1.37)) + CW212/((CW212+1)/(Q212/1.6) + CW212/(R212/1.37))</f>
        <v>0</v>
      </c>
      <c r="U212">
        <f>(CR212*CU212)</f>
        <v>0</v>
      </c>
      <c r="V212">
        <f>(DK212+(U212+2*0.95*5.67E-8*(((DK212+$B$7)+273)^4-(DK212+273)^4)-44100*J212)/(1.84*29.3*R212+8*0.95*5.67E-8*(DK212+273)^3))</f>
        <v>0</v>
      </c>
      <c r="W212">
        <f>($C$7*DL212+$D$7*DM212+$E$7*V212)</f>
        <v>0</v>
      </c>
      <c r="X212">
        <f>0.61365*exp(17.502*W212/(240.97+W212))</f>
        <v>0</v>
      </c>
      <c r="Y212">
        <f>(Z212/AA212*100)</f>
        <v>0</v>
      </c>
      <c r="Z212">
        <f>DD212*(DI212+DJ212)/1000</f>
        <v>0</v>
      </c>
      <c r="AA212">
        <f>0.61365*exp(17.502*DK212/(240.97+DK212))</f>
        <v>0</v>
      </c>
      <c r="AB212">
        <f>(X212-DD212*(DI212+DJ212)/1000)</f>
        <v>0</v>
      </c>
      <c r="AC212">
        <f>(-J212*44100)</f>
        <v>0</v>
      </c>
      <c r="AD212">
        <f>2*29.3*R212*0.92*(DK212-W212)</f>
        <v>0</v>
      </c>
      <c r="AE212">
        <f>2*0.95*5.67E-8*(((DK212+$B$7)+273)^4-(W212+273)^4)</f>
        <v>0</v>
      </c>
      <c r="AF212">
        <f>U212+AE212+AC212+AD212</f>
        <v>0</v>
      </c>
      <c r="AG212">
        <f>DH212*AU212*(DC212-DB212*(1000-AU212*DE212)/(1000-AU212*DD212))/(100*CV212)</f>
        <v>0</v>
      </c>
      <c r="AH212">
        <f>1000*DH212*AU212*(DD212-DE212)/(100*CV212*(1000-AU212*DD212))</f>
        <v>0</v>
      </c>
      <c r="AI212">
        <f>(AJ212 - AK212 - DI212*1E3/(8.314*(DK212+273.15)) * AM212/DH212 * AL212) * DH212/(100*CV212) * (1000 - DE212)/1000</f>
        <v>0</v>
      </c>
      <c r="AJ212">
        <v>400.020356977911</v>
      </c>
      <c r="AK212">
        <v>408.918272727273</v>
      </c>
      <c r="AL212">
        <v>-2.11698936837527</v>
      </c>
      <c r="AM212">
        <v>64.6680745848926</v>
      </c>
      <c r="AN212">
        <f>(AP212 - AO212 + DI212*1E3/(8.314*(DK212+273.15)) * AR212/DH212 * AQ212) * DH212/(100*CV212) * 1000/(1000 - AP212)</f>
        <v>0</v>
      </c>
      <c r="AO212">
        <v>9.56134447944566</v>
      </c>
      <c r="AP212">
        <v>10.0017872027972</v>
      </c>
      <c r="AQ212">
        <v>2.59061186140299e-06</v>
      </c>
      <c r="AR212">
        <v>99.6129753711119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MAX(0,($B$13+$C$13*DP212)/(1+$D$13*DP212)*DI212/(DK212+273)*$E$13)</f>
        <v>0</v>
      </c>
      <c r="AX212" t="s">
        <v>407</v>
      </c>
      <c r="AY212" t="s">
        <v>407</v>
      </c>
      <c r="AZ212">
        <v>0</v>
      </c>
      <c r="BA212">
        <v>0</v>
      </c>
      <c r="BB212">
        <f>1-AZ212/BA212</f>
        <v>0</v>
      </c>
      <c r="BC212">
        <v>0</v>
      </c>
      <c r="BD212" t="s">
        <v>407</v>
      </c>
      <c r="BE212" t="s">
        <v>407</v>
      </c>
      <c r="BF212">
        <v>0</v>
      </c>
      <c r="BG212">
        <v>0</v>
      </c>
      <c r="BH212">
        <f>1-BF212/BG212</f>
        <v>0</v>
      </c>
      <c r="BI212">
        <v>0.5</v>
      </c>
      <c r="BJ212">
        <f>CS212</f>
        <v>0</v>
      </c>
      <c r="BK212">
        <f>L212</f>
        <v>0</v>
      </c>
      <c r="BL212">
        <f>BH212*BI212*BJ212</f>
        <v>0</v>
      </c>
      <c r="BM212">
        <f>(BK212-BC212)/BJ212</f>
        <v>0</v>
      </c>
      <c r="BN212">
        <f>(BA212-BG212)/BG212</f>
        <v>0</v>
      </c>
      <c r="BO212">
        <f>AZ212/(BB212+AZ212/BG212)</f>
        <v>0</v>
      </c>
      <c r="BP212" t="s">
        <v>407</v>
      </c>
      <c r="BQ212">
        <v>0</v>
      </c>
      <c r="BR212">
        <f>IF(BQ212&lt;&gt;0, BQ212, BO212)</f>
        <v>0</v>
      </c>
      <c r="BS212">
        <f>1-BR212/BG212</f>
        <v>0</v>
      </c>
      <c r="BT212">
        <f>(BG212-BF212)/(BG212-BR212)</f>
        <v>0</v>
      </c>
      <c r="BU212">
        <f>(BA212-BG212)/(BA212-BR212)</f>
        <v>0</v>
      </c>
      <c r="BV212">
        <f>(BG212-BF212)/(BG212-AZ212)</f>
        <v>0</v>
      </c>
      <c r="BW212">
        <f>(BA212-BG212)/(BA212-AZ212)</f>
        <v>0</v>
      </c>
      <c r="BX212">
        <f>(BT212*BR212/BF212)</f>
        <v>0</v>
      </c>
      <c r="BY212">
        <f>(1-BX212)</f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f>$B$11*DQ212+$C$11*DR212+$F$11*EC212*(1-EF212)</f>
        <v>0</v>
      </c>
      <c r="CS212">
        <f>CR212*CT212</f>
        <v>0</v>
      </c>
      <c r="CT212">
        <f>($B$11*$D$9+$C$11*$D$9+$F$11*((EP212+EH212)/MAX(EP212+EH212+EQ212, 0.1)*$I$9+EQ212/MAX(EP212+EH212+EQ212, 0.1)*$J$9))/($B$11+$C$11+$F$11)</f>
        <v>0</v>
      </c>
      <c r="CU212">
        <f>($B$11*$K$9+$C$11*$K$9+$F$11*((EP212+EH212)/MAX(EP212+EH212+EQ212, 0.1)*$P$9+EQ212/MAX(EP212+EH212+EQ212, 0.1)*$Q$9))/($B$11+$C$11+$F$11)</f>
        <v>0</v>
      </c>
      <c r="CV212">
        <v>2.96</v>
      </c>
      <c r="CW212">
        <v>0.5</v>
      </c>
      <c r="CX212" t="s">
        <v>408</v>
      </c>
      <c r="CY212">
        <v>2</v>
      </c>
      <c r="CZ212" t="b">
        <v>1</v>
      </c>
      <c r="DA212">
        <v>1510794068.5</v>
      </c>
      <c r="DB212">
        <v>414.680111111111</v>
      </c>
      <c r="DC212">
        <v>408.768555555556</v>
      </c>
      <c r="DD212">
        <v>9.99842296296296</v>
      </c>
      <c r="DE212">
        <v>9.56129037037037</v>
      </c>
      <c r="DF212">
        <v>407.841666666667</v>
      </c>
      <c r="DG212">
        <v>9.99749925925926</v>
      </c>
      <c r="DH212">
        <v>500.064555555556</v>
      </c>
      <c r="DI212">
        <v>89.8636703703703</v>
      </c>
      <c r="DJ212">
        <v>0.0999965333333333</v>
      </c>
      <c r="DK212">
        <v>18.9009333333333</v>
      </c>
      <c r="DL212">
        <v>19.9735259259259</v>
      </c>
      <c r="DM212">
        <v>999.9</v>
      </c>
      <c r="DN212">
        <v>0</v>
      </c>
      <c r="DO212">
        <v>0</v>
      </c>
      <c r="DP212">
        <v>10002.1940740741</v>
      </c>
      <c r="DQ212">
        <v>0</v>
      </c>
      <c r="DR212">
        <v>9.76404</v>
      </c>
      <c r="DS212">
        <v>5.9116132962963</v>
      </c>
      <c r="DT212">
        <v>418.868148148148</v>
      </c>
      <c r="DU212">
        <v>412.714666666667</v>
      </c>
      <c r="DV212">
        <v>0.437129851851852</v>
      </c>
      <c r="DW212">
        <v>408.768555555556</v>
      </c>
      <c r="DX212">
        <v>9.56129037037037</v>
      </c>
      <c r="DY212">
        <v>0.898494666666667</v>
      </c>
      <c r="DZ212">
        <v>0.859212518518519</v>
      </c>
      <c r="EA212">
        <v>5.36665333333333</v>
      </c>
      <c r="EB212">
        <v>4.72511074074074</v>
      </c>
      <c r="EC212">
        <v>2000.00777777778</v>
      </c>
      <c r="ED212">
        <v>0.980004222222222</v>
      </c>
      <c r="EE212">
        <v>0.0199954296296296</v>
      </c>
      <c r="EF212">
        <v>0</v>
      </c>
      <c r="EG212">
        <v>2.38657407407407</v>
      </c>
      <c r="EH212">
        <v>0</v>
      </c>
      <c r="EI212">
        <v>5346.77148148148</v>
      </c>
      <c r="EJ212">
        <v>17300.2444444444</v>
      </c>
      <c r="EK212">
        <v>38.0806666666667</v>
      </c>
      <c r="EL212">
        <v>38.7775555555556</v>
      </c>
      <c r="EM212">
        <v>38.0505185185185</v>
      </c>
      <c r="EN212">
        <v>37.1893333333333</v>
      </c>
      <c r="EO212">
        <v>36.9486666666667</v>
      </c>
      <c r="EP212">
        <v>1960.01777777778</v>
      </c>
      <c r="EQ212">
        <v>39.99</v>
      </c>
      <c r="ER212">
        <v>0</v>
      </c>
      <c r="ES212">
        <v>1679594828.9</v>
      </c>
      <c r="ET212">
        <v>0</v>
      </c>
      <c r="EU212">
        <v>2.36589615384615</v>
      </c>
      <c r="EV212">
        <v>-0.0362564035926027</v>
      </c>
      <c r="EW212">
        <v>-17.4810256457851</v>
      </c>
      <c r="EX212">
        <v>5346.82307692308</v>
      </c>
      <c r="EY212">
        <v>15</v>
      </c>
      <c r="EZ212">
        <v>0</v>
      </c>
      <c r="FA212" t="s">
        <v>409</v>
      </c>
      <c r="FB212">
        <v>1510787920.6</v>
      </c>
      <c r="FC212">
        <v>1510787921.6</v>
      </c>
      <c r="FD212">
        <v>0</v>
      </c>
      <c r="FE212">
        <v>-0.101</v>
      </c>
      <c r="FF212">
        <v>-0.012</v>
      </c>
      <c r="FG212">
        <v>6.901</v>
      </c>
      <c r="FH212">
        <v>0.516</v>
      </c>
      <c r="FI212">
        <v>420</v>
      </c>
      <c r="FJ212">
        <v>24</v>
      </c>
      <c r="FK212">
        <v>0.32</v>
      </c>
      <c r="FL212">
        <v>0.12</v>
      </c>
      <c r="FM212">
        <v>0.436210275</v>
      </c>
      <c r="FN212">
        <v>0.0145420750469047</v>
      </c>
      <c r="FO212">
        <v>0.0016071239371545</v>
      </c>
      <c r="FP212">
        <v>1</v>
      </c>
      <c r="FQ212">
        <v>1</v>
      </c>
      <c r="FR212">
        <v>1</v>
      </c>
      <c r="FS212" t="s">
        <v>410</v>
      </c>
      <c r="FT212">
        <v>2.9739</v>
      </c>
      <c r="FU212">
        <v>2.75392</v>
      </c>
      <c r="FV212">
        <v>0.0871</v>
      </c>
      <c r="FW212">
        <v>0.0857726</v>
      </c>
      <c r="FX212">
        <v>0.0545974</v>
      </c>
      <c r="FY212">
        <v>0.053287</v>
      </c>
      <c r="FZ212">
        <v>35532.4</v>
      </c>
      <c r="GA212">
        <v>38825.7</v>
      </c>
      <c r="GB212">
        <v>35273.2</v>
      </c>
      <c r="GC212">
        <v>38516.5</v>
      </c>
      <c r="GD212">
        <v>47259.7</v>
      </c>
      <c r="GE212">
        <v>52649.8</v>
      </c>
      <c r="GF212">
        <v>55074.7</v>
      </c>
      <c r="GG212">
        <v>61753.1</v>
      </c>
      <c r="GH212">
        <v>1.99382</v>
      </c>
      <c r="GI212">
        <v>1.79205</v>
      </c>
      <c r="GJ212">
        <v>0.0431761</v>
      </c>
      <c r="GK212">
        <v>0</v>
      </c>
      <c r="GL212">
        <v>19.2691</v>
      </c>
      <c r="GM212">
        <v>999.9</v>
      </c>
      <c r="GN212">
        <v>51.129</v>
      </c>
      <c r="GO212">
        <v>30.726</v>
      </c>
      <c r="GP212">
        <v>25.271</v>
      </c>
      <c r="GQ212">
        <v>56.6287</v>
      </c>
      <c r="GR212">
        <v>49.972</v>
      </c>
      <c r="GS212">
        <v>1</v>
      </c>
      <c r="GT212">
        <v>-0.0676855</v>
      </c>
      <c r="GU212">
        <v>5.09344</v>
      </c>
      <c r="GV212">
        <v>20.0462</v>
      </c>
      <c r="GW212">
        <v>5.19962</v>
      </c>
      <c r="GX212">
        <v>12.0043</v>
      </c>
      <c r="GY212">
        <v>4.9758</v>
      </c>
      <c r="GZ212">
        <v>3.293</v>
      </c>
      <c r="HA212">
        <v>9999</v>
      </c>
      <c r="HB212">
        <v>9999</v>
      </c>
      <c r="HC212">
        <v>999.9</v>
      </c>
      <c r="HD212">
        <v>9999</v>
      </c>
      <c r="HE212">
        <v>1.8631</v>
      </c>
      <c r="HF212">
        <v>1.86813</v>
      </c>
      <c r="HG212">
        <v>1.86788</v>
      </c>
      <c r="HH212">
        <v>1.86899</v>
      </c>
      <c r="HI212">
        <v>1.86981</v>
      </c>
      <c r="HJ212">
        <v>1.86587</v>
      </c>
      <c r="HK212">
        <v>1.867</v>
      </c>
      <c r="HL212">
        <v>1.86835</v>
      </c>
      <c r="HM212">
        <v>5</v>
      </c>
      <c r="HN212">
        <v>0</v>
      </c>
      <c r="HO212">
        <v>0</v>
      </c>
      <c r="HP212">
        <v>0</v>
      </c>
      <c r="HQ212" t="s">
        <v>411</v>
      </c>
      <c r="HR212" t="s">
        <v>412</v>
      </c>
      <c r="HS212" t="s">
        <v>413</v>
      </c>
      <c r="HT212" t="s">
        <v>413</v>
      </c>
      <c r="HU212" t="s">
        <v>413</v>
      </c>
      <c r="HV212" t="s">
        <v>413</v>
      </c>
      <c r="HW212">
        <v>0</v>
      </c>
      <c r="HX212">
        <v>100</v>
      </c>
      <c r="HY212">
        <v>100</v>
      </c>
      <c r="HZ212">
        <v>6.768</v>
      </c>
      <c r="IA212">
        <v>0.0009</v>
      </c>
      <c r="IB212">
        <v>4.09459096810632</v>
      </c>
      <c r="IC212">
        <v>0.00701673648668627</v>
      </c>
      <c r="ID212">
        <v>-7.00304995360485e-07</v>
      </c>
      <c r="IE212">
        <v>-1.86506737496121e-11</v>
      </c>
      <c r="IF212">
        <v>0.00125787624930914</v>
      </c>
      <c r="IG212">
        <v>-0.0224036906934607</v>
      </c>
      <c r="IH212">
        <v>0.00249664406764014</v>
      </c>
      <c r="II212">
        <v>-2.59163740235367e-05</v>
      </c>
      <c r="IJ212">
        <v>-2</v>
      </c>
      <c r="IK212">
        <v>2020</v>
      </c>
      <c r="IL212">
        <v>1</v>
      </c>
      <c r="IM212">
        <v>25</v>
      </c>
      <c r="IN212">
        <v>102.6</v>
      </c>
      <c r="IO212">
        <v>102.6</v>
      </c>
      <c r="IP212">
        <v>0.928955</v>
      </c>
      <c r="IQ212">
        <v>2.6355</v>
      </c>
      <c r="IR212">
        <v>1.54785</v>
      </c>
      <c r="IS212">
        <v>2.30469</v>
      </c>
      <c r="IT212">
        <v>1.34644</v>
      </c>
      <c r="IU212">
        <v>2.38525</v>
      </c>
      <c r="IV212">
        <v>34.3497</v>
      </c>
      <c r="IW212">
        <v>24.1926</v>
      </c>
      <c r="IX212">
        <v>18</v>
      </c>
      <c r="IY212">
        <v>502.314</v>
      </c>
      <c r="IZ212">
        <v>378.573</v>
      </c>
      <c r="JA212">
        <v>12.8577</v>
      </c>
      <c r="JB212">
        <v>26.1382</v>
      </c>
      <c r="JC212">
        <v>29.9998</v>
      </c>
      <c r="JD212">
        <v>26.2065</v>
      </c>
      <c r="JE212">
        <v>26.1612</v>
      </c>
      <c r="JF212">
        <v>18.5556</v>
      </c>
      <c r="JG212">
        <v>59.3881</v>
      </c>
      <c r="JH212">
        <v>0</v>
      </c>
      <c r="JI212">
        <v>12.8721</v>
      </c>
      <c r="JJ212">
        <v>366.238</v>
      </c>
      <c r="JK212">
        <v>9.561</v>
      </c>
      <c r="JL212">
        <v>102.211</v>
      </c>
      <c r="JM212">
        <v>102.806</v>
      </c>
    </row>
    <row r="213" spans="1:273">
      <c r="A213">
        <v>197</v>
      </c>
      <c r="B213">
        <v>1510794081</v>
      </c>
      <c r="C213">
        <v>4748.90000009537</v>
      </c>
      <c r="D213" t="s">
        <v>805</v>
      </c>
      <c r="E213" t="s">
        <v>806</v>
      </c>
      <c r="F213">
        <v>5</v>
      </c>
      <c r="G213" t="s">
        <v>798</v>
      </c>
      <c r="H213" t="s">
        <v>406</v>
      </c>
      <c r="I213">
        <v>1510794073.21429</v>
      </c>
      <c r="J213">
        <f>(K213)/1000</f>
        <v>0</v>
      </c>
      <c r="K213">
        <f>IF(CZ213, AN213, AH213)</f>
        <v>0</v>
      </c>
      <c r="L213">
        <f>IF(CZ213, AI213, AG213)</f>
        <v>0</v>
      </c>
      <c r="M213">
        <f>DB213 - IF(AU213&gt;1, L213*CV213*100.0/(AW213*DP213), 0)</f>
        <v>0</v>
      </c>
      <c r="N213">
        <f>((T213-J213/2)*M213-L213)/(T213+J213/2)</f>
        <v>0</v>
      </c>
      <c r="O213">
        <f>N213*(DI213+DJ213)/1000.0</f>
        <v>0</v>
      </c>
      <c r="P213">
        <f>(DB213 - IF(AU213&gt;1, L213*CV213*100.0/(AW213*DP213), 0))*(DI213+DJ213)/1000.0</f>
        <v>0</v>
      </c>
      <c r="Q213">
        <f>2.0/((1/S213-1/R213)+SIGN(S213)*SQRT((1/S213-1/R213)*(1/S213-1/R213) + 4*CW213/((CW213+1)*(CW213+1))*(2*1/S213*1/R213-1/R213*1/R213)))</f>
        <v>0</v>
      </c>
      <c r="R213">
        <f>IF(LEFT(CX213,1)&lt;&gt;"0",IF(LEFT(CX213,1)="1",3.0,CY213),$D$5+$E$5*(DP213*DI213/($K$5*1000))+$F$5*(DP213*DI213/($K$5*1000))*MAX(MIN(CV213,$J$5),$I$5)*MAX(MIN(CV213,$J$5),$I$5)+$G$5*MAX(MIN(CV213,$J$5),$I$5)*(DP213*DI213/($K$5*1000))+$H$5*(DP213*DI213/($K$5*1000))*(DP213*DI213/($K$5*1000)))</f>
        <v>0</v>
      </c>
      <c r="S213">
        <f>J213*(1000-(1000*0.61365*exp(17.502*W213/(240.97+W213))/(DI213+DJ213)+DD213)/2)/(1000*0.61365*exp(17.502*W213/(240.97+W213))/(DI213+DJ213)-DD213)</f>
        <v>0</v>
      </c>
      <c r="T213">
        <f>1/((CW213+1)/(Q213/1.6)+1/(R213/1.37)) + CW213/((CW213+1)/(Q213/1.6) + CW213/(R213/1.37))</f>
        <v>0</v>
      </c>
      <c r="U213">
        <f>(CR213*CU213)</f>
        <v>0</v>
      </c>
      <c r="V213">
        <f>(DK213+(U213+2*0.95*5.67E-8*(((DK213+$B$7)+273)^4-(DK213+273)^4)-44100*J213)/(1.84*29.3*R213+8*0.95*5.67E-8*(DK213+273)^3))</f>
        <v>0</v>
      </c>
      <c r="W213">
        <f>($C$7*DL213+$D$7*DM213+$E$7*V213)</f>
        <v>0</v>
      </c>
      <c r="X213">
        <f>0.61365*exp(17.502*W213/(240.97+W213))</f>
        <v>0</v>
      </c>
      <c r="Y213">
        <f>(Z213/AA213*100)</f>
        <v>0</v>
      </c>
      <c r="Z213">
        <f>DD213*(DI213+DJ213)/1000</f>
        <v>0</v>
      </c>
      <c r="AA213">
        <f>0.61365*exp(17.502*DK213/(240.97+DK213))</f>
        <v>0</v>
      </c>
      <c r="AB213">
        <f>(X213-DD213*(DI213+DJ213)/1000)</f>
        <v>0</v>
      </c>
      <c r="AC213">
        <f>(-J213*44100)</f>
        <v>0</v>
      </c>
      <c r="AD213">
        <f>2*29.3*R213*0.92*(DK213-W213)</f>
        <v>0</v>
      </c>
      <c r="AE213">
        <f>2*0.95*5.67E-8*(((DK213+$B$7)+273)^4-(W213+273)^4)</f>
        <v>0</v>
      </c>
      <c r="AF213">
        <f>U213+AE213+AC213+AD213</f>
        <v>0</v>
      </c>
      <c r="AG213">
        <f>DH213*AU213*(DC213-DB213*(1000-AU213*DE213)/(1000-AU213*DD213))/(100*CV213)</f>
        <v>0</v>
      </c>
      <c r="AH213">
        <f>1000*DH213*AU213*(DD213-DE213)/(100*CV213*(1000-AU213*DD213))</f>
        <v>0</v>
      </c>
      <c r="AI213">
        <f>(AJ213 - AK213 - DI213*1E3/(8.314*(DK213+273.15)) * AM213/DH213 * AL213) * DH213/(100*CV213) * (1000 - DE213)/1000</f>
        <v>0</v>
      </c>
      <c r="AJ213">
        <v>383.822064477951</v>
      </c>
      <c r="AK213">
        <v>395.690581818182</v>
      </c>
      <c r="AL213">
        <v>-2.73658120939914</v>
      </c>
      <c r="AM213">
        <v>64.6680745848926</v>
      </c>
      <c r="AN213">
        <f>(AP213 - AO213 + DI213*1E3/(8.314*(DK213+273.15)) * AR213/DH213 * AQ213) * DH213/(100*CV213) * 1000/(1000 - AP213)</f>
        <v>0</v>
      </c>
      <c r="AO213">
        <v>9.56310781636762</v>
      </c>
      <c r="AP213">
        <v>10.0036363636364</v>
      </c>
      <c r="AQ213">
        <v>-7.85698185442031e-07</v>
      </c>
      <c r="AR213">
        <v>99.6129753711119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MAX(0,($B$13+$C$13*DP213)/(1+$D$13*DP213)*DI213/(DK213+273)*$E$13)</f>
        <v>0</v>
      </c>
      <c r="AX213" t="s">
        <v>407</v>
      </c>
      <c r="AY213" t="s">
        <v>407</v>
      </c>
      <c r="AZ213">
        <v>0</v>
      </c>
      <c r="BA213">
        <v>0</v>
      </c>
      <c r="BB213">
        <f>1-AZ213/BA213</f>
        <v>0</v>
      </c>
      <c r="BC213">
        <v>0</v>
      </c>
      <c r="BD213" t="s">
        <v>407</v>
      </c>
      <c r="BE213" t="s">
        <v>407</v>
      </c>
      <c r="BF213">
        <v>0</v>
      </c>
      <c r="BG213">
        <v>0</v>
      </c>
      <c r="BH213">
        <f>1-BF213/BG213</f>
        <v>0</v>
      </c>
      <c r="BI213">
        <v>0.5</v>
      </c>
      <c r="BJ213">
        <f>CS213</f>
        <v>0</v>
      </c>
      <c r="BK213">
        <f>L213</f>
        <v>0</v>
      </c>
      <c r="BL213">
        <f>BH213*BI213*BJ213</f>
        <v>0</v>
      </c>
      <c r="BM213">
        <f>(BK213-BC213)/BJ213</f>
        <v>0</v>
      </c>
      <c r="BN213">
        <f>(BA213-BG213)/BG213</f>
        <v>0</v>
      </c>
      <c r="BO213">
        <f>AZ213/(BB213+AZ213/BG213)</f>
        <v>0</v>
      </c>
      <c r="BP213" t="s">
        <v>407</v>
      </c>
      <c r="BQ213">
        <v>0</v>
      </c>
      <c r="BR213">
        <f>IF(BQ213&lt;&gt;0, BQ213, BO213)</f>
        <v>0</v>
      </c>
      <c r="BS213">
        <f>1-BR213/BG213</f>
        <v>0</v>
      </c>
      <c r="BT213">
        <f>(BG213-BF213)/(BG213-BR213)</f>
        <v>0</v>
      </c>
      <c r="BU213">
        <f>(BA213-BG213)/(BA213-BR213)</f>
        <v>0</v>
      </c>
      <c r="BV213">
        <f>(BG213-BF213)/(BG213-AZ213)</f>
        <v>0</v>
      </c>
      <c r="BW213">
        <f>(BA213-BG213)/(BA213-AZ213)</f>
        <v>0</v>
      </c>
      <c r="BX213">
        <f>(BT213*BR213/BF213)</f>
        <v>0</v>
      </c>
      <c r="BY213">
        <f>(1-BX213)</f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f>$B$11*DQ213+$C$11*DR213+$F$11*EC213*(1-EF213)</f>
        <v>0</v>
      </c>
      <c r="CS213">
        <f>CR213*CT213</f>
        <v>0</v>
      </c>
      <c r="CT213">
        <f>($B$11*$D$9+$C$11*$D$9+$F$11*((EP213+EH213)/MAX(EP213+EH213+EQ213, 0.1)*$I$9+EQ213/MAX(EP213+EH213+EQ213, 0.1)*$J$9))/($B$11+$C$11+$F$11)</f>
        <v>0</v>
      </c>
      <c r="CU213">
        <f>($B$11*$K$9+$C$11*$K$9+$F$11*((EP213+EH213)/MAX(EP213+EH213+EQ213, 0.1)*$P$9+EQ213/MAX(EP213+EH213+EQ213, 0.1)*$Q$9))/($B$11+$C$11+$F$11)</f>
        <v>0</v>
      </c>
      <c r="CV213">
        <v>2.96</v>
      </c>
      <c r="CW213">
        <v>0.5</v>
      </c>
      <c r="CX213" t="s">
        <v>408</v>
      </c>
      <c r="CY213">
        <v>2</v>
      </c>
      <c r="CZ213" t="b">
        <v>1</v>
      </c>
      <c r="DA213">
        <v>1510794073.21429</v>
      </c>
      <c r="DB213">
        <v>407.995321428571</v>
      </c>
      <c r="DC213">
        <v>396.406357142857</v>
      </c>
      <c r="DD213">
        <v>10.0001821428571</v>
      </c>
      <c r="DE213">
        <v>9.561845</v>
      </c>
      <c r="DF213">
        <v>401.19975</v>
      </c>
      <c r="DG213">
        <v>9.99922535714286</v>
      </c>
      <c r="DH213">
        <v>500.068392857143</v>
      </c>
      <c r="DI213">
        <v>89.8632535714286</v>
      </c>
      <c r="DJ213">
        <v>0.0999427571428571</v>
      </c>
      <c r="DK213">
        <v>18.9013</v>
      </c>
      <c r="DL213">
        <v>19.9786071428571</v>
      </c>
      <c r="DM213">
        <v>999.9</v>
      </c>
      <c r="DN213">
        <v>0</v>
      </c>
      <c r="DO213">
        <v>0</v>
      </c>
      <c r="DP213">
        <v>10010.2814285714</v>
      </c>
      <c r="DQ213">
        <v>0</v>
      </c>
      <c r="DR213">
        <v>9.76404</v>
      </c>
      <c r="DS213">
        <v>11.5890829285714</v>
      </c>
      <c r="DT213">
        <v>412.116571428571</v>
      </c>
      <c r="DU213">
        <v>400.233357142857</v>
      </c>
      <c r="DV213">
        <v>0.438336607142857</v>
      </c>
      <c r="DW213">
        <v>396.406357142857</v>
      </c>
      <c r="DX213">
        <v>9.561845</v>
      </c>
      <c r="DY213">
        <v>0.898648785714286</v>
      </c>
      <c r="DZ213">
        <v>0.859258464285714</v>
      </c>
      <c r="EA213">
        <v>5.36912214285714</v>
      </c>
      <c r="EB213">
        <v>4.72587607142857</v>
      </c>
      <c r="EC213">
        <v>1999.99178571429</v>
      </c>
      <c r="ED213">
        <v>0.980003928571428</v>
      </c>
      <c r="EE213">
        <v>0.0199957428571429</v>
      </c>
      <c r="EF213">
        <v>0</v>
      </c>
      <c r="EG213">
        <v>2.31096428571429</v>
      </c>
      <c r="EH213">
        <v>0</v>
      </c>
      <c r="EI213">
        <v>5345.57035714286</v>
      </c>
      <c r="EJ213">
        <v>17300.1142857143</v>
      </c>
      <c r="EK213">
        <v>38.0509642857143</v>
      </c>
      <c r="EL213">
        <v>38.7610714285714</v>
      </c>
      <c r="EM213">
        <v>38.031</v>
      </c>
      <c r="EN213">
        <v>37.1670714285714</v>
      </c>
      <c r="EO213">
        <v>36.9237142857143</v>
      </c>
      <c r="EP213">
        <v>1960.00178571429</v>
      </c>
      <c r="EQ213">
        <v>39.99</v>
      </c>
      <c r="ER213">
        <v>0</v>
      </c>
      <c r="ES213">
        <v>1679594834.3</v>
      </c>
      <c r="ET213">
        <v>0</v>
      </c>
      <c r="EU213">
        <v>2.291752</v>
      </c>
      <c r="EV213">
        <v>-1.19686923413115</v>
      </c>
      <c r="EW213">
        <v>-12.4600000076546</v>
      </c>
      <c r="EX213">
        <v>5345.2956</v>
      </c>
      <c r="EY213">
        <v>15</v>
      </c>
      <c r="EZ213">
        <v>0</v>
      </c>
      <c r="FA213" t="s">
        <v>409</v>
      </c>
      <c r="FB213">
        <v>1510787920.6</v>
      </c>
      <c r="FC213">
        <v>1510787921.6</v>
      </c>
      <c r="FD213">
        <v>0</v>
      </c>
      <c r="FE213">
        <v>-0.101</v>
      </c>
      <c r="FF213">
        <v>-0.012</v>
      </c>
      <c r="FG213">
        <v>6.901</v>
      </c>
      <c r="FH213">
        <v>0.516</v>
      </c>
      <c r="FI213">
        <v>420</v>
      </c>
      <c r="FJ213">
        <v>24</v>
      </c>
      <c r="FK213">
        <v>0.32</v>
      </c>
      <c r="FL213">
        <v>0.12</v>
      </c>
      <c r="FM213">
        <v>0.43750945</v>
      </c>
      <c r="FN213">
        <v>0.0163363452157591</v>
      </c>
      <c r="FO213">
        <v>0.00181178492032029</v>
      </c>
      <c r="FP213">
        <v>1</v>
      </c>
      <c r="FQ213">
        <v>1</v>
      </c>
      <c r="FR213">
        <v>1</v>
      </c>
      <c r="FS213" t="s">
        <v>410</v>
      </c>
      <c r="FT213">
        <v>2.97383</v>
      </c>
      <c r="FU213">
        <v>2.75387</v>
      </c>
      <c r="FV213">
        <v>0.0848437</v>
      </c>
      <c r="FW213">
        <v>0.0829556</v>
      </c>
      <c r="FX213">
        <v>0.0546071</v>
      </c>
      <c r="FY213">
        <v>0.0532819</v>
      </c>
      <c r="FZ213">
        <v>35620.3</v>
      </c>
      <c r="GA213">
        <v>38944.9</v>
      </c>
      <c r="GB213">
        <v>35273.2</v>
      </c>
      <c r="GC213">
        <v>38516.1</v>
      </c>
      <c r="GD213">
        <v>47259.3</v>
      </c>
      <c r="GE213">
        <v>52649.6</v>
      </c>
      <c r="GF213">
        <v>55074.9</v>
      </c>
      <c r="GG213">
        <v>61752.7</v>
      </c>
      <c r="GH213">
        <v>1.99345</v>
      </c>
      <c r="GI213">
        <v>1.79212</v>
      </c>
      <c r="GJ213">
        <v>0.0439957</v>
      </c>
      <c r="GK213">
        <v>0</v>
      </c>
      <c r="GL213">
        <v>19.2702</v>
      </c>
      <c r="GM213">
        <v>999.9</v>
      </c>
      <c r="GN213">
        <v>51.105</v>
      </c>
      <c r="GO213">
        <v>30.726</v>
      </c>
      <c r="GP213">
        <v>25.2567</v>
      </c>
      <c r="GQ213">
        <v>56.2187</v>
      </c>
      <c r="GR213">
        <v>50.5529</v>
      </c>
      <c r="GS213">
        <v>1</v>
      </c>
      <c r="GT213">
        <v>-0.0676626</v>
      </c>
      <c r="GU213">
        <v>5.10047</v>
      </c>
      <c r="GV213">
        <v>20.046</v>
      </c>
      <c r="GW213">
        <v>5.19872</v>
      </c>
      <c r="GX213">
        <v>12.0047</v>
      </c>
      <c r="GY213">
        <v>4.9755</v>
      </c>
      <c r="GZ213">
        <v>3.29298</v>
      </c>
      <c r="HA213">
        <v>9999</v>
      </c>
      <c r="HB213">
        <v>9999</v>
      </c>
      <c r="HC213">
        <v>999.9</v>
      </c>
      <c r="HD213">
        <v>9999</v>
      </c>
      <c r="HE213">
        <v>1.8631</v>
      </c>
      <c r="HF213">
        <v>1.86813</v>
      </c>
      <c r="HG213">
        <v>1.86787</v>
      </c>
      <c r="HH213">
        <v>1.86897</v>
      </c>
      <c r="HI213">
        <v>1.86985</v>
      </c>
      <c r="HJ213">
        <v>1.86588</v>
      </c>
      <c r="HK213">
        <v>1.86701</v>
      </c>
      <c r="HL213">
        <v>1.86834</v>
      </c>
      <c r="HM213">
        <v>5</v>
      </c>
      <c r="HN213">
        <v>0</v>
      </c>
      <c r="HO213">
        <v>0</v>
      </c>
      <c r="HP213">
        <v>0</v>
      </c>
      <c r="HQ213" t="s">
        <v>411</v>
      </c>
      <c r="HR213" t="s">
        <v>412</v>
      </c>
      <c r="HS213" t="s">
        <v>413</v>
      </c>
      <c r="HT213" t="s">
        <v>413</v>
      </c>
      <c r="HU213" t="s">
        <v>413</v>
      </c>
      <c r="HV213" t="s">
        <v>413</v>
      </c>
      <c r="HW213">
        <v>0</v>
      </c>
      <c r="HX213">
        <v>100</v>
      </c>
      <c r="HY213">
        <v>100</v>
      </c>
      <c r="HZ213">
        <v>6.682</v>
      </c>
      <c r="IA213">
        <v>0.001</v>
      </c>
      <c r="IB213">
        <v>4.09459096810632</v>
      </c>
      <c r="IC213">
        <v>0.00701673648668627</v>
      </c>
      <c r="ID213">
        <v>-7.00304995360485e-07</v>
      </c>
      <c r="IE213">
        <v>-1.86506737496121e-11</v>
      </c>
      <c r="IF213">
        <v>0.00125787624930914</v>
      </c>
      <c r="IG213">
        <v>-0.0224036906934607</v>
      </c>
      <c r="IH213">
        <v>0.00249664406764014</v>
      </c>
      <c r="II213">
        <v>-2.59163740235367e-05</v>
      </c>
      <c r="IJ213">
        <v>-2</v>
      </c>
      <c r="IK213">
        <v>2020</v>
      </c>
      <c r="IL213">
        <v>1</v>
      </c>
      <c r="IM213">
        <v>25</v>
      </c>
      <c r="IN213">
        <v>102.7</v>
      </c>
      <c r="IO213">
        <v>102.7</v>
      </c>
      <c r="IP213">
        <v>0.897217</v>
      </c>
      <c r="IQ213">
        <v>2.62451</v>
      </c>
      <c r="IR213">
        <v>1.54785</v>
      </c>
      <c r="IS213">
        <v>2.30469</v>
      </c>
      <c r="IT213">
        <v>1.34644</v>
      </c>
      <c r="IU213">
        <v>2.43408</v>
      </c>
      <c r="IV213">
        <v>34.3497</v>
      </c>
      <c r="IW213">
        <v>24.2013</v>
      </c>
      <c r="IX213">
        <v>18</v>
      </c>
      <c r="IY213">
        <v>502.047</v>
      </c>
      <c r="IZ213">
        <v>378.598</v>
      </c>
      <c r="JA213">
        <v>12.8751</v>
      </c>
      <c r="JB213">
        <v>26.136</v>
      </c>
      <c r="JC213">
        <v>29.9999</v>
      </c>
      <c r="JD213">
        <v>26.2044</v>
      </c>
      <c r="JE213">
        <v>26.1591</v>
      </c>
      <c r="JF213">
        <v>17.9423</v>
      </c>
      <c r="JG213">
        <v>59.3881</v>
      </c>
      <c r="JH213">
        <v>0</v>
      </c>
      <c r="JI213">
        <v>12.8828</v>
      </c>
      <c r="JJ213">
        <v>346.087</v>
      </c>
      <c r="JK213">
        <v>9.561</v>
      </c>
      <c r="JL213">
        <v>102.211</v>
      </c>
      <c r="JM213">
        <v>102.805</v>
      </c>
    </row>
    <row r="214" spans="1:273">
      <c r="A214">
        <v>198</v>
      </c>
      <c r="B214">
        <v>1510794086</v>
      </c>
      <c r="C214">
        <v>4753.90000009537</v>
      </c>
      <c r="D214" t="s">
        <v>807</v>
      </c>
      <c r="E214" t="s">
        <v>808</v>
      </c>
      <c r="F214">
        <v>5</v>
      </c>
      <c r="G214" t="s">
        <v>798</v>
      </c>
      <c r="H214" t="s">
        <v>406</v>
      </c>
      <c r="I214">
        <v>1510794078.5</v>
      </c>
      <c r="J214">
        <f>(K214)/1000</f>
        <v>0</v>
      </c>
      <c r="K214">
        <f>IF(CZ214, AN214, AH214)</f>
        <v>0</v>
      </c>
      <c r="L214">
        <f>IF(CZ214, AI214, AG214)</f>
        <v>0</v>
      </c>
      <c r="M214">
        <f>DB214 - IF(AU214&gt;1, L214*CV214*100.0/(AW214*DP214), 0)</f>
        <v>0</v>
      </c>
      <c r="N214">
        <f>((T214-J214/2)*M214-L214)/(T214+J214/2)</f>
        <v>0</v>
      </c>
      <c r="O214">
        <f>N214*(DI214+DJ214)/1000.0</f>
        <v>0</v>
      </c>
      <c r="P214">
        <f>(DB214 - IF(AU214&gt;1, L214*CV214*100.0/(AW214*DP214), 0))*(DI214+DJ214)/1000.0</f>
        <v>0</v>
      </c>
      <c r="Q214">
        <f>2.0/((1/S214-1/R214)+SIGN(S214)*SQRT((1/S214-1/R214)*(1/S214-1/R214) + 4*CW214/((CW214+1)*(CW214+1))*(2*1/S214*1/R214-1/R214*1/R214)))</f>
        <v>0</v>
      </c>
      <c r="R214">
        <f>IF(LEFT(CX214,1)&lt;&gt;"0",IF(LEFT(CX214,1)="1",3.0,CY214),$D$5+$E$5*(DP214*DI214/($K$5*1000))+$F$5*(DP214*DI214/($K$5*1000))*MAX(MIN(CV214,$J$5),$I$5)*MAX(MIN(CV214,$J$5),$I$5)+$G$5*MAX(MIN(CV214,$J$5),$I$5)*(DP214*DI214/($K$5*1000))+$H$5*(DP214*DI214/($K$5*1000))*(DP214*DI214/($K$5*1000)))</f>
        <v>0</v>
      </c>
      <c r="S214">
        <f>J214*(1000-(1000*0.61365*exp(17.502*W214/(240.97+W214))/(DI214+DJ214)+DD214)/2)/(1000*0.61365*exp(17.502*W214/(240.97+W214))/(DI214+DJ214)-DD214)</f>
        <v>0</v>
      </c>
      <c r="T214">
        <f>1/((CW214+1)/(Q214/1.6)+1/(R214/1.37)) + CW214/((CW214+1)/(Q214/1.6) + CW214/(R214/1.37))</f>
        <v>0</v>
      </c>
      <c r="U214">
        <f>(CR214*CU214)</f>
        <v>0</v>
      </c>
      <c r="V214">
        <f>(DK214+(U214+2*0.95*5.67E-8*(((DK214+$B$7)+273)^4-(DK214+273)^4)-44100*J214)/(1.84*29.3*R214+8*0.95*5.67E-8*(DK214+273)^3))</f>
        <v>0</v>
      </c>
      <c r="W214">
        <f>($C$7*DL214+$D$7*DM214+$E$7*V214)</f>
        <v>0</v>
      </c>
      <c r="X214">
        <f>0.61365*exp(17.502*W214/(240.97+W214))</f>
        <v>0</v>
      </c>
      <c r="Y214">
        <f>(Z214/AA214*100)</f>
        <v>0</v>
      </c>
      <c r="Z214">
        <f>DD214*(DI214+DJ214)/1000</f>
        <v>0</v>
      </c>
      <c r="AA214">
        <f>0.61365*exp(17.502*DK214/(240.97+DK214))</f>
        <v>0</v>
      </c>
      <c r="AB214">
        <f>(X214-DD214*(DI214+DJ214)/1000)</f>
        <v>0</v>
      </c>
      <c r="AC214">
        <f>(-J214*44100)</f>
        <v>0</v>
      </c>
      <c r="AD214">
        <f>2*29.3*R214*0.92*(DK214-W214)</f>
        <v>0</v>
      </c>
      <c r="AE214">
        <f>2*0.95*5.67E-8*(((DK214+$B$7)+273)^4-(W214+273)^4)</f>
        <v>0</v>
      </c>
      <c r="AF214">
        <f>U214+AE214+AC214+AD214</f>
        <v>0</v>
      </c>
      <c r="AG214">
        <f>DH214*AU214*(DC214-DB214*(1000-AU214*DE214)/(1000-AU214*DD214))/(100*CV214)</f>
        <v>0</v>
      </c>
      <c r="AH214">
        <f>1000*DH214*AU214*(DD214-DE214)/(100*CV214*(1000-AU214*DD214))</f>
        <v>0</v>
      </c>
      <c r="AI214">
        <f>(AJ214 - AK214 - DI214*1E3/(8.314*(DK214+273.15)) * AM214/DH214 * AL214) * DH214/(100*CV214) * (1000 - DE214)/1000</f>
        <v>0</v>
      </c>
      <c r="AJ214">
        <v>367.153151314927</v>
      </c>
      <c r="AK214">
        <v>380.673884848485</v>
      </c>
      <c r="AL214">
        <v>-3.05417196949657</v>
      </c>
      <c r="AM214">
        <v>64.6680745848926</v>
      </c>
      <c r="AN214">
        <f>(AP214 - AO214 + DI214*1E3/(8.314*(DK214+273.15)) * AR214/DH214 * AQ214) * DH214/(100*CV214) * 1000/(1000 - AP214)</f>
        <v>0</v>
      </c>
      <c r="AO214">
        <v>9.56147377955083</v>
      </c>
      <c r="AP214">
        <v>10.004927972028</v>
      </c>
      <c r="AQ214">
        <v>-6.03410234173959e-07</v>
      </c>
      <c r="AR214">
        <v>99.6129753711119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MAX(0,($B$13+$C$13*DP214)/(1+$D$13*DP214)*DI214/(DK214+273)*$E$13)</f>
        <v>0</v>
      </c>
      <c r="AX214" t="s">
        <v>407</v>
      </c>
      <c r="AY214" t="s">
        <v>407</v>
      </c>
      <c r="AZ214">
        <v>0</v>
      </c>
      <c r="BA214">
        <v>0</v>
      </c>
      <c r="BB214">
        <f>1-AZ214/BA214</f>
        <v>0</v>
      </c>
      <c r="BC214">
        <v>0</v>
      </c>
      <c r="BD214" t="s">
        <v>407</v>
      </c>
      <c r="BE214" t="s">
        <v>407</v>
      </c>
      <c r="BF214">
        <v>0</v>
      </c>
      <c r="BG214">
        <v>0</v>
      </c>
      <c r="BH214">
        <f>1-BF214/BG214</f>
        <v>0</v>
      </c>
      <c r="BI214">
        <v>0.5</v>
      </c>
      <c r="BJ214">
        <f>CS214</f>
        <v>0</v>
      </c>
      <c r="BK214">
        <f>L214</f>
        <v>0</v>
      </c>
      <c r="BL214">
        <f>BH214*BI214*BJ214</f>
        <v>0</v>
      </c>
      <c r="BM214">
        <f>(BK214-BC214)/BJ214</f>
        <v>0</v>
      </c>
      <c r="BN214">
        <f>(BA214-BG214)/BG214</f>
        <v>0</v>
      </c>
      <c r="BO214">
        <f>AZ214/(BB214+AZ214/BG214)</f>
        <v>0</v>
      </c>
      <c r="BP214" t="s">
        <v>407</v>
      </c>
      <c r="BQ214">
        <v>0</v>
      </c>
      <c r="BR214">
        <f>IF(BQ214&lt;&gt;0, BQ214, BO214)</f>
        <v>0</v>
      </c>
      <c r="BS214">
        <f>1-BR214/BG214</f>
        <v>0</v>
      </c>
      <c r="BT214">
        <f>(BG214-BF214)/(BG214-BR214)</f>
        <v>0</v>
      </c>
      <c r="BU214">
        <f>(BA214-BG214)/(BA214-BR214)</f>
        <v>0</v>
      </c>
      <c r="BV214">
        <f>(BG214-BF214)/(BG214-AZ214)</f>
        <v>0</v>
      </c>
      <c r="BW214">
        <f>(BA214-BG214)/(BA214-AZ214)</f>
        <v>0</v>
      </c>
      <c r="BX214">
        <f>(BT214*BR214/BF214)</f>
        <v>0</v>
      </c>
      <c r="BY214">
        <f>(1-BX214)</f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f>$B$11*DQ214+$C$11*DR214+$F$11*EC214*(1-EF214)</f>
        <v>0</v>
      </c>
      <c r="CS214">
        <f>CR214*CT214</f>
        <v>0</v>
      </c>
      <c r="CT214">
        <f>($B$11*$D$9+$C$11*$D$9+$F$11*((EP214+EH214)/MAX(EP214+EH214+EQ214, 0.1)*$I$9+EQ214/MAX(EP214+EH214+EQ214, 0.1)*$J$9))/($B$11+$C$11+$F$11)</f>
        <v>0</v>
      </c>
      <c r="CU214">
        <f>($B$11*$K$9+$C$11*$K$9+$F$11*((EP214+EH214)/MAX(EP214+EH214+EQ214, 0.1)*$P$9+EQ214/MAX(EP214+EH214+EQ214, 0.1)*$Q$9))/($B$11+$C$11+$F$11)</f>
        <v>0</v>
      </c>
      <c r="CV214">
        <v>2.96</v>
      </c>
      <c r="CW214">
        <v>0.5</v>
      </c>
      <c r="CX214" t="s">
        <v>408</v>
      </c>
      <c r="CY214">
        <v>2</v>
      </c>
      <c r="CZ214" t="b">
        <v>1</v>
      </c>
      <c r="DA214">
        <v>1510794078.5</v>
      </c>
      <c r="DB214">
        <v>396.38562962963</v>
      </c>
      <c r="DC214">
        <v>379.850481481481</v>
      </c>
      <c r="DD214">
        <v>10.0019407407407</v>
      </c>
      <c r="DE214">
        <v>9.56194851851852</v>
      </c>
      <c r="DF214">
        <v>389.664518518519</v>
      </c>
      <c r="DG214">
        <v>10.0009585185185</v>
      </c>
      <c r="DH214">
        <v>500.073518518518</v>
      </c>
      <c r="DI214">
        <v>89.8633037037037</v>
      </c>
      <c r="DJ214">
        <v>0.100023392592593</v>
      </c>
      <c r="DK214">
        <v>18.9021333333333</v>
      </c>
      <c r="DL214">
        <v>19.9924185185185</v>
      </c>
      <c r="DM214">
        <v>999.9</v>
      </c>
      <c r="DN214">
        <v>0</v>
      </c>
      <c r="DO214">
        <v>0</v>
      </c>
      <c r="DP214">
        <v>10006.1974074074</v>
      </c>
      <c r="DQ214">
        <v>0</v>
      </c>
      <c r="DR214">
        <v>9.76404</v>
      </c>
      <c r="DS214">
        <v>16.5352333333333</v>
      </c>
      <c r="DT214">
        <v>400.390296296296</v>
      </c>
      <c r="DU214">
        <v>383.517740740741</v>
      </c>
      <c r="DV214">
        <v>0.439997296296296</v>
      </c>
      <c r="DW214">
        <v>379.850481481481</v>
      </c>
      <c r="DX214">
        <v>9.56194851851852</v>
      </c>
      <c r="DY214">
        <v>0.898807814814815</v>
      </c>
      <c r="DZ214">
        <v>0.859268259259259</v>
      </c>
      <c r="EA214">
        <v>5.37166888888889</v>
      </c>
      <c r="EB214">
        <v>4.72603962962963</v>
      </c>
      <c r="EC214">
        <v>1999.98592592593</v>
      </c>
      <c r="ED214">
        <v>0.980003666666667</v>
      </c>
      <c r="EE214">
        <v>0.0199960222222222</v>
      </c>
      <c r="EF214">
        <v>0</v>
      </c>
      <c r="EG214">
        <v>2.25720740740741</v>
      </c>
      <c r="EH214">
        <v>0</v>
      </c>
      <c r="EI214">
        <v>5344.46</v>
      </c>
      <c r="EJ214">
        <v>17300.0518518519</v>
      </c>
      <c r="EK214">
        <v>38.0275555555556</v>
      </c>
      <c r="EL214">
        <v>38.7336666666667</v>
      </c>
      <c r="EM214">
        <v>38.0091851851852</v>
      </c>
      <c r="EN214">
        <v>37.1456666666667</v>
      </c>
      <c r="EO214">
        <v>36.9025555555556</v>
      </c>
      <c r="EP214">
        <v>1959.99555555556</v>
      </c>
      <c r="EQ214">
        <v>39.9903703703704</v>
      </c>
      <c r="ER214">
        <v>0</v>
      </c>
      <c r="ES214">
        <v>1679594839.1</v>
      </c>
      <c r="ET214">
        <v>0</v>
      </c>
      <c r="EU214">
        <v>2.255012</v>
      </c>
      <c r="EV214">
        <v>-0.841469247082166</v>
      </c>
      <c r="EW214">
        <v>-11.6323076830072</v>
      </c>
      <c r="EX214">
        <v>5344.344</v>
      </c>
      <c r="EY214">
        <v>15</v>
      </c>
      <c r="EZ214">
        <v>0</v>
      </c>
      <c r="FA214" t="s">
        <v>409</v>
      </c>
      <c r="FB214">
        <v>1510787920.6</v>
      </c>
      <c r="FC214">
        <v>1510787921.6</v>
      </c>
      <c r="FD214">
        <v>0</v>
      </c>
      <c r="FE214">
        <v>-0.101</v>
      </c>
      <c r="FF214">
        <v>-0.012</v>
      </c>
      <c r="FG214">
        <v>6.901</v>
      </c>
      <c r="FH214">
        <v>0.516</v>
      </c>
      <c r="FI214">
        <v>420</v>
      </c>
      <c r="FJ214">
        <v>24</v>
      </c>
      <c r="FK214">
        <v>0.32</v>
      </c>
      <c r="FL214">
        <v>0.12</v>
      </c>
      <c r="FM214">
        <v>0.43891345</v>
      </c>
      <c r="FN214">
        <v>0.0184534559099432</v>
      </c>
      <c r="FO214">
        <v>0.0020302805465009</v>
      </c>
      <c r="FP214">
        <v>1</v>
      </c>
      <c r="FQ214">
        <v>1</v>
      </c>
      <c r="FR214">
        <v>1</v>
      </c>
      <c r="FS214" t="s">
        <v>410</v>
      </c>
      <c r="FT214">
        <v>2.97386</v>
      </c>
      <c r="FU214">
        <v>2.75375</v>
      </c>
      <c r="FV214">
        <v>0.0822652</v>
      </c>
      <c r="FW214">
        <v>0.0800322</v>
      </c>
      <c r="FX214">
        <v>0.0546123</v>
      </c>
      <c r="FY214">
        <v>0.0532827</v>
      </c>
      <c r="FZ214">
        <v>35720.6</v>
      </c>
      <c r="GA214">
        <v>39069.4</v>
      </c>
      <c r="GB214">
        <v>35273.2</v>
      </c>
      <c r="GC214">
        <v>38516.5</v>
      </c>
      <c r="GD214">
        <v>47258.8</v>
      </c>
      <c r="GE214">
        <v>52649.8</v>
      </c>
      <c r="GF214">
        <v>55074.6</v>
      </c>
      <c r="GG214">
        <v>61753</v>
      </c>
      <c r="GH214">
        <v>1.99343</v>
      </c>
      <c r="GI214">
        <v>1.79205</v>
      </c>
      <c r="GJ214">
        <v>0.0443831</v>
      </c>
      <c r="GK214">
        <v>0</v>
      </c>
      <c r="GL214">
        <v>19.2724</v>
      </c>
      <c r="GM214">
        <v>999.9</v>
      </c>
      <c r="GN214">
        <v>51.105</v>
      </c>
      <c r="GO214">
        <v>30.726</v>
      </c>
      <c r="GP214">
        <v>25.2589</v>
      </c>
      <c r="GQ214">
        <v>56.2287</v>
      </c>
      <c r="GR214">
        <v>50.5689</v>
      </c>
      <c r="GS214">
        <v>1</v>
      </c>
      <c r="GT214">
        <v>-0.067655</v>
      </c>
      <c r="GU214">
        <v>5.21711</v>
      </c>
      <c r="GV214">
        <v>20.0423</v>
      </c>
      <c r="GW214">
        <v>5.19962</v>
      </c>
      <c r="GX214">
        <v>12.005</v>
      </c>
      <c r="GY214">
        <v>4.97575</v>
      </c>
      <c r="GZ214">
        <v>3.29298</v>
      </c>
      <c r="HA214">
        <v>9999</v>
      </c>
      <c r="HB214">
        <v>9999</v>
      </c>
      <c r="HC214">
        <v>999.9</v>
      </c>
      <c r="HD214">
        <v>9999</v>
      </c>
      <c r="HE214">
        <v>1.8631</v>
      </c>
      <c r="HF214">
        <v>1.86813</v>
      </c>
      <c r="HG214">
        <v>1.86786</v>
      </c>
      <c r="HH214">
        <v>1.86899</v>
      </c>
      <c r="HI214">
        <v>1.86984</v>
      </c>
      <c r="HJ214">
        <v>1.86588</v>
      </c>
      <c r="HK214">
        <v>1.86702</v>
      </c>
      <c r="HL214">
        <v>1.86833</v>
      </c>
      <c r="HM214">
        <v>5</v>
      </c>
      <c r="HN214">
        <v>0</v>
      </c>
      <c r="HO214">
        <v>0</v>
      </c>
      <c r="HP214">
        <v>0</v>
      </c>
      <c r="HQ214" t="s">
        <v>411</v>
      </c>
      <c r="HR214" t="s">
        <v>412</v>
      </c>
      <c r="HS214" t="s">
        <v>413</v>
      </c>
      <c r="HT214" t="s">
        <v>413</v>
      </c>
      <c r="HU214" t="s">
        <v>413</v>
      </c>
      <c r="HV214" t="s">
        <v>413</v>
      </c>
      <c r="HW214">
        <v>0</v>
      </c>
      <c r="HX214">
        <v>100</v>
      </c>
      <c r="HY214">
        <v>100</v>
      </c>
      <c r="HZ214">
        <v>6.586</v>
      </c>
      <c r="IA214">
        <v>0.0011</v>
      </c>
      <c r="IB214">
        <v>4.09459096810632</v>
      </c>
      <c r="IC214">
        <v>0.00701673648668627</v>
      </c>
      <c r="ID214">
        <v>-7.00304995360485e-07</v>
      </c>
      <c r="IE214">
        <v>-1.86506737496121e-11</v>
      </c>
      <c r="IF214">
        <v>0.00125787624930914</v>
      </c>
      <c r="IG214">
        <v>-0.0224036906934607</v>
      </c>
      <c r="IH214">
        <v>0.00249664406764014</v>
      </c>
      <c r="II214">
        <v>-2.59163740235367e-05</v>
      </c>
      <c r="IJ214">
        <v>-2</v>
      </c>
      <c r="IK214">
        <v>2020</v>
      </c>
      <c r="IL214">
        <v>1</v>
      </c>
      <c r="IM214">
        <v>25</v>
      </c>
      <c r="IN214">
        <v>102.8</v>
      </c>
      <c r="IO214">
        <v>102.7</v>
      </c>
      <c r="IP214">
        <v>0.863037</v>
      </c>
      <c r="IQ214">
        <v>2.63184</v>
      </c>
      <c r="IR214">
        <v>1.54785</v>
      </c>
      <c r="IS214">
        <v>2.30469</v>
      </c>
      <c r="IT214">
        <v>1.34644</v>
      </c>
      <c r="IU214">
        <v>2.36084</v>
      </c>
      <c r="IV214">
        <v>34.3497</v>
      </c>
      <c r="IW214">
        <v>24.1838</v>
      </c>
      <c r="IX214">
        <v>18</v>
      </c>
      <c r="IY214">
        <v>502.016</v>
      </c>
      <c r="IZ214">
        <v>378.547</v>
      </c>
      <c r="JA214">
        <v>12.8868</v>
      </c>
      <c r="JB214">
        <v>26.1347</v>
      </c>
      <c r="JC214">
        <v>29.9999</v>
      </c>
      <c r="JD214">
        <v>26.203</v>
      </c>
      <c r="JE214">
        <v>26.1574</v>
      </c>
      <c r="JF214">
        <v>17.2439</v>
      </c>
      <c r="JG214">
        <v>59.3881</v>
      </c>
      <c r="JH214">
        <v>0</v>
      </c>
      <c r="JI214">
        <v>12.7839</v>
      </c>
      <c r="JJ214">
        <v>332.693</v>
      </c>
      <c r="JK214">
        <v>9.561</v>
      </c>
      <c r="JL214">
        <v>102.211</v>
      </c>
      <c r="JM214">
        <v>102.806</v>
      </c>
    </row>
    <row r="215" spans="1:273">
      <c r="A215">
        <v>199</v>
      </c>
      <c r="B215">
        <v>1510794091</v>
      </c>
      <c r="C215">
        <v>4758.90000009537</v>
      </c>
      <c r="D215" t="s">
        <v>809</v>
      </c>
      <c r="E215" t="s">
        <v>810</v>
      </c>
      <c r="F215">
        <v>5</v>
      </c>
      <c r="G215" t="s">
        <v>798</v>
      </c>
      <c r="H215" t="s">
        <v>406</v>
      </c>
      <c r="I215">
        <v>1510794083.21429</v>
      </c>
      <c r="J215">
        <f>(K215)/1000</f>
        <v>0</v>
      </c>
      <c r="K215">
        <f>IF(CZ215, AN215, AH215)</f>
        <v>0</v>
      </c>
      <c r="L215">
        <f>IF(CZ215, AI215, AG215)</f>
        <v>0</v>
      </c>
      <c r="M215">
        <f>DB215 - IF(AU215&gt;1, L215*CV215*100.0/(AW215*DP215), 0)</f>
        <v>0</v>
      </c>
      <c r="N215">
        <f>((T215-J215/2)*M215-L215)/(T215+J215/2)</f>
        <v>0</v>
      </c>
      <c r="O215">
        <f>N215*(DI215+DJ215)/1000.0</f>
        <v>0</v>
      </c>
      <c r="P215">
        <f>(DB215 - IF(AU215&gt;1, L215*CV215*100.0/(AW215*DP215), 0))*(DI215+DJ215)/1000.0</f>
        <v>0</v>
      </c>
      <c r="Q215">
        <f>2.0/((1/S215-1/R215)+SIGN(S215)*SQRT((1/S215-1/R215)*(1/S215-1/R215) + 4*CW215/((CW215+1)*(CW215+1))*(2*1/S215*1/R215-1/R215*1/R215)))</f>
        <v>0</v>
      </c>
      <c r="R215">
        <f>IF(LEFT(CX215,1)&lt;&gt;"0",IF(LEFT(CX215,1)="1",3.0,CY215),$D$5+$E$5*(DP215*DI215/($K$5*1000))+$F$5*(DP215*DI215/($K$5*1000))*MAX(MIN(CV215,$J$5),$I$5)*MAX(MIN(CV215,$J$5),$I$5)+$G$5*MAX(MIN(CV215,$J$5),$I$5)*(DP215*DI215/($K$5*1000))+$H$5*(DP215*DI215/($K$5*1000))*(DP215*DI215/($K$5*1000)))</f>
        <v>0</v>
      </c>
      <c r="S215">
        <f>J215*(1000-(1000*0.61365*exp(17.502*W215/(240.97+W215))/(DI215+DJ215)+DD215)/2)/(1000*0.61365*exp(17.502*W215/(240.97+W215))/(DI215+DJ215)-DD215)</f>
        <v>0</v>
      </c>
      <c r="T215">
        <f>1/((CW215+1)/(Q215/1.6)+1/(R215/1.37)) + CW215/((CW215+1)/(Q215/1.6) + CW215/(R215/1.37))</f>
        <v>0</v>
      </c>
      <c r="U215">
        <f>(CR215*CU215)</f>
        <v>0</v>
      </c>
      <c r="V215">
        <f>(DK215+(U215+2*0.95*5.67E-8*(((DK215+$B$7)+273)^4-(DK215+273)^4)-44100*J215)/(1.84*29.3*R215+8*0.95*5.67E-8*(DK215+273)^3))</f>
        <v>0</v>
      </c>
      <c r="W215">
        <f>($C$7*DL215+$D$7*DM215+$E$7*V215)</f>
        <v>0</v>
      </c>
      <c r="X215">
        <f>0.61365*exp(17.502*W215/(240.97+W215))</f>
        <v>0</v>
      </c>
      <c r="Y215">
        <f>(Z215/AA215*100)</f>
        <v>0</v>
      </c>
      <c r="Z215">
        <f>DD215*(DI215+DJ215)/1000</f>
        <v>0</v>
      </c>
      <c r="AA215">
        <f>0.61365*exp(17.502*DK215/(240.97+DK215))</f>
        <v>0</v>
      </c>
      <c r="AB215">
        <f>(X215-DD215*(DI215+DJ215)/1000)</f>
        <v>0</v>
      </c>
      <c r="AC215">
        <f>(-J215*44100)</f>
        <v>0</v>
      </c>
      <c r="AD215">
        <f>2*29.3*R215*0.92*(DK215-W215)</f>
        <v>0</v>
      </c>
      <c r="AE215">
        <f>2*0.95*5.67E-8*(((DK215+$B$7)+273)^4-(W215+273)^4)</f>
        <v>0</v>
      </c>
      <c r="AF215">
        <f>U215+AE215+AC215+AD215</f>
        <v>0</v>
      </c>
      <c r="AG215">
        <f>DH215*AU215*(DC215-DB215*(1000-AU215*DE215)/(1000-AU215*DD215))/(100*CV215)</f>
        <v>0</v>
      </c>
      <c r="AH215">
        <f>1000*DH215*AU215*(DD215-DE215)/(100*CV215*(1000-AU215*DD215))</f>
        <v>0</v>
      </c>
      <c r="AI215">
        <f>(AJ215 - AK215 - DI215*1E3/(8.314*(DK215+273.15)) * AM215/DH215 * AL215) * DH215/(100*CV215) * (1000 - DE215)/1000</f>
        <v>0</v>
      </c>
      <c r="AJ215">
        <v>350.28553099444</v>
      </c>
      <c r="AK215">
        <v>364.688145454545</v>
      </c>
      <c r="AL215">
        <v>-3.22022487257575</v>
      </c>
      <c r="AM215">
        <v>64.6680745848926</v>
      </c>
      <c r="AN215">
        <f>(AP215 - AO215 + DI215*1E3/(8.314*(DK215+273.15)) * AR215/DH215 * AQ215) * DH215/(100*CV215) * 1000/(1000 - AP215)</f>
        <v>0</v>
      </c>
      <c r="AO215">
        <v>9.56195573606389</v>
      </c>
      <c r="AP215">
        <v>10.0045811188811</v>
      </c>
      <c r="AQ215">
        <v>6.55175276189661e-07</v>
      </c>
      <c r="AR215">
        <v>99.6129753711119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MAX(0,($B$13+$C$13*DP215)/(1+$D$13*DP215)*DI215/(DK215+273)*$E$13)</f>
        <v>0</v>
      </c>
      <c r="AX215" t="s">
        <v>407</v>
      </c>
      <c r="AY215" t="s">
        <v>407</v>
      </c>
      <c r="AZ215">
        <v>0</v>
      </c>
      <c r="BA215">
        <v>0</v>
      </c>
      <c r="BB215">
        <f>1-AZ215/BA215</f>
        <v>0</v>
      </c>
      <c r="BC215">
        <v>0</v>
      </c>
      <c r="BD215" t="s">
        <v>407</v>
      </c>
      <c r="BE215" t="s">
        <v>407</v>
      </c>
      <c r="BF215">
        <v>0</v>
      </c>
      <c r="BG215">
        <v>0</v>
      </c>
      <c r="BH215">
        <f>1-BF215/BG215</f>
        <v>0</v>
      </c>
      <c r="BI215">
        <v>0.5</v>
      </c>
      <c r="BJ215">
        <f>CS215</f>
        <v>0</v>
      </c>
      <c r="BK215">
        <f>L215</f>
        <v>0</v>
      </c>
      <c r="BL215">
        <f>BH215*BI215*BJ215</f>
        <v>0</v>
      </c>
      <c r="BM215">
        <f>(BK215-BC215)/BJ215</f>
        <v>0</v>
      </c>
      <c r="BN215">
        <f>(BA215-BG215)/BG215</f>
        <v>0</v>
      </c>
      <c r="BO215">
        <f>AZ215/(BB215+AZ215/BG215)</f>
        <v>0</v>
      </c>
      <c r="BP215" t="s">
        <v>407</v>
      </c>
      <c r="BQ215">
        <v>0</v>
      </c>
      <c r="BR215">
        <f>IF(BQ215&lt;&gt;0, BQ215, BO215)</f>
        <v>0</v>
      </c>
      <c r="BS215">
        <f>1-BR215/BG215</f>
        <v>0</v>
      </c>
      <c r="BT215">
        <f>(BG215-BF215)/(BG215-BR215)</f>
        <v>0</v>
      </c>
      <c r="BU215">
        <f>(BA215-BG215)/(BA215-BR215)</f>
        <v>0</v>
      </c>
      <c r="BV215">
        <f>(BG215-BF215)/(BG215-AZ215)</f>
        <v>0</v>
      </c>
      <c r="BW215">
        <f>(BA215-BG215)/(BA215-AZ215)</f>
        <v>0</v>
      </c>
      <c r="BX215">
        <f>(BT215*BR215/BF215)</f>
        <v>0</v>
      </c>
      <c r="BY215">
        <f>(1-BX215)</f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f>$B$11*DQ215+$C$11*DR215+$F$11*EC215*(1-EF215)</f>
        <v>0</v>
      </c>
      <c r="CS215">
        <f>CR215*CT215</f>
        <v>0</v>
      </c>
      <c r="CT215">
        <f>($B$11*$D$9+$C$11*$D$9+$F$11*((EP215+EH215)/MAX(EP215+EH215+EQ215, 0.1)*$I$9+EQ215/MAX(EP215+EH215+EQ215, 0.1)*$J$9))/($B$11+$C$11+$F$11)</f>
        <v>0</v>
      </c>
      <c r="CU215">
        <f>($B$11*$K$9+$C$11*$K$9+$F$11*((EP215+EH215)/MAX(EP215+EH215+EQ215, 0.1)*$P$9+EQ215/MAX(EP215+EH215+EQ215, 0.1)*$Q$9))/($B$11+$C$11+$F$11)</f>
        <v>0</v>
      </c>
      <c r="CV215">
        <v>2.96</v>
      </c>
      <c r="CW215">
        <v>0.5</v>
      </c>
      <c r="CX215" t="s">
        <v>408</v>
      </c>
      <c r="CY215">
        <v>2</v>
      </c>
      <c r="CZ215" t="b">
        <v>1</v>
      </c>
      <c r="DA215">
        <v>1510794083.21429</v>
      </c>
      <c r="DB215">
        <v>383.302464285714</v>
      </c>
      <c r="DC215">
        <v>364.396928571429</v>
      </c>
      <c r="DD215">
        <v>10.0034571428571</v>
      </c>
      <c r="DE215">
        <v>9.56210571428572</v>
      </c>
      <c r="DF215">
        <v>376.6655</v>
      </c>
      <c r="DG215">
        <v>10.0024596428571</v>
      </c>
      <c r="DH215">
        <v>500.065</v>
      </c>
      <c r="DI215">
        <v>89.86345</v>
      </c>
      <c r="DJ215">
        <v>0.0999643392857143</v>
      </c>
      <c r="DK215">
        <v>18.9035928571429</v>
      </c>
      <c r="DL215">
        <v>20.0008714285714</v>
      </c>
      <c r="DM215">
        <v>999.9</v>
      </c>
      <c r="DN215">
        <v>0</v>
      </c>
      <c r="DO215">
        <v>0</v>
      </c>
      <c r="DP215">
        <v>10003.6971428571</v>
      </c>
      <c r="DQ215">
        <v>0</v>
      </c>
      <c r="DR215">
        <v>9.76404</v>
      </c>
      <c r="DS215">
        <v>18.9056357142857</v>
      </c>
      <c r="DT215">
        <v>387.175571428571</v>
      </c>
      <c r="DU215">
        <v>367.915</v>
      </c>
      <c r="DV215">
        <v>0.441362142857143</v>
      </c>
      <c r="DW215">
        <v>364.396928571429</v>
      </c>
      <c r="DX215">
        <v>9.56210571428572</v>
      </c>
      <c r="DY215">
        <v>0.898946142857143</v>
      </c>
      <c r="DZ215">
        <v>0.859283892857143</v>
      </c>
      <c r="EA215">
        <v>5.37388321428571</v>
      </c>
      <c r="EB215">
        <v>4.72629964285714</v>
      </c>
      <c r="EC215">
        <v>1999.99285714286</v>
      </c>
      <c r="ED215">
        <v>0.9800035</v>
      </c>
      <c r="EE215">
        <v>0.0199962</v>
      </c>
      <c r="EF215">
        <v>0</v>
      </c>
      <c r="EG215">
        <v>2.22018571428571</v>
      </c>
      <c r="EH215">
        <v>0</v>
      </c>
      <c r="EI215">
        <v>5343.555</v>
      </c>
      <c r="EJ215">
        <v>17300.1178571429</v>
      </c>
      <c r="EK215">
        <v>38.0088571428571</v>
      </c>
      <c r="EL215">
        <v>38.714</v>
      </c>
      <c r="EM215">
        <v>37.97975</v>
      </c>
      <c r="EN215">
        <v>37.1272142857143</v>
      </c>
      <c r="EO215">
        <v>36.8793571428571</v>
      </c>
      <c r="EP215">
        <v>1960.00214285714</v>
      </c>
      <c r="EQ215">
        <v>39.9907142857143</v>
      </c>
      <c r="ER215">
        <v>0</v>
      </c>
      <c r="ES215">
        <v>1679594844.5</v>
      </c>
      <c r="ET215">
        <v>0</v>
      </c>
      <c r="EU215">
        <v>2.21793461538462</v>
      </c>
      <c r="EV215">
        <v>-0.058177784693741</v>
      </c>
      <c r="EW215">
        <v>-12.3999999510827</v>
      </c>
      <c r="EX215">
        <v>5343.29461538461</v>
      </c>
      <c r="EY215">
        <v>15</v>
      </c>
      <c r="EZ215">
        <v>0</v>
      </c>
      <c r="FA215" t="s">
        <v>409</v>
      </c>
      <c r="FB215">
        <v>1510787920.6</v>
      </c>
      <c r="FC215">
        <v>1510787921.6</v>
      </c>
      <c r="FD215">
        <v>0</v>
      </c>
      <c r="FE215">
        <v>-0.101</v>
      </c>
      <c r="FF215">
        <v>-0.012</v>
      </c>
      <c r="FG215">
        <v>6.901</v>
      </c>
      <c r="FH215">
        <v>0.516</v>
      </c>
      <c r="FI215">
        <v>420</v>
      </c>
      <c r="FJ215">
        <v>24</v>
      </c>
      <c r="FK215">
        <v>0.32</v>
      </c>
      <c r="FL215">
        <v>0.12</v>
      </c>
      <c r="FM215">
        <v>0.44060605</v>
      </c>
      <c r="FN215">
        <v>0.0205210356472791</v>
      </c>
      <c r="FO215">
        <v>0.00221133604354924</v>
      </c>
      <c r="FP215">
        <v>1</v>
      </c>
      <c r="FQ215">
        <v>1</v>
      </c>
      <c r="FR215">
        <v>1</v>
      </c>
      <c r="FS215" t="s">
        <v>410</v>
      </c>
      <c r="FT215">
        <v>2.97383</v>
      </c>
      <c r="FU215">
        <v>2.7539</v>
      </c>
      <c r="FV215">
        <v>0.0794859</v>
      </c>
      <c r="FW215">
        <v>0.0770611</v>
      </c>
      <c r="FX215">
        <v>0.0546115</v>
      </c>
      <c r="FY215">
        <v>0.0532891</v>
      </c>
      <c r="FZ215">
        <v>35828.8</v>
      </c>
      <c r="GA215">
        <v>39195.7</v>
      </c>
      <c r="GB215">
        <v>35273.3</v>
      </c>
      <c r="GC215">
        <v>38516.7</v>
      </c>
      <c r="GD215">
        <v>47258.4</v>
      </c>
      <c r="GE215">
        <v>52649.8</v>
      </c>
      <c r="GF215">
        <v>55074.3</v>
      </c>
      <c r="GG215">
        <v>61753.5</v>
      </c>
      <c r="GH215">
        <v>1.99345</v>
      </c>
      <c r="GI215">
        <v>1.7917</v>
      </c>
      <c r="GJ215">
        <v>0.0441931</v>
      </c>
      <c r="GK215">
        <v>0</v>
      </c>
      <c r="GL215">
        <v>19.2735</v>
      </c>
      <c r="GM215">
        <v>999.9</v>
      </c>
      <c r="GN215">
        <v>51.105</v>
      </c>
      <c r="GO215">
        <v>30.736</v>
      </c>
      <c r="GP215">
        <v>25.274</v>
      </c>
      <c r="GQ215">
        <v>56.2087</v>
      </c>
      <c r="GR215">
        <v>50.5609</v>
      </c>
      <c r="GS215">
        <v>1</v>
      </c>
      <c r="GT215">
        <v>-0.0658155</v>
      </c>
      <c r="GU215">
        <v>5.57266</v>
      </c>
      <c r="GV215">
        <v>20.0314</v>
      </c>
      <c r="GW215">
        <v>5.20052</v>
      </c>
      <c r="GX215">
        <v>12.0049</v>
      </c>
      <c r="GY215">
        <v>4.9757</v>
      </c>
      <c r="GZ215">
        <v>3.293</v>
      </c>
      <c r="HA215">
        <v>9999</v>
      </c>
      <c r="HB215">
        <v>9999</v>
      </c>
      <c r="HC215">
        <v>999.9</v>
      </c>
      <c r="HD215">
        <v>9999</v>
      </c>
      <c r="HE215">
        <v>1.8631</v>
      </c>
      <c r="HF215">
        <v>1.86813</v>
      </c>
      <c r="HG215">
        <v>1.86785</v>
      </c>
      <c r="HH215">
        <v>1.86897</v>
      </c>
      <c r="HI215">
        <v>1.86983</v>
      </c>
      <c r="HJ215">
        <v>1.86585</v>
      </c>
      <c r="HK215">
        <v>1.86698</v>
      </c>
      <c r="HL215">
        <v>1.86832</v>
      </c>
      <c r="HM215">
        <v>5</v>
      </c>
      <c r="HN215">
        <v>0</v>
      </c>
      <c r="HO215">
        <v>0</v>
      </c>
      <c r="HP215">
        <v>0</v>
      </c>
      <c r="HQ215" t="s">
        <v>411</v>
      </c>
      <c r="HR215" t="s">
        <v>412</v>
      </c>
      <c r="HS215" t="s">
        <v>413</v>
      </c>
      <c r="HT215" t="s">
        <v>413</v>
      </c>
      <c r="HU215" t="s">
        <v>413</v>
      </c>
      <c r="HV215" t="s">
        <v>413</v>
      </c>
      <c r="HW215">
        <v>0</v>
      </c>
      <c r="HX215">
        <v>100</v>
      </c>
      <c r="HY215">
        <v>100</v>
      </c>
      <c r="HZ215">
        <v>6.483</v>
      </c>
      <c r="IA215">
        <v>0.001</v>
      </c>
      <c r="IB215">
        <v>4.09459096810632</v>
      </c>
      <c r="IC215">
        <v>0.00701673648668627</v>
      </c>
      <c r="ID215">
        <v>-7.00304995360485e-07</v>
      </c>
      <c r="IE215">
        <v>-1.86506737496121e-11</v>
      </c>
      <c r="IF215">
        <v>0.00125787624930914</v>
      </c>
      <c r="IG215">
        <v>-0.0224036906934607</v>
      </c>
      <c r="IH215">
        <v>0.00249664406764014</v>
      </c>
      <c r="II215">
        <v>-2.59163740235367e-05</v>
      </c>
      <c r="IJ215">
        <v>-2</v>
      </c>
      <c r="IK215">
        <v>2020</v>
      </c>
      <c r="IL215">
        <v>1</v>
      </c>
      <c r="IM215">
        <v>25</v>
      </c>
      <c r="IN215">
        <v>102.8</v>
      </c>
      <c r="IO215">
        <v>102.8</v>
      </c>
      <c r="IP215">
        <v>0.831299</v>
      </c>
      <c r="IQ215">
        <v>2.63916</v>
      </c>
      <c r="IR215">
        <v>1.54785</v>
      </c>
      <c r="IS215">
        <v>2.30469</v>
      </c>
      <c r="IT215">
        <v>1.34644</v>
      </c>
      <c r="IU215">
        <v>2.28149</v>
      </c>
      <c r="IV215">
        <v>34.3497</v>
      </c>
      <c r="IW215">
        <v>24.1838</v>
      </c>
      <c r="IX215">
        <v>18</v>
      </c>
      <c r="IY215">
        <v>502.012</v>
      </c>
      <c r="IZ215">
        <v>378.349</v>
      </c>
      <c r="JA215">
        <v>12.8248</v>
      </c>
      <c r="JB215">
        <v>26.1329</v>
      </c>
      <c r="JC215">
        <v>30.0013</v>
      </c>
      <c r="JD215">
        <v>26.2007</v>
      </c>
      <c r="JE215">
        <v>26.1554</v>
      </c>
      <c r="JF215">
        <v>16.6206</v>
      </c>
      <c r="JG215">
        <v>59.3881</v>
      </c>
      <c r="JH215">
        <v>0</v>
      </c>
      <c r="JI215">
        <v>12.775</v>
      </c>
      <c r="JJ215">
        <v>312.555</v>
      </c>
      <c r="JK215">
        <v>9.561</v>
      </c>
      <c r="JL215">
        <v>102.211</v>
      </c>
      <c r="JM215">
        <v>102.806</v>
      </c>
    </row>
    <row r="216" spans="1:273">
      <c r="A216">
        <v>200</v>
      </c>
      <c r="B216">
        <v>1510794096</v>
      </c>
      <c r="C216">
        <v>4763.90000009537</v>
      </c>
      <c r="D216" t="s">
        <v>811</v>
      </c>
      <c r="E216" t="s">
        <v>812</v>
      </c>
      <c r="F216">
        <v>5</v>
      </c>
      <c r="G216" t="s">
        <v>798</v>
      </c>
      <c r="H216" t="s">
        <v>406</v>
      </c>
      <c r="I216">
        <v>1510794088.5</v>
      </c>
      <c r="J216">
        <f>(K216)/1000</f>
        <v>0</v>
      </c>
      <c r="K216">
        <f>IF(CZ216, AN216, AH216)</f>
        <v>0</v>
      </c>
      <c r="L216">
        <f>IF(CZ216, AI216, AG216)</f>
        <v>0</v>
      </c>
      <c r="M216">
        <f>DB216 - IF(AU216&gt;1, L216*CV216*100.0/(AW216*DP216), 0)</f>
        <v>0</v>
      </c>
      <c r="N216">
        <f>((T216-J216/2)*M216-L216)/(T216+J216/2)</f>
        <v>0</v>
      </c>
      <c r="O216">
        <f>N216*(DI216+DJ216)/1000.0</f>
        <v>0</v>
      </c>
      <c r="P216">
        <f>(DB216 - IF(AU216&gt;1, L216*CV216*100.0/(AW216*DP216), 0))*(DI216+DJ216)/1000.0</f>
        <v>0</v>
      </c>
      <c r="Q216">
        <f>2.0/((1/S216-1/R216)+SIGN(S216)*SQRT((1/S216-1/R216)*(1/S216-1/R216) + 4*CW216/((CW216+1)*(CW216+1))*(2*1/S216*1/R216-1/R216*1/R216)))</f>
        <v>0</v>
      </c>
      <c r="R216">
        <f>IF(LEFT(CX216,1)&lt;&gt;"0",IF(LEFT(CX216,1)="1",3.0,CY216),$D$5+$E$5*(DP216*DI216/($K$5*1000))+$F$5*(DP216*DI216/($K$5*1000))*MAX(MIN(CV216,$J$5),$I$5)*MAX(MIN(CV216,$J$5),$I$5)+$G$5*MAX(MIN(CV216,$J$5),$I$5)*(DP216*DI216/($K$5*1000))+$H$5*(DP216*DI216/($K$5*1000))*(DP216*DI216/($K$5*1000)))</f>
        <v>0</v>
      </c>
      <c r="S216">
        <f>J216*(1000-(1000*0.61365*exp(17.502*W216/(240.97+W216))/(DI216+DJ216)+DD216)/2)/(1000*0.61365*exp(17.502*W216/(240.97+W216))/(DI216+DJ216)-DD216)</f>
        <v>0</v>
      </c>
      <c r="T216">
        <f>1/((CW216+1)/(Q216/1.6)+1/(R216/1.37)) + CW216/((CW216+1)/(Q216/1.6) + CW216/(R216/1.37))</f>
        <v>0</v>
      </c>
      <c r="U216">
        <f>(CR216*CU216)</f>
        <v>0</v>
      </c>
      <c r="V216">
        <f>(DK216+(U216+2*0.95*5.67E-8*(((DK216+$B$7)+273)^4-(DK216+273)^4)-44100*J216)/(1.84*29.3*R216+8*0.95*5.67E-8*(DK216+273)^3))</f>
        <v>0</v>
      </c>
      <c r="W216">
        <f>($C$7*DL216+$D$7*DM216+$E$7*V216)</f>
        <v>0</v>
      </c>
      <c r="X216">
        <f>0.61365*exp(17.502*W216/(240.97+W216))</f>
        <v>0</v>
      </c>
      <c r="Y216">
        <f>(Z216/AA216*100)</f>
        <v>0</v>
      </c>
      <c r="Z216">
        <f>DD216*(DI216+DJ216)/1000</f>
        <v>0</v>
      </c>
      <c r="AA216">
        <f>0.61365*exp(17.502*DK216/(240.97+DK216))</f>
        <v>0</v>
      </c>
      <c r="AB216">
        <f>(X216-DD216*(DI216+DJ216)/1000)</f>
        <v>0</v>
      </c>
      <c r="AC216">
        <f>(-J216*44100)</f>
        <v>0</v>
      </c>
      <c r="AD216">
        <f>2*29.3*R216*0.92*(DK216-W216)</f>
        <v>0</v>
      </c>
      <c r="AE216">
        <f>2*0.95*5.67E-8*(((DK216+$B$7)+273)^4-(W216+273)^4)</f>
        <v>0</v>
      </c>
      <c r="AF216">
        <f>U216+AE216+AC216+AD216</f>
        <v>0</v>
      </c>
      <c r="AG216">
        <f>DH216*AU216*(DC216-DB216*(1000-AU216*DE216)/(1000-AU216*DD216))/(100*CV216)</f>
        <v>0</v>
      </c>
      <c r="AH216">
        <f>1000*DH216*AU216*(DD216-DE216)/(100*CV216*(1000-AU216*DD216))</f>
        <v>0</v>
      </c>
      <c r="AI216">
        <f>(AJ216 - AK216 - DI216*1E3/(8.314*(DK216+273.15)) * AM216/DH216 * AL216) * DH216/(100*CV216) * (1000 - DE216)/1000</f>
        <v>0</v>
      </c>
      <c r="AJ216">
        <v>333.503881544798</v>
      </c>
      <c r="AK216">
        <v>348.261466666667</v>
      </c>
      <c r="AL216">
        <v>-3.298632922548</v>
      </c>
      <c r="AM216">
        <v>64.6680745848926</v>
      </c>
      <c r="AN216">
        <f>(AP216 - AO216 + DI216*1E3/(8.314*(DK216+273.15)) * AR216/DH216 * AQ216) * DH216/(100*CV216) * 1000/(1000 - AP216)</f>
        <v>0</v>
      </c>
      <c r="AO216">
        <v>9.56280895474318</v>
      </c>
      <c r="AP216">
        <v>10.0018769230769</v>
      </c>
      <c r="AQ216">
        <v>-2.50004243676806e-06</v>
      </c>
      <c r="AR216">
        <v>99.6129753711119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MAX(0,($B$13+$C$13*DP216)/(1+$D$13*DP216)*DI216/(DK216+273)*$E$13)</f>
        <v>0</v>
      </c>
      <c r="AX216" t="s">
        <v>407</v>
      </c>
      <c r="AY216" t="s">
        <v>407</v>
      </c>
      <c r="AZ216">
        <v>0</v>
      </c>
      <c r="BA216">
        <v>0</v>
      </c>
      <c r="BB216">
        <f>1-AZ216/BA216</f>
        <v>0</v>
      </c>
      <c r="BC216">
        <v>0</v>
      </c>
      <c r="BD216" t="s">
        <v>407</v>
      </c>
      <c r="BE216" t="s">
        <v>407</v>
      </c>
      <c r="BF216">
        <v>0</v>
      </c>
      <c r="BG216">
        <v>0</v>
      </c>
      <c r="BH216">
        <f>1-BF216/BG216</f>
        <v>0</v>
      </c>
      <c r="BI216">
        <v>0.5</v>
      </c>
      <c r="BJ216">
        <f>CS216</f>
        <v>0</v>
      </c>
      <c r="BK216">
        <f>L216</f>
        <v>0</v>
      </c>
      <c r="BL216">
        <f>BH216*BI216*BJ216</f>
        <v>0</v>
      </c>
      <c r="BM216">
        <f>(BK216-BC216)/BJ216</f>
        <v>0</v>
      </c>
      <c r="BN216">
        <f>(BA216-BG216)/BG216</f>
        <v>0</v>
      </c>
      <c r="BO216">
        <f>AZ216/(BB216+AZ216/BG216)</f>
        <v>0</v>
      </c>
      <c r="BP216" t="s">
        <v>407</v>
      </c>
      <c r="BQ216">
        <v>0</v>
      </c>
      <c r="BR216">
        <f>IF(BQ216&lt;&gt;0, BQ216, BO216)</f>
        <v>0</v>
      </c>
      <c r="BS216">
        <f>1-BR216/BG216</f>
        <v>0</v>
      </c>
      <c r="BT216">
        <f>(BG216-BF216)/(BG216-BR216)</f>
        <v>0</v>
      </c>
      <c r="BU216">
        <f>(BA216-BG216)/(BA216-BR216)</f>
        <v>0</v>
      </c>
      <c r="BV216">
        <f>(BG216-BF216)/(BG216-AZ216)</f>
        <v>0</v>
      </c>
      <c r="BW216">
        <f>(BA216-BG216)/(BA216-AZ216)</f>
        <v>0</v>
      </c>
      <c r="BX216">
        <f>(BT216*BR216/BF216)</f>
        <v>0</v>
      </c>
      <c r="BY216">
        <f>(1-BX216)</f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f>$B$11*DQ216+$C$11*DR216+$F$11*EC216*(1-EF216)</f>
        <v>0</v>
      </c>
      <c r="CS216">
        <f>CR216*CT216</f>
        <v>0</v>
      </c>
      <c r="CT216">
        <f>($B$11*$D$9+$C$11*$D$9+$F$11*((EP216+EH216)/MAX(EP216+EH216+EQ216, 0.1)*$I$9+EQ216/MAX(EP216+EH216+EQ216, 0.1)*$J$9))/($B$11+$C$11+$F$11)</f>
        <v>0</v>
      </c>
      <c r="CU216">
        <f>($B$11*$K$9+$C$11*$K$9+$F$11*((EP216+EH216)/MAX(EP216+EH216+EQ216, 0.1)*$P$9+EQ216/MAX(EP216+EH216+EQ216, 0.1)*$Q$9))/($B$11+$C$11+$F$11)</f>
        <v>0</v>
      </c>
      <c r="CV216">
        <v>2.96</v>
      </c>
      <c r="CW216">
        <v>0.5</v>
      </c>
      <c r="CX216" t="s">
        <v>408</v>
      </c>
      <c r="CY216">
        <v>2</v>
      </c>
      <c r="CZ216" t="b">
        <v>1</v>
      </c>
      <c r="DA216">
        <v>1510794088.5</v>
      </c>
      <c r="DB216">
        <v>367.218555555556</v>
      </c>
      <c r="DC216">
        <v>346.846074074074</v>
      </c>
      <c r="DD216">
        <v>10.0038407407407</v>
      </c>
      <c r="DE216">
        <v>9.56214222222222</v>
      </c>
      <c r="DF216">
        <v>360.685185185185</v>
      </c>
      <c r="DG216">
        <v>10.002837037037</v>
      </c>
      <c r="DH216">
        <v>500.070666666667</v>
      </c>
      <c r="DI216">
        <v>89.8646111111111</v>
      </c>
      <c r="DJ216">
        <v>0.100045462962963</v>
      </c>
      <c r="DK216">
        <v>18.9042259259259</v>
      </c>
      <c r="DL216">
        <v>20.0076481481481</v>
      </c>
      <c r="DM216">
        <v>999.9</v>
      </c>
      <c r="DN216">
        <v>0</v>
      </c>
      <c r="DO216">
        <v>0</v>
      </c>
      <c r="DP216">
        <v>9997.30962962963</v>
      </c>
      <c r="DQ216">
        <v>0</v>
      </c>
      <c r="DR216">
        <v>9.76404</v>
      </c>
      <c r="DS216">
        <v>20.3724555555556</v>
      </c>
      <c r="DT216">
        <v>370.929296296296</v>
      </c>
      <c r="DU216">
        <v>350.194740740741</v>
      </c>
      <c r="DV216">
        <v>0.441709407407407</v>
      </c>
      <c r="DW216">
        <v>346.846074074074</v>
      </c>
      <c r="DX216">
        <v>9.56214222222222</v>
      </c>
      <c r="DY216">
        <v>0.898992185185185</v>
      </c>
      <c r="DZ216">
        <v>0.859298185185185</v>
      </c>
      <c r="EA216">
        <v>5.37462111111111</v>
      </c>
      <c r="EB216">
        <v>4.72653851851852</v>
      </c>
      <c r="EC216">
        <v>2000.00111111111</v>
      </c>
      <c r="ED216">
        <v>0.980003222222222</v>
      </c>
      <c r="EE216">
        <v>0.0199964962962963</v>
      </c>
      <c r="EF216">
        <v>0</v>
      </c>
      <c r="EG216">
        <v>2.23367407407407</v>
      </c>
      <c r="EH216">
        <v>0</v>
      </c>
      <c r="EI216">
        <v>5342.23407407407</v>
      </c>
      <c r="EJ216">
        <v>17300.1888888889</v>
      </c>
      <c r="EK216">
        <v>37.9953333333333</v>
      </c>
      <c r="EL216">
        <v>38.6916666666667</v>
      </c>
      <c r="EM216">
        <v>37.958</v>
      </c>
      <c r="EN216">
        <v>37.1203333333333</v>
      </c>
      <c r="EO216">
        <v>36.8493333333333</v>
      </c>
      <c r="EP216">
        <v>1960.00962962963</v>
      </c>
      <c r="EQ216">
        <v>39.9914814814815</v>
      </c>
      <c r="ER216">
        <v>0</v>
      </c>
      <c r="ES216">
        <v>1679594848.7</v>
      </c>
      <c r="ET216">
        <v>0</v>
      </c>
      <c r="EU216">
        <v>2.246304</v>
      </c>
      <c r="EV216">
        <v>-0.188115383701445</v>
      </c>
      <c r="EW216">
        <v>-15.6830768979648</v>
      </c>
      <c r="EX216">
        <v>5342.1596</v>
      </c>
      <c r="EY216">
        <v>15</v>
      </c>
      <c r="EZ216">
        <v>0</v>
      </c>
      <c r="FA216" t="s">
        <v>409</v>
      </c>
      <c r="FB216">
        <v>1510787920.6</v>
      </c>
      <c r="FC216">
        <v>1510787921.6</v>
      </c>
      <c r="FD216">
        <v>0</v>
      </c>
      <c r="FE216">
        <v>-0.101</v>
      </c>
      <c r="FF216">
        <v>-0.012</v>
      </c>
      <c r="FG216">
        <v>6.901</v>
      </c>
      <c r="FH216">
        <v>0.516</v>
      </c>
      <c r="FI216">
        <v>420</v>
      </c>
      <c r="FJ216">
        <v>24</v>
      </c>
      <c r="FK216">
        <v>0.32</v>
      </c>
      <c r="FL216">
        <v>0.12</v>
      </c>
      <c r="FM216">
        <v>0.441040609756098</v>
      </c>
      <c r="FN216">
        <v>0.00663508013937354</v>
      </c>
      <c r="FO216">
        <v>0.0017704136608817</v>
      </c>
      <c r="FP216">
        <v>1</v>
      </c>
      <c r="FQ216">
        <v>1</v>
      </c>
      <c r="FR216">
        <v>1</v>
      </c>
      <c r="FS216" t="s">
        <v>410</v>
      </c>
      <c r="FT216">
        <v>2.97396</v>
      </c>
      <c r="FU216">
        <v>2.75397</v>
      </c>
      <c r="FV216">
        <v>0.0765771</v>
      </c>
      <c r="FW216">
        <v>0.0740174</v>
      </c>
      <c r="FX216">
        <v>0.0546021</v>
      </c>
      <c r="FY216">
        <v>0.0532873</v>
      </c>
      <c r="FZ216">
        <v>35941.7</v>
      </c>
      <c r="GA216">
        <v>39324.6</v>
      </c>
      <c r="GB216">
        <v>35272.9</v>
      </c>
      <c r="GC216">
        <v>38516.4</v>
      </c>
      <c r="GD216">
        <v>47258.9</v>
      </c>
      <c r="GE216">
        <v>52649.3</v>
      </c>
      <c r="GF216">
        <v>55074.4</v>
      </c>
      <c r="GG216">
        <v>61753</v>
      </c>
      <c r="GH216">
        <v>1.99365</v>
      </c>
      <c r="GI216">
        <v>1.79183</v>
      </c>
      <c r="GJ216">
        <v>0.0437535</v>
      </c>
      <c r="GK216">
        <v>0</v>
      </c>
      <c r="GL216">
        <v>19.2743</v>
      </c>
      <c r="GM216">
        <v>999.9</v>
      </c>
      <c r="GN216">
        <v>51.105</v>
      </c>
      <c r="GO216">
        <v>30.726</v>
      </c>
      <c r="GP216">
        <v>25.2571</v>
      </c>
      <c r="GQ216">
        <v>56.0387</v>
      </c>
      <c r="GR216">
        <v>50.1683</v>
      </c>
      <c r="GS216">
        <v>1</v>
      </c>
      <c r="GT216">
        <v>-0.0660086</v>
      </c>
      <c r="GU216">
        <v>5.46602</v>
      </c>
      <c r="GV216">
        <v>20.0349</v>
      </c>
      <c r="GW216">
        <v>5.19947</v>
      </c>
      <c r="GX216">
        <v>12.0044</v>
      </c>
      <c r="GY216">
        <v>4.97565</v>
      </c>
      <c r="GZ216">
        <v>3.29298</v>
      </c>
      <c r="HA216">
        <v>9999</v>
      </c>
      <c r="HB216">
        <v>9999</v>
      </c>
      <c r="HC216">
        <v>999.9</v>
      </c>
      <c r="HD216">
        <v>9999</v>
      </c>
      <c r="HE216">
        <v>1.8631</v>
      </c>
      <c r="HF216">
        <v>1.86813</v>
      </c>
      <c r="HG216">
        <v>1.86786</v>
      </c>
      <c r="HH216">
        <v>1.86899</v>
      </c>
      <c r="HI216">
        <v>1.86985</v>
      </c>
      <c r="HJ216">
        <v>1.86584</v>
      </c>
      <c r="HK216">
        <v>1.86699</v>
      </c>
      <c r="HL216">
        <v>1.86835</v>
      </c>
      <c r="HM216">
        <v>5</v>
      </c>
      <c r="HN216">
        <v>0</v>
      </c>
      <c r="HO216">
        <v>0</v>
      </c>
      <c r="HP216">
        <v>0</v>
      </c>
      <c r="HQ216" t="s">
        <v>411</v>
      </c>
      <c r="HR216" t="s">
        <v>412</v>
      </c>
      <c r="HS216" t="s">
        <v>413</v>
      </c>
      <c r="HT216" t="s">
        <v>413</v>
      </c>
      <c r="HU216" t="s">
        <v>413</v>
      </c>
      <c r="HV216" t="s">
        <v>413</v>
      </c>
      <c r="HW216">
        <v>0</v>
      </c>
      <c r="HX216">
        <v>100</v>
      </c>
      <c r="HY216">
        <v>100</v>
      </c>
      <c r="HZ216">
        <v>6.377</v>
      </c>
      <c r="IA216">
        <v>0.001</v>
      </c>
      <c r="IB216">
        <v>4.09459096810632</v>
      </c>
      <c r="IC216">
        <v>0.00701673648668627</v>
      </c>
      <c r="ID216">
        <v>-7.00304995360485e-07</v>
      </c>
      <c r="IE216">
        <v>-1.86506737496121e-11</v>
      </c>
      <c r="IF216">
        <v>0.00125787624930914</v>
      </c>
      <c r="IG216">
        <v>-0.0224036906934607</v>
      </c>
      <c r="IH216">
        <v>0.00249664406764014</v>
      </c>
      <c r="II216">
        <v>-2.59163740235367e-05</v>
      </c>
      <c r="IJ216">
        <v>-2</v>
      </c>
      <c r="IK216">
        <v>2020</v>
      </c>
      <c r="IL216">
        <v>1</v>
      </c>
      <c r="IM216">
        <v>25</v>
      </c>
      <c r="IN216">
        <v>102.9</v>
      </c>
      <c r="IO216">
        <v>102.9</v>
      </c>
      <c r="IP216">
        <v>0.795898</v>
      </c>
      <c r="IQ216">
        <v>2.64404</v>
      </c>
      <c r="IR216">
        <v>1.54785</v>
      </c>
      <c r="IS216">
        <v>2.30469</v>
      </c>
      <c r="IT216">
        <v>1.34644</v>
      </c>
      <c r="IU216">
        <v>2.35352</v>
      </c>
      <c r="IV216">
        <v>34.3497</v>
      </c>
      <c r="IW216">
        <v>24.1838</v>
      </c>
      <c r="IX216">
        <v>18</v>
      </c>
      <c r="IY216">
        <v>502.124</v>
      </c>
      <c r="IZ216">
        <v>378.4</v>
      </c>
      <c r="JA216">
        <v>12.7753</v>
      </c>
      <c r="JB216">
        <v>26.1316</v>
      </c>
      <c r="JC216">
        <v>30.0003</v>
      </c>
      <c r="JD216">
        <v>26.1986</v>
      </c>
      <c r="JE216">
        <v>26.1532</v>
      </c>
      <c r="JF216">
        <v>15.9119</v>
      </c>
      <c r="JG216">
        <v>59.3881</v>
      </c>
      <c r="JH216">
        <v>0</v>
      </c>
      <c r="JI216">
        <v>12.7698</v>
      </c>
      <c r="JJ216">
        <v>299.132</v>
      </c>
      <c r="JK216">
        <v>9.561</v>
      </c>
      <c r="JL216">
        <v>102.21</v>
      </c>
      <c r="JM216">
        <v>102.805</v>
      </c>
    </row>
    <row r="217" spans="1:273">
      <c r="A217">
        <v>201</v>
      </c>
      <c r="B217">
        <v>1510794101</v>
      </c>
      <c r="C217">
        <v>4768.90000009537</v>
      </c>
      <c r="D217" t="s">
        <v>813</v>
      </c>
      <c r="E217" t="s">
        <v>814</v>
      </c>
      <c r="F217">
        <v>5</v>
      </c>
      <c r="G217" t="s">
        <v>798</v>
      </c>
      <c r="H217" t="s">
        <v>406</v>
      </c>
      <c r="I217">
        <v>1510794093.21429</v>
      </c>
      <c r="J217">
        <f>(K217)/1000</f>
        <v>0</v>
      </c>
      <c r="K217">
        <f>IF(CZ217, AN217, AH217)</f>
        <v>0</v>
      </c>
      <c r="L217">
        <f>IF(CZ217, AI217, AG217)</f>
        <v>0</v>
      </c>
      <c r="M217">
        <f>DB217 - IF(AU217&gt;1, L217*CV217*100.0/(AW217*DP217), 0)</f>
        <v>0</v>
      </c>
      <c r="N217">
        <f>((T217-J217/2)*M217-L217)/(T217+J217/2)</f>
        <v>0</v>
      </c>
      <c r="O217">
        <f>N217*(DI217+DJ217)/1000.0</f>
        <v>0</v>
      </c>
      <c r="P217">
        <f>(DB217 - IF(AU217&gt;1, L217*CV217*100.0/(AW217*DP217), 0))*(DI217+DJ217)/1000.0</f>
        <v>0</v>
      </c>
      <c r="Q217">
        <f>2.0/((1/S217-1/R217)+SIGN(S217)*SQRT((1/S217-1/R217)*(1/S217-1/R217) + 4*CW217/((CW217+1)*(CW217+1))*(2*1/S217*1/R217-1/R217*1/R217)))</f>
        <v>0</v>
      </c>
      <c r="R217">
        <f>IF(LEFT(CX217,1)&lt;&gt;"0",IF(LEFT(CX217,1)="1",3.0,CY217),$D$5+$E$5*(DP217*DI217/($K$5*1000))+$F$5*(DP217*DI217/($K$5*1000))*MAX(MIN(CV217,$J$5),$I$5)*MAX(MIN(CV217,$J$5),$I$5)+$G$5*MAX(MIN(CV217,$J$5),$I$5)*(DP217*DI217/($K$5*1000))+$H$5*(DP217*DI217/($K$5*1000))*(DP217*DI217/($K$5*1000)))</f>
        <v>0</v>
      </c>
      <c r="S217">
        <f>J217*(1000-(1000*0.61365*exp(17.502*W217/(240.97+W217))/(DI217+DJ217)+DD217)/2)/(1000*0.61365*exp(17.502*W217/(240.97+W217))/(DI217+DJ217)-DD217)</f>
        <v>0</v>
      </c>
      <c r="T217">
        <f>1/((CW217+1)/(Q217/1.6)+1/(R217/1.37)) + CW217/((CW217+1)/(Q217/1.6) + CW217/(R217/1.37))</f>
        <v>0</v>
      </c>
      <c r="U217">
        <f>(CR217*CU217)</f>
        <v>0</v>
      </c>
      <c r="V217">
        <f>(DK217+(U217+2*0.95*5.67E-8*(((DK217+$B$7)+273)^4-(DK217+273)^4)-44100*J217)/(1.84*29.3*R217+8*0.95*5.67E-8*(DK217+273)^3))</f>
        <v>0</v>
      </c>
      <c r="W217">
        <f>($C$7*DL217+$D$7*DM217+$E$7*V217)</f>
        <v>0</v>
      </c>
      <c r="X217">
        <f>0.61365*exp(17.502*W217/(240.97+W217))</f>
        <v>0</v>
      </c>
      <c r="Y217">
        <f>(Z217/AA217*100)</f>
        <v>0</v>
      </c>
      <c r="Z217">
        <f>DD217*(DI217+DJ217)/1000</f>
        <v>0</v>
      </c>
      <c r="AA217">
        <f>0.61365*exp(17.502*DK217/(240.97+DK217))</f>
        <v>0</v>
      </c>
      <c r="AB217">
        <f>(X217-DD217*(DI217+DJ217)/1000)</f>
        <v>0</v>
      </c>
      <c r="AC217">
        <f>(-J217*44100)</f>
        <v>0</v>
      </c>
      <c r="AD217">
        <f>2*29.3*R217*0.92*(DK217-W217)</f>
        <v>0</v>
      </c>
      <c r="AE217">
        <f>2*0.95*5.67E-8*(((DK217+$B$7)+273)^4-(W217+273)^4)</f>
        <v>0</v>
      </c>
      <c r="AF217">
        <f>U217+AE217+AC217+AD217</f>
        <v>0</v>
      </c>
      <c r="AG217">
        <f>DH217*AU217*(DC217-DB217*(1000-AU217*DE217)/(1000-AU217*DD217))/(100*CV217)</f>
        <v>0</v>
      </c>
      <c r="AH217">
        <f>1000*DH217*AU217*(DD217-DE217)/(100*CV217*(1000-AU217*DD217))</f>
        <v>0</v>
      </c>
      <c r="AI217">
        <f>(AJ217 - AK217 - DI217*1E3/(8.314*(DK217+273.15)) * AM217/DH217 * AL217) * DH217/(100*CV217) * (1000 - DE217)/1000</f>
        <v>0</v>
      </c>
      <c r="AJ217">
        <v>316.701404418374</v>
      </c>
      <c r="AK217">
        <v>331.669709090909</v>
      </c>
      <c r="AL217">
        <v>-3.32274779013646</v>
      </c>
      <c r="AM217">
        <v>64.6680745848926</v>
      </c>
      <c r="AN217">
        <f>(AP217 - AO217 + DI217*1E3/(8.314*(DK217+273.15)) * AR217/DH217 * AQ217) * DH217/(100*CV217) * 1000/(1000 - AP217)</f>
        <v>0</v>
      </c>
      <c r="AO217">
        <v>9.56167345907803</v>
      </c>
      <c r="AP217">
        <v>9.99976825174826</v>
      </c>
      <c r="AQ217">
        <v>-2.5264874378377e-06</v>
      </c>
      <c r="AR217">
        <v>99.6129753711119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MAX(0,($B$13+$C$13*DP217)/(1+$D$13*DP217)*DI217/(DK217+273)*$E$13)</f>
        <v>0</v>
      </c>
      <c r="AX217" t="s">
        <v>407</v>
      </c>
      <c r="AY217" t="s">
        <v>407</v>
      </c>
      <c r="AZ217">
        <v>0</v>
      </c>
      <c r="BA217">
        <v>0</v>
      </c>
      <c r="BB217">
        <f>1-AZ217/BA217</f>
        <v>0</v>
      </c>
      <c r="BC217">
        <v>0</v>
      </c>
      <c r="BD217" t="s">
        <v>407</v>
      </c>
      <c r="BE217" t="s">
        <v>407</v>
      </c>
      <c r="BF217">
        <v>0</v>
      </c>
      <c r="BG217">
        <v>0</v>
      </c>
      <c r="BH217">
        <f>1-BF217/BG217</f>
        <v>0</v>
      </c>
      <c r="BI217">
        <v>0.5</v>
      </c>
      <c r="BJ217">
        <f>CS217</f>
        <v>0</v>
      </c>
      <c r="BK217">
        <f>L217</f>
        <v>0</v>
      </c>
      <c r="BL217">
        <f>BH217*BI217*BJ217</f>
        <v>0</v>
      </c>
      <c r="BM217">
        <f>(BK217-BC217)/BJ217</f>
        <v>0</v>
      </c>
      <c r="BN217">
        <f>(BA217-BG217)/BG217</f>
        <v>0</v>
      </c>
      <c r="BO217">
        <f>AZ217/(BB217+AZ217/BG217)</f>
        <v>0</v>
      </c>
      <c r="BP217" t="s">
        <v>407</v>
      </c>
      <c r="BQ217">
        <v>0</v>
      </c>
      <c r="BR217">
        <f>IF(BQ217&lt;&gt;0, BQ217, BO217)</f>
        <v>0</v>
      </c>
      <c r="BS217">
        <f>1-BR217/BG217</f>
        <v>0</v>
      </c>
      <c r="BT217">
        <f>(BG217-BF217)/(BG217-BR217)</f>
        <v>0</v>
      </c>
      <c r="BU217">
        <f>(BA217-BG217)/(BA217-BR217)</f>
        <v>0</v>
      </c>
      <c r="BV217">
        <f>(BG217-BF217)/(BG217-AZ217)</f>
        <v>0</v>
      </c>
      <c r="BW217">
        <f>(BA217-BG217)/(BA217-AZ217)</f>
        <v>0</v>
      </c>
      <c r="BX217">
        <f>(BT217*BR217/BF217)</f>
        <v>0</v>
      </c>
      <c r="BY217">
        <f>(1-BX217)</f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f>$B$11*DQ217+$C$11*DR217+$F$11*EC217*(1-EF217)</f>
        <v>0</v>
      </c>
      <c r="CS217">
        <f>CR217*CT217</f>
        <v>0</v>
      </c>
      <c r="CT217">
        <f>($B$11*$D$9+$C$11*$D$9+$F$11*((EP217+EH217)/MAX(EP217+EH217+EQ217, 0.1)*$I$9+EQ217/MAX(EP217+EH217+EQ217, 0.1)*$J$9))/($B$11+$C$11+$F$11)</f>
        <v>0</v>
      </c>
      <c r="CU217">
        <f>($B$11*$K$9+$C$11*$K$9+$F$11*((EP217+EH217)/MAX(EP217+EH217+EQ217, 0.1)*$P$9+EQ217/MAX(EP217+EH217+EQ217, 0.1)*$Q$9))/($B$11+$C$11+$F$11)</f>
        <v>0</v>
      </c>
      <c r="CV217">
        <v>2.96</v>
      </c>
      <c r="CW217">
        <v>0.5</v>
      </c>
      <c r="CX217" t="s">
        <v>408</v>
      </c>
      <c r="CY217">
        <v>2</v>
      </c>
      <c r="CZ217" t="b">
        <v>1</v>
      </c>
      <c r="DA217">
        <v>1510794093.21429</v>
      </c>
      <c r="DB217">
        <v>352.137535714286</v>
      </c>
      <c r="DC217">
        <v>331.148035714286</v>
      </c>
      <c r="DD217">
        <v>10.0027639285714</v>
      </c>
      <c r="DE217">
        <v>9.56216321428571</v>
      </c>
      <c r="DF217">
        <v>345.70175</v>
      </c>
      <c r="DG217">
        <v>10.0017728571429</v>
      </c>
      <c r="DH217">
        <v>500.073928571429</v>
      </c>
      <c r="DI217">
        <v>89.8653928571429</v>
      </c>
      <c r="DJ217">
        <v>0.10005585</v>
      </c>
      <c r="DK217">
        <v>18.9031678571429</v>
      </c>
      <c r="DL217">
        <v>20.0051107142857</v>
      </c>
      <c r="DM217">
        <v>999.9</v>
      </c>
      <c r="DN217">
        <v>0</v>
      </c>
      <c r="DO217">
        <v>0</v>
      </c>
      <c r="DP217">
        <v>9992.87607142857</v>
      </c>
      <c r="DQ217">
        <v>0</v>
      </c>
      <c r="DR217">
        <v>9.76404</v>
      </c>
      <c r="DS217">
        <v>20.98945</v>
      </c>
      <c r="DT217">
        <v>355.695464285714</v>
      </c>
      <c r="DU217">
        <v>334.345107142857</v>
      </c>
      <c r="DV217">
        <v>0.440607178571429</v>
      </c>
      <c r="DW217">
        <v>331.148035714286</v>
      </c>
      <c r="DX217">
        <v>9.56216321428571</v>
      </c>
      <c r="DY217">
        <v>0.898902821428571</v>
      </c>
      <c r="DZ217">
        <v>0.859307535714286</v>
      </c>
      <c r="EA217">
        <v>5.37319</v>
      </c>
      <c r="EB217">
        <v>4.72669392857143</v>
      </c>
      <c r="EC217">
        <v>2000.01821428571</v>
      </c>
      <c r="ED217">
        <v>0.980003178571428</v>
      </c>
      <c r="EE217">
        <v>0.0199965428571429</v>
      </c>
      <c r="EF217">
        <v>0</v>
      </c>
      <c r="EG217">
        <v>2.27241428571429</v>
      </c>
      <c r="EH217">
        <v>0</v>
      </c>
      <c r="EI217">
        <v>5340.97857142857</v>
      </c>
      <c r="EJ217">
        <v>17300.3357142857</v>
      </c>
      <c r="EK217">
        <v>37.97525</v>
      </c>
      <c r="EL217">
        <v>38.6781428571429</v>
      </c>
      <c r="EM217">
        <v>37.9348214285714</v>
      </c>
      <c r="EN217">
        <v>37.10025</v>
      </c>
      <c r="EO217">
        <v>36.83</v>
      </c>
      <c r="EP217">
        <v>1960.02642857143</v>
      </c>
      <c r="EQ217">
        <v>39.9917857142857</v>
      </c>
      <c r="ER217">
        <v>0</v>
      </c>
      <c r="ES217">
        <v>1679594854.1</v>
      </c>
      <c r="ET217">
        <v>0</v>
      </c>
      <c r="EU217">
        <v>2.29412307692308</v>
      </c>
      <c r="EV217">
        <v>0.570427347685033</v>
      </c>
      <c r="EW217">
        <v>-18.2851281997049</v>
      </c>
      <c r="EX217">
        <v>5340.79076923077</v>
      </c>
      <c r="EY217">
        <v>15</v>
      </c>
      <c r="EZ217">
        <v>0</v>
      </c>
      <c r="FA217" t="s">
        <v>409</v>
      </c>
      <c r="FB217">
        <v>1510787920.6</v>
      </c>
      <c r="FC217">
        <v>1510787921.6</v>
      </c>
      <c r="FD217">
        <v>0</v>
      </c>
      <c r="FE217">
        <v>-0.101</v>
      </c>
      <c r="FF217">
        <v>-0.012</v>
      </c>
      <c r="FG217">
        <v>6.901</v>
      </c>
      <c r="FH217">
        <v>0.516</v>
      </c>
      <c r="FI217">
        <v>420</v>
      </c>
      <c r="FJ217">
        <v>24</v>
      </c>
      <c r="FK217">
        <v>0.32</v>
      </c>
      <c r="FL217">
        <v>0.12</v>
      </c>
      <c r="FM217">
        <v>0.441174475</v>
      </c>
      <c r="FN217">
        <v>-0.0131533170731721</v>
      </c>
      <c r="FO217">
        <v>0.00156960275209207</v>
      </c>
      <c r="FP217">
        <v>1</v>
      </c>
      <c r="FQ217">
        <v>1</v>
      </c>
      <c r="FR217">
        <v>1</v>
      </c>
      <c r="FS217" t="s">
        <v>410</v>
      </c>
      <c r="FT217">
        <v>2.97391</v>
      </c>
      <c r="FU217">
        <v>2.75371</v>
      </c>
      <c r="FV217">
        <v>0.0735834</v>
      </c>
      <c r="FW217">
        <v>0.0709131</v>
      </c>
      <c r="FX217">
        <v>0.0545947</v>
      </c>
      <c r="FY217">
        <v>0.0532867</v>
      </c>
      <c r="FZ217">
        <v>36057.8</v>
      </c>
      <c r="GA217">
        <v>39456.3</v>
      </c>
      <c r="GB217">
        <v>35272.6</v>
      </c>
      <c r="GC217">
        <v>38516.3</v>
      </c>
      <c r="GD217">
        <v>47258.8</v>
      </c>
      <c r="GE217">
        <v>52649</v>
      </c>
      <c r="GF217">
        <v>55073.8</v>
      </c>
      <c r="GG217">
        <v>61752.6</v>
      </c>
      <c r="GH217">
        <v>1.99373</v>
      </c>
      <c r="GI217">
        <v>1.79193</v>
      </c>
      <c r="GJ217">
        <v>0.0442006</v>
      </c>
      <c r="GK217">
        <v>0</v>
      </c>
      <c r="GL217">
        <v>19.2735</v>
      </c>
      <c r="GM217">
        <v>999.9</v>
      </c>
      <c r="GN217">
        <v>51.105</v>
      </c>
      <c r="GO217">
        <v>30.736</v>
      </c>
      <c r="GP217">
        <v>25.2718</v>
      </c>
      <c r="GQ217">
        <v>56.4987</v>
      </c>
      <c r="GR217">
        <v>49.9679</v>
      </c>
      <c r="GS217">
        <v>1</v>
      </c>
      <c r="GT217">
        <v>-0.0663618</v>
      </c>
      <c r="GU217">
        <v>5.37404</v>
      </c>
      <c r="GV217">
        <v>20.0378</v>
      </c>
      <c r="GW217">
        <v>5.20037</v>
      </c>
      <c r="GX217">
        <v>12.0047</v>
      </c>
      <c r="GY217">
        <v>4.9758</v>
      </c>
      <c r="GZ217">
        <v>3.29303</v>
      </c>
      <c r="HA217">
        <v>9999</v>
      </c>
      <c r="HB217">
        <v>9999</v>
      </c>
      <c r="HC217">
        <v>999.9</v>
      </c>
      <c r="HD217">
        <v>9999</v>
      </c>
      <c r="HE217">
        <v>1.86312</v>
      </c>
      <c r="HF217">
        <v>1.86813</v>
      </c>
      <c r="HG217">
        <v>1.86785</v>
      </c>
      <c r="HH217">
        <v>1.86895</v>
      </c>
      <c r="HI217">
        <v>1.86986</v>
      </c>
      <c r="HJ217">
        <v>1.86587</v>
      </c>
      <c r="HK217">
        <v>1.86701</v>
      </c>
      <c r="HL217">
        <v>1.86834</v>
      </c>
      <c r="HM217">
        <v>5</v>
      </c>
      <c r="HN217">
        <v>0</v>
      </c>
      <c r="HO217">
        <v>0</v>
      </c>
      <c r="HP217">
        <v>0</v>
      </c>
      <c r="HQ217" t="s">
        <v>411</v>
      </c>
      <c r="HR217" t="s">
        <v>412</v>
      </c>
      <c r="HS217" t="s">
        <v>413</v>
      </c>
      <c r="HT217" t="s">
        <v>413</v>
      </c>
      <c r="HU217" t="s">
        <v>413</v>
      </c>
      <c r="HV217" t="s">
        <v>413</v>
      </c>
      <c r="HW217">
        <v>0</v>
      </c>
      <c r="HX217">
        <v>100</v>
      </c>
      <c r="HY217">
        <v>100</v>
      </c>
      <c r="HZ217">
        <v>6.271</v>
      </c>
      <c r="IA217">
        <v>0.0009</v>
      </c>
      <c r="IB217">
        <v>4.09459096810632</v>
      </c>
      <c r="IC217">
        <v>0.00701673648668627</v>
      </c>
      <c r="ID217">
        <v>-7.00304995360485e-07</v>
      </c>
      <c r="IE217">
        <v>-1.86506737496121e-11</v>
      </c>
      <c r="IF217">
        <v>0.00125787624930914</v>
      </c>
      <c r="IG217">
        <v>-0.0224036906934607</v>
      </c>
      <c r="IH217">
        <v>0.00249664406764014</v>
      </c>
      <c r="II217">
        <v>-2.59163740235367e-05</v>
      </c>
      <c r="IJ217">
        <v>-2</v>
      </c>
      <c r="IK217">
        <v>2020</v>
      </c>
      <c r="IL217">
        <v>1</v>
      </c>
      <c r="IM217">
        <v>25</v>
      </c>
      <c r="IN217">
        <v>103</v>
      </c>
      <c r="IO217">
        <v>103</v>
      </c>
      <c r="IP217">
        <v>0.76416</v>
      </c>
      <c r="IQ217">
        <v>2.63428</v>
      </c>
      <c r="IR217">
        <v>1.54785</v>
      </c>
      <c r="IS217">
        <v>2.30469</v>
      </c>
      <c r="IT217">
        <v>1.34644</v>
      </c>
      <c r="IU217">
        <v>2.43042</v>
      </c>
      <c r="IV217">
        <v>34.3497</v>
      </c>
      <c r="IW217">
        <v>24.1926</v>
      </c>
      <c r="IX217">
        <v>18</v>
      </c>
      <c r="IY217">
        <v>502.157</v>
      </c>
      <c r="IZ217">
        <v>378.441</v>
      </c>
      <c r="JA217">
        <v>12.7577</v>
      </c>
      <c r="JB217">
        <v>26.1295</v>
      </c>
      <c r="JC217">
        <v>30</v>
      </c>
      <c r="JD217">
        <v>26.1967</v>
      </c>
      <c r="JE217">
        <v>26.1514</v>
      </c>
      <c r="JF217">
        <v>15.2779</v>
      </c>
      <c r="JG217">
        <v>59.3881</v>
      </c>
      <c r="JH217">
        <v>0</v>
      </c>
      <c r="JI217">
        <v>12.7692</v>
      </c>
      <c r="JJ217">
        <v>285.731</v>
      </c>
      <c r="JK217">
        <v>9.561</v>
      </c>
      <c r="JL217">
        <v>102.209</v>
      </c>
      <c r="JM217">
        <v>102.805</v>
      </c>
    </row>
    <row r="218" spans="1:273">
      <c r="A218">
        <v>202</v>
      </c>
      <c r="B218">
        <v>1510794106</v>
      </c>
      <c r="C218">
        <v>4773.90000009537</v>
      </c>
      <c r="D218" t="s">
        <v>815</v>
      </c>
      <c r="E218" t="s">
        <v>816</v>
      </c>
      <c r="F218">
        <v>5</v>
      </c>
      <c r="G218" t="s">
        <v>798</v>
      </c>
      <c r="H218" t="s">
        <v>406</v>
      </c>
      <c r="I218">
        <v>1510794098.5</v>
      </c>
      <c r="J218">
        <f>(K218)/1000</f>
        <v>0</v>
      </c>
      <c r="K218">
        <f>IF(CZ218, AN218, AH218)</f>
        <v>0</v>
      </c>
      <c r="L218">
        <f>IF(CZ218, AI218, AG218)</f>
        <v>0</v>
      </c>
      <c r="M218">
        <f>DB218 - IF(AU218&gt;1, L218*CV218*100.0/(AW218*DP218), 0)</f>
        <v>0</v>
      </c>
      <c r="N218">
        <f>((T218-J218/2)*M218-L218)/(T218+J218/2)</f>
        <v>0</v>
      </c>
      <c r="O218">
        <f>N218*(DI218+DJ218)/1000.0</f>
        <v>0</v>
      </c>
      <c r="P218">
        <f>(DB218 - IF(AU218&gt;1, L218*CV218*100.0/(AW218*DP218), 0))*(DI218+DJ218)/1000.0</f>
        <v>0</v>
      </c>
      <c r="Q218">
        <f>2.0/((1/S218-1/R218)+SIGN(S218)*SQRT((1/S218-1/R218)*(1/S218-1/R218) + 4*CW218/((CW218+1)*(CW218+1))*(2*1/S218*1/R218-1/R218*1/R218)))</f>
        <v>0</v>
      </c>
      <c r="R218">
        <f>IF(LEFT(CX218,1)&lt;&gt;"0",IF(LEFT(CX218,1)="1",3.0,CY218),$D$5+$E$5*(DP218*DI218/($K$5*1000))+$F$5*(DP218*DI218/($K$5*1000))*MAX(MIN(CV218,$J$5),$I$5)*MAX(MIN(CV218,$J$5),$I$5)+$G$5*MAX(MIN(CV218,$J$5),$I$5)*(DP218*DI218/($K$5*1000))+$H$5*(DP218*DI218/($K$5*1000))*(DP218*DI218/($K$5*1000)))</f>
        <v>0</v>
      </c>
      <c r="S218">
        <f>J218*(1000-(1000*0.61365*exp(17.502*W218/(240.97+W218))/(DI218+DJ218)+DD218)/2)/(1000*0.61365*exp(17.502*W218/(240.97+W218))/(DI218+DJ218)-DD218)</f>
        <v>0</v>
      </c>
      <c r="T218">
        <f>1/((CW218+1)/(Q218/1.6)+1/(R218/1.37)) + CW218/((CW218+1)/(Q218/1.6) + CW218/(R218/1.37))</f>
        <v>0</v>
      </c>
      <c r="U218">
        <f>(CR218*CU218)</f>
        <v>0</v>
      </c>
      <c r="V218">
        <f>(DK218+(U218+2*0.95*5.67E-8*(((DK218+$B$7)+273)^4-(DK218+273)^4)-44100*J218)/(1.84*29.3*R218+8*0.95*5.67E-8*(DK218+273)^3))</f>
        <v>0</v>
      </c>
      <c r="W218">
        <f>($C$7*DL218+$D$7*DM218+$E$7*V218)</f>
        <v>0</v>
      </c>
      <c r="X218">
        <f>0.61365*exp(17.502*W218/(240.97+W218))</f>
        <v>0</v>
      </c>
      <c r="Y218">
        <f>(Z218/AA218*100)</f>
        <v>0</v>
      </c>
      <c r="Z218">
        <f>DD218*(DI218+DJ218)/1000</f>
        <v>0</v>
      </c>
      <c r="AA218">
        <f>0.61365*exp(17.502*DK218/(240.97+DK218))</f>
        <v>0</v>
      </c>
      <c r="AB218">
        <f>(X218-DD218*(DI218+DJ218)/1000)</f>
        <v>0</v>
      </c>
      <c r="AC218">
        <f>(-J218*44100)</f>
        <v>0</v>
      </c>
      <c r="AD218">
        <f>2*29.3*R218*0.92*(DK218-W218)</f>
        <v>0</v>
      </c>
      <c r="AE218">
        <f>2*0.95*5.67E-8*(((DK218+$B$7)+273)^4-(W218+273)^4)</f>
        <v>0</v>
      </c>
      <c r="AF218">
        <f>U218+AE218+AC218+AD218</f>
        <v>0</v>
      </c>
      <c r="AG218">
        <f>DH218*AU218*(DC218-DB218*(1000-AU218*DE218)/(1000-AU218*DD218))/(100*CV218)</f>
        <v>0</v>
      </c>
      <c r="AH218">
        <f>1000*DH218*AU218*(DD218-DE218)/(100*CV218*(1000-AU218*DD218))</f>
        <v>0</v>
      </c>
      <c r="AI218">
        <f>(AJ218 - AK218 - DI218*1E3/(8.314*(DK218+273.15)) * AM218/DH218 * AL218) * DH218/(100*CV218) * (1000 - DE218)/1000</f>
        <v>0</v>
      </c>
      <c r="AJ218">
        <v>300.0064181404</v>
      </c>
      <c r="AK218">
        <v>315.000212121212</v>
      </c>
      <c r="AL218">
        <v>-3.32771729888912</v>
      </c>
      <c r="AM218">
        <v>64.6680745848926</v>
      </c>
      <c r="AN218">
        <f>(AP218 - AO218 + DI218*1E3/(8.314*(DK218+273.15)) * AR218/DH218 * AQ218) * DH218/(100*CV218) * 1000/(1000 - AP218)</f>
        <v>0</v>
      </c>
      <c r="AO218">
        <v>9.56194572279117</v>
      </c>
      <c r="AP218">
        <v>10.000996993007</v>
      </c>
      <c r="AQ218">
        <v>-4.94031358823333e-07</v>
      </c>
      <c r="AR218">
        <v>99.6129753711119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MAX(0,($B$13+$C$13*DP218)/(1+$D$13*DP218)*DI218/(DK218+273)*$E$13)</f>
        <v>0</v>
      </c>
      <c r="AX218" t="s">
        <v>407</v>
      </c>
      <c r="AY218" t="s">
        <v>407</v>
      </c>
      <c r="AZ218">
        <v>0</v>
      </c>
      <c r="BA218">
        <v>0</v>
      </c>
      <c r="BB218">
        <f>1-AZ218/BA218</f>
        <v>0</v>
      </c>
      <c r="BC218">
        <v>0</v>
      </c>
      <c r="BD218" t="s">
        <v>407</v>
      </c>
      <c r="BE218" t="s">
        <v>407</v>
      </c>
      <c r="BF218">
        <v>0</v>
      </c>
      <c r="BG218">
        <v>0</v>
      </c>
      <c r="BH218">
        <f>1-BF218/BG218</f>
        <v>0</v>
      </c>
      <c r="BI218">
        <v>0.5</v>
      </c>
      <c r="BJ218">
        <f>CS218</f>
        <v>0</v>
      </c>
      <c r="BK218">
        <f>L218</f>
        <v>0</v>
      </c>
      <c r="BL218">
        <f>BH218*BI218*BJ218</f>
        <v>0</v>
      </c>
      <c r="BM218">
        <f>(BK218-BC218)/BJ218</f>
        <v>0</v>
      </c>
      <c r="BN218">
        <f>(BA218-BG218)/BG218</f>
        <v>0</v>
      </c>
      <c r="BO218">
        <f>AZ218/(BB218+AZ218/BG218)</f>
        <v>0</v>
      </c>
      <c r="BP218" t="s">
        <v>407</v>
      </c>
      <c r="BQ218">
        <v>0</v>
      </c>
      <c r="BR218">
        <f>IF(BQ218&lt;&gt;0, BQ218, BO218)</f>
        <v>0</v>
      </c>
      <c r="BS218">
        <f>1-BR218/BG218</f>
        <v>0</v>
      </c>
      <c r="BT218">
        <f>(BG218-BF218)/(BG218-BR218)</f>
        <v>0</v>
      </c>
      <c r="BU218">
        <f>(BA218-BG218)/(BA218-BR218)</f>
        <v>0</v>
      </c>
      <c r="BV218">
        <f>(BG218-BF218)/(BG218-AZ218)</f>
        <v>0</v>
      </c>
      <c r="BW218">
        <f>(BA218-BG218)/(BA218-AZ218)</f>
        <v>0</v>
      </c>
      <c r="BX218">
        <f>(BT218*BR218/BF218)</f>
        <v>0</v>
      </c>
      <c r="BY218">
        <f>(1-BX218)</f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f>$B$11*DQ218+$C$11*DR218+$F$11*EC218*(1-EF218)</f>
        <v>0</v>
      </c>
      <c r="CS218">
        <f>CR218*CT218</f>
        <v>0</v>
      </c>
      <c r="CT218">
        <f>($B$11*$D$9+$C$11*$D$9+$F$11*((EP218+EH218)/MAX(EP218+EH218+EQ218, 0.1)*$I$9+EQ218/MAX(EP218+EH218+EQ218, 0.1)*$J$9))/($B$11+$C$11+$F$11)</f>
        <v>0</v>
      </c>
      <c r="CU218">
        <f>($B$11*$K$9+$C$11*$K$9+$F$11*((EP218+EH218)/MAX(EP218+EH218+EQ218, 0.1)*$P$9+EQ218/MAX(EP218+EH218+EQ218, 0.1)*$Q$9))/($B$11+$C$11+$F$11)</f>
        <v>0</v>
      </c>
      <c r="CV218">
        <v>2.96</v>
      </c>
      <c r="CW218">
        <v>0.5</v>
      </c>
      <c r="CX218" t="s">
        <v>408</v>
      </c>
      <c r="CY218">
        <v>2</v>
      </c>
      <c r="CZ218" t="b">
        <v>1</v>
      </c>
      <c r="DA218">
        <v>1510794098.5</v>
      </c>
      <c r="DB218">
        <v>334.893777777778</v>
      </c>
      <c r="DC218">
        <v>313.639444444444</v>
      </c>
      <c r="DD218">
        <v>10.00104</v>
      </c>
      <c r="DE218">
        <v>9.56217925925926</v>
      </c>
      <c r="DF218">
        <v>328.570111111111</v>
      </c>
      <c r="DG218">
        <v>10.0000685185185</v>
      </c>
      <c r="DH218">
        <v>500.077925925926</v>
      </c>
      <c r="DI218">
        <v>89.8661777777778</v>
      </c>
      <c r="DJ218">
        <v>0.100062166666667</v>
      </c>
      <c r="DK218">
        <v>18.9003037037037</v>
      </c>
      <c r="DL218">
        <v>19.9962481481481</v>
      </c>
      <c r="DM218">
        <v>999.9</v>
      </c>
      <c r="DN218">
        <v>0</v>
      </c>
      <c r="DO218">
        <v>0</v>
      </c>
      <c r="DP218">
        <v>9991.06296296296</v>
      </c>
      <c r="DQ218">
        <v>0</v>
      </c>
      <c r="DR218">
        <v>9.76404</v>
      </c>
      <c r="DS218">
        <v>21.2543333333333</v>
      </c>
      <c r="DT218">
        <v>338.276925925926</v>
      </c>
      <c r="DU218">
        <v>316.667444444444</v>
      </c>
      <c r="DV218">
        <v>0.438861037037037</v>
      </c>
      <c r="DW218">
        <v>313.639444444444</v>
      </c>
      <c r="DX218">
        <v>9.56217925925926</v>
      </c>
      <c r="DY218">
        <v>0.898755222222222</v>
      </c>
      <c r="DZ218">
        <v>0.859316518518519</v>
      </c>
      <c r="EA218">
        <v>5.3708262962963</v>
      </c>
      <c r="EB218">
        <v>4.72684259259259</v>
      </c>
      <c r="EC218">
        <v>1999.99703703704</v>
      </c>
      <c r="ED218">
        <v>0.980002888888889</v>
      </c>
      <c r="EE218">
        <v>0.0199968518518518</v>
      </c>
      <c r="EF218">
        <v>0</v>
      </c>
      <c r="EG218">
        <v>2.31577777777778</v>
      </c>
      <c r="EH218">
        <v>0</v>
      </c>
      <c r="EI218">
        <v>5339.42592592593</v>
      </c>
      <c r="EJ218">
        <v>17300.1481481482</v>
      </c>
      <c r="EK218">
        <v>37.9533333333333</v>
      </c>
      <c r="EL218">
        <v>38.6571481481481</v>
      </c>
      <c r="EM218">
        <v>37.9163333333333</v>
      </c>
      <c r="EN218">
        <v>37.0783333333333</v>
      </c>
      <c r="EO218">
        <v>36.812</v>
      </c>
      <c r="EP218">
        <v>1960.00518518519</v>
      </c>
      <c r="EQ218">
        <v>39.9918518518518</v>
      </c>
      <c r="ER218">
        <v>0</v>
      </c>
      <c r="ES218">
        <v>1679594858.9</v>
      </c>
      <c r="ET218">
        <v>0</v>
      </c>
      <c r="EU218">
        <v>2.32213461538462</v>
      </c>
      <c r="EV218">
        <v>0.22637606286178</v>
      </c>
      <c r="EW218">
        <v>-15.8317948738338</v>
      </c>
      <c r="EX218">
        <v>5339.47384615385</v>
      </c>
      <c r="EY218">
        <v>15</v>
      </c>
      <c r="EZ218">
        <v>0</v>
      </c>
      <c r="FA218" t="s">
        <v>409</v>
      </c>
      <c r="FB218">
        <v>1510787920.6</v>
      </c>
      <c r="FC218">
        <v>1510787921.6</v>
      </c>
      <c r="FD218">
        <v>0</v>
      </c>
      <c r="FE218">
        <v>-0.101</v>
      </c>
      <c r="FF218">
        <v>-0.012</v>
      </c>
      <c r="FG218">
        <v>6.901</v>
      </c>
      <c r="FH218">
        <v>0.516</v>
      </c>
      <c r="FI218">
        <v>420</v>
      </c>
      <c r="FJ218">
        <v>24</v>
      </c>
      <c r="FK218">
        <v>0.32</v>
      </c>
      <c r="FL218">
        <v>0.12</v>
      </c>
      <c r="FM218">
        <v>0.43988375</v>
      </c>
      <c r="FN218">
        <v>-0.0190216660412762</v>
      </c>
      <c r="FO218">
        <v>0.00194067405493556</v>
      </c>
      <c r="FP218">
        <v>1</v>
      </c>
      <c r="FQ218">
        <v>1</v>
      </c>
      <c r="FR218">
        <v>1</v>
      </c>
      <c r="FS218" t="s">
        <v>410</v>
      </c>
      <c r="FT218">
        <v>2.97383</v>
      </c>
      <c r="FU218">
        <v>2.7538</v>
      </c>
      <c r="FV218">
        <v>0.0705246</v>
      </c>
      <c r="FW218">
        <v>0.0679132</v>
      </c>
      <c r="FX218">
        <v>0.0546023</v>
      </c>
      <c r="FY218">
        <v>0.05329</v>
      </c>
      <c r="FZ218">
        <v>36177.1</v>
      </c>
      <c r="GA218">
        <v>39583.7</v>
      </c>
      <c r="GB218">
        <v>35272.8</v>
      </c>
      <c r="GC218">
        <v>38516.2</v>
      </c>
      <c r="GD218">
        <v>47258.8</v>
      </c>
      <c r="GE218">
        <v>52648.7</v>
      </c>
      <c r="GF218">
        <v>55074.4</v>
      </c>
      <c r="GG218">
        <v>61752.6</v>
      </c>
      <c r="GH218">
        <v>1.99363</v>
      </c>
      <c r="GI218">
        <v>1.79175</v>
      </c>
      <c r="GJ218">
        <v>0.0422932</v>
      </c>
      <c r="GK218">
        <v>0</v>
      </c>
      <c r="GL218">
        <v>19.2724</v>
      </c>
      <c r="GM218">
        <v>999.9</v>
      </c>
      <c r="GN218">
        <v>51.129</v>
      </c>
      <c r="GO218">
        <v>30.706</v>
      </c>
      <c r="GP218">
        <v>25.239</v>
      </c>
      <c r="GQ218">
        <v>56.5387</v>
      </c>
      <c r="GR218">
        <v>50.2324</v>
      </c>
      <c r="GS218">
        <v>1</v>
      </c>
      <c r="GT218">
        <v>-0.0667378</v>
      </c>
      <c r="GU218">
        <v>5.30683</v>
      </c>
      <c r="GV218">
        <v>20.0398</v>
      </c>
      <c r="GW218">
        <v>5.20202</v>
      </c>
      <c r="GX218">
        <v>12.0052</v>
      </c>
      <c r="GY218">
        <v>4.9757</v>
      </c>
      <c r="GZ218">
        <v>3.293</v>
      </c>
      <c r="HA218">
        <v>9999</v>
      </c>
      <c r="HB218">
        <v>9999</v>
      </c>
      <c r="HC218">
        <v>999.9</v>
      </c>
      <c r="HD218">
        <v>9999</v>
      </c>
      <c r="HE218">
        <v>1.86312</v>
      </c>
      <c r="HF218">
        <v>1.86813</v>
      </c>
      <c r="HG218">
        <v>1.86785</v>
      </c>
      <c r="HH218">
        <v>1.86899</v>
      </c>
      <c r="HI218">
        <v>1.86984</v>
      </c>
      <c r="HJ218">
        <v>1.86584</v>
      </c>
      <c r="HK218">
        <v>1.86701</v>
      </c>
      <c r="HL218">
        <v>1.86833</v>
      </c>
      <c r="HM218">
        <v>5</v>
      </c>
      <c r="HN218">
        <v>0</v>
      </c>
      <c r="HO218">
        <v>0</v>
      </c>
      <c r="HP218">
        <v>0</v>
      </c>
      <c r="HQ218" t="s">
        <v>411</v>
      </c>
      <c r="HR218" t="s">
        <v>412</v>
      </c>
      <c r="HS218" t="s">
        <v>413</v>
      </c>
      <c r="HT218" t="s">
        <v>413</v>
      </c>
      <c r="HU218" t="s">
        <v>413</v>
      </c>
      <c r="HV218" t="s">
        <v>413</v>
      </c>
      <c r="HW218">
        <v>0</v>
      </c>
      <c r="HX218">
        <v>100</v>
      </c>
      <c r="HY218">
        <v>100</v>
      </c>
      <c r="HZ218">
        <v>6.163</v>
      </c>
      <c r="IA218">
        <v>0.001</v>
      </c>
      <c r="IB218">
        <v>4.09459096810632</v>
      </c>
      <c r="IC218">
        <v>0.00701673648668627</v>
      </c>
      <c r="ID218">
        <v>-7.00304995360485e-07</v>
      </c>
      <c r="IE218">
        <v>-1.86506737496121e-11</v>
      </c>
      <c r="IF218">
        <v>0.00125787624930914</v>
      </c>
      <c r="IG218">
        <v>-0.0224036906934607</v>
      </c>
      <c r="IH218">
        <v>0.00249664406764014</v>
      </c>
      <c r="II218">
        <v>-2.59163740235367e-05</v>
      </c>
      <c r="IJ218">
        <v>-2</v>
      </c>
      <c r="IK218">
        <v>2020</v>
      </c>
      <c r="IL218">
        <v>1</v>
      </c>
      <c r="IM218">
        <v>25</v>
      </c>
      <c r="IN218">
        <v>103.1</v>
      </c>
      <c r="IO218">
        <v>103.1</v>
      </c>
      <c r="IP218">
        <v>0.72876</v>
      </c>
      <c r="IQ218">
        <v>2.63428</v>
      </c>
      <c r="IR218">
        <v>1.54785</v>
      </c>
      <c r="IS218">
        <v>2.30469</v>
      </c>
      <c r="IT218">
        <v>1.34644</v>
      </c>
      <c r="IU218">
        <v>2.41699</v>
      </c>
      <c r="IV218">
        <v>34.3497</v>
      </c>
      <c r="IW218">
        <v>24.1926</v>
      </c>
      <c r="IX218">
        <v>18</v>
      </c>
      <c r="IY218">
        <v>502.075</v>
      </c>
      <c r="IZ218">
        <v>378.338</v>
      </c>
      <c r="JA218">
        <v>12.7562</v>
      </c>
      <c r="JB218">
        <v>26.1281</v>
      </c>
      <c r="JC218">
        <v>29.9997</v>
      </c>
      <c r="JD218">
        <v>26.195</v>
      </c>
      <c r="JE218">
        <v>26.1497</v>
      </c>
      <c r="JF218">
        <v>14.5727</v>
      </c>
      <c r="JG218">
        <v>59.3881</v>
      </c>
      <c r="JH218">
        <v>0</v>
      </c>
      <c r="JI218">
        <v>12.7699</v>
      </c>
      <c r="JJ218">
        <v>265.556</v>
      </c>
      <c r="JK218">
        <v>9.561</v>
      </c>
      <c r="JL218">
        <v>102.21</v>
      </c>
      <c r="JM218">
        <v>102.805</v>
      </c>
    </row>
    <row r="219" spans="1:273">
      <c r="A219">
        <v>203</v>
      </c>
      <c r="B219">
        <v>1510794111</v>
      </c>
      <c r="C219">
        <v>4778.90000009537</v>
      </c>
      <c r="D219" t="s">
        <v>817</v>
      </c>
      <c r="E219" t="s">
        <v>818</v>
      </c>
      <c r="F219">
        <v>5</v>
      </c>
      <c r="G219" t="s">
        <v>798</v>
      </c>
      <c r="H219" t="s">
        <v>406</v>
      </c>
      <c r="I219">
        <v>1510794103.21429</v>
      </c>
      <c r="J219">
        <f>(K219)/1000</f>
        <v>0</v>
      </c>
      <c r="K219">
        <f>IF(CZ219, AN219, AH219)</f>
        <v>0</v>
      </c>
      <c r="L219">
        <f>IF(CZ219, AI219, AG219)</f>
        <v>0</v>
      </c>
      <c r="M219">
        <f>DB219 - IF(AU219&gt;1, L219*CV219*100.0/(AW219*DP219), 0)</f>
        <v>0</v>
      </c>
      <c r="N219">
        <f>((T219-J219/2)*M219-L219)/(T219+J219/2)</f>
        <v>0</v>
      </c>
      <c r="O219">
        <f>N219*(DI219+DJ219)/1000.0</f>
        <v>0</v>
      </c>
      <c r="P219">
        <f>(DB219 - IF(AU219&gt;1, L219*CV219*100.0/(AW219*DP219), 0))*(DI219+DJ219)/1000.0</f>
        <v>0</v>
      </c>
      <c r="Q219">
        <f>2.0/((1/S219-1/R219)+SIGN(S219)*SQRT((1/S219-1/R219)*(1/S219-1/R219) + 4*CW219/((CW219+1)*(CW219+1))*(2*1/S219*1/R219-1/R219*1/R219)))</f>
        <v>0</v>
      </c>
      <c r="R219">
        <f>IF(LEFT(CX219,1)&lt;&gt;"0",IF(LEFT(CX219,1)="1",3.0,CY219),$D$5+$E$5*(DP219*DI219/($K$5*1000))+$F$5*(DP219*DI219/($K$5*1000))*MAX(MIN(CV219,$J$5),$I$5)*MAX(MIN(CV219,$J$5),$I$5)+$G$5*MAX(MIN(CV219,$J$5),$I$5)*(DP219*DI219/($K$5*1000))+$H$5*(DP219*DI219/($K$5*1000))*(DP219*DI219/($K$5*1000)))</f>
        <v>0</v>
      </c>
      <c r="S219">
        <f>J219*(1000-(1000*0.61365*exp(17.502*W219/(240.97+W219))/(DI219+DJ219)+DD219)/2)/(1000*0.61365*exp(17.502*W219/(240.97+W219))/(DI219+DJ219)-DD219)</f>
        <v>0</v>
      </c>
      <c r="T219">
        <f>1/((CW219+1)/(Q219/1.6)+1/(R219/1.37)) + CW219/((CW219+1)/(Q219/1.6) + CW219/(R219/1.37))</f>
        <v>0</v>
      </c>
      <c r="U219">
        <f>(CR219*CU219)</f>
        <v>0</v>
      </c>
      <c r="V219">
        <f>(DK219+(U219+2*0.95*5.67E-8*(((DK219+$B$7)+273)^4-(DK219+273)^4)-44100*J219)/(1.84*29.3*R219+8*0.95*5.67E-8*(DK219+273)^3))</f>
        <v>0</v>
      </c>
      <c r="W219">
        <f>($C$7*DL219+$D$7*DM219+$E$7*V219)</f>
        <v>0</v>
      </c>
      <c r="X219">
        <f>0.61365*exp(17.502*W219/(240.97+W219))</f>
        <v>0</v>
      </c>
      <c r="Y219">
        <f>(Z219/AA219*100)</f>
        <v>0</v>
      </c>
      <c r="Z219">
        <f>DD219*(DI219+DJ219)/1000</f>
        <v>0</v>
      </c>
      <c r="AA219">
        <f>0.61365*exp(17.502*DK219/(240.97+DK219))</f>
        <v>0</v>
      </c>
      <c r="AB219">
        <f>(X219-DD219*(DI219+DJ219)/1000)</f>
        <v>0</v>
      </c>
      <c r="AC219">
        <f>(-J219*44100)</f>
        <v>0</v>
      </c>
      <c r="AD219">
        <f>2*29.3*R219*0.92*(DK219-W219)</f>
        <v>0</v>
      </c>
      <c r="AE219">
        <f>2*0.95*5.67E-8*(((DK219+$B$7)+273)^4-(W219+273)^4)</f>
        <v>0</v>
      </c>
      <c r="AF219">
        <f>U219+AE219+AC219+AD219</f>
        <v>0</v>
      </c>
      <c r="AG219">
        <f>DH219*AU219*(DC219-DB219*(1000-AU219*DE219)/(1000-AU219*DD219))/(100*CV219)</f>
        <v>0</v>
      </c>
      <c r="AH219">
        <f>1000*DH219*AU219*(DD219-DE219)/(100*CV219*(1000-AU219*DD219))</f>
        <v>0</v>
      </c>
      <c r="AI219">
        <f>(AJ219 - AK219 - DI219*1E3/(8.314*(DK219+273.15)) * AM219/DH219 * AL219) * DH219/(100*CV219) * (1000 - DE219)/1000</f>
        <v>0</v>
      </c>
      <c r="AJ219">
        <v>284.246072466402</v>
      </c>
      <c r="AK219">
        <v>298.84653939394</v>
      </c>
      <c r="AL219">
        <v>-3.23374254114713</v>
      </c>
      <c r="AM219">
        <v>64.6680745848926</v>
      </c>
      <c r="AN219">
        <f>(AP219 - AO219 + DI219*1E3/(8.314*(DK219+273.15)) * AR219/DH219 * AQ219) * DH219/(100*CV219) * 1000/(1000 - AP219)</f>
        <v>0</v>
      </c>
      <c r="AO219">
        <v>9.56228994960986</v>
      </c>
      <c r="AP219">
        <v>10.0026615384615</v>
      </c>
      <c r="AQ219">
        <v>2.02366852323506e-06</v>
      </c>
      <c r="AR219">
        <v>99.6129753711119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MAX(0,($B$13+$C$13*DP219)/(1+$D$13*DP219)*DI219/(DK219+273)*$E$13)</f>
        <v>0</v>
      </c>
      <c r="AX219" t="s">
        <v>407</v>
      </c>
      <c r="AY219" t="s">
        <v>407</v>
      </c>
      <c r="AZ219">
        <v>0</v>
      </c>
      <c r="BA219">
        <v>0</v>
      </c>
      <c r="BB219">
        <f>1-AZ219/BA219</f>
        <v>0</v>
      </c>
      <c r="BC219">
        <v>0</v>
      </c>
      <c r="BD219" t="s">
        <v>407</v>
      </c>
      <c r="BE219" t="s">
        <v>407</v>
      </c>
      <c r="BF219">
        <v>0</v>
      </c>
      <c r="BG219">
        <v>0</v>
      </c>
      <c r="BH219">
        <f>1-BF219/BG219</f>
        <v>0</v>
      </c>
      <c r="BI219">
        <v>0.5</v>
      </c>
      <c r="BJ219">
        <f>CS219</f>
        <v>0</v>
      </c>
      <c r="BK219">
        <f>L219</f>
        <v>0</v>
      </c>
      <c r="BL219">
        <f>BH219*BI219*BJ219</f>
        <v>0</v>
      </c>
      <c r="BM219">
        <f>(BK219-BC219)/BJ219</f>
        <v>0</v>
      </c>
      <c r="BN219">
        <f>(BA219-BG219)/BG219</f>
        <v>0</v>
      </c>
      <c r="BO219">
        <f>AZ219/(BB219+AZ219/BG219)</f>
        <v>0</v>
      </c>
      <c r="BP219" t="s">
        <v>407</v>
      </c>
      <c r="BQ219">
        <v>0</v>
      </c>
      <c r="BR219">
        <f>IF(BQ219&lt;&gt;0, BQ219, BO219)</f>
        <v>0</v>
      </c>
      <c r="BS219">
        <f>1-BR219/BG219</f>
        <v>0</v>
      </c>
      <c r="BT219">
        <f>(BG219-BF219)/(BG219-BR219)</f>
        <v>0</v>
      </c>
      <c r="BU219">
        <f>(BA219-BG219)/(BA219-BR219)</f>
        <v>0</v>
      </c>
      <c r="BV219">
        <f>(BG219-BF219)/(BG219-AZ219)</f>
        <v>0</v>
      </c>
      <c r="BW219">
        <f>(BA219-BG219)/(BA219-AZ219)</f>
        <v>0</v>
      </c>
      <c r="BX219">
        <f>(BT219*BR219/BF219)</f>
        <v>0</v>
      </c>
      <c r="BY219">
        <f>(1-BX219)</f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f>$B$11*DQ219+$C$11*DR219+$F$11*EC219*(1-EF219)</f>
        <v>0</v>
      </c>
      <c r="CS219">
        <f>CR219*CT219</f>
        <v>0</v>
      </c>
      <c r="CT219">
        <f>($B$11*$D$9+$C$11*$D$9+$F$11*((EP219+EH219)/MAX(EP219+EH219+EQ219, 0.1)*$I$9+EQ219/MAX(EP219+EH219+EQ219, 0.1)*$J$9))/($B$11+$C$11+$F$11)</f>
        <v>0</v>
      </c>
      <c r="CU219">
        <f>($B$11*$K$9+$C$11*$K$9+$F$11*((EP219+EH219)/MAX(EP219+EH219+EQ219, 0.1)*$P$9+EQ219/MAX(EP219+EH219+EQ219, 0.1)*$Q$9))/($B$11+$C$11+$F$11)</f>
        <v>0</v>
      </c>
      <c r="CV219">
        <v>2.96</v>
      </c>
      <c r="CW219">
        <v>0.5</v>
      </c>
      <c r="CX219" t="s">
        <v>408</v>
      </c>
      <c r="CY219">
        <v>2</v>
      </c>
      <c r="CZ219" t="b">
        <v>1</v>
      </c>
      <c r="DA219">
        <v>1510794103.21429</v>
      </c>
      <c r="DB219">
        <v>319.482285714286</v>
      </c>
      <c r="DC219">
        <v>298.268321428571</v>
      </c>
      <c r="DD219">
        <v>10.0008885714286</v>
      </c>
      <c r="DE219">
        <v>9.56213642857143</v>
      </c>
      <c r="DF219">
        <v>313.259107142857</v>
      </c>
      <c r="DG219">
        <v>9.99991964285714</v>
      </c>
      <c r="DH219">
        <v>500.06925</v>
      </c>
      <c r="DI219">
        <v>89.8662928571429</v>
      </c>
      <c r="DJ219">
        <v>0.100015375</v>
      </c>
      <c r="DK219">
        <v>18.8965142857143</v>
      </c>
      <c r="DL219">
        <v>19.9865357142857</v>
      </c>
      <c r="DM219">
        <v>999.9</v>
      </c>
      <c r="DN219">
        <v>0</v>
      </c>
      <c r="DO219">
        <v>0</v>
      </c>
      <c r="DP219">
        <v>9990.37428571428</v>
      </c>
      <c r="DQ219">
        <v>0</v>
      </c>
      <c r="DR219">
        <v>9.76404</v>
      </c>
      <c r="DS219">
        <v>21.2140214285714</v>
      </c>
      <c r="DT219">
        <v>322.709714285714</v>
      </c>
      <c r="DU219">
        <v>301.147892857143</v>
      </c>
      <c r="DV219">
        <v>0.438754107142857</v>
      </c>
      <c r="DW219">
        <v>298.268321428571</v>
      </c>
      <c r="DX219">
        <v>9.56213642857143</v>
      </c>
      <c r="DY219">
        <v>0.898742928571429</v>
      </c>
      <c r="DZ219">
        <v>0.859313785714286</v>
      </c>
      <c r="EA219">
        <v>5.37062928571429</v>
      </c>
      <c r="EB219">
        <v>4.72679678571428</v>
      </c>
      <c r="EC219">
        <v>2000</v>
      </c>
      <c r="ED219">
        <v>0.980002857142857</v>
      </c>
      <c r="EE219">
        <v>0.0199968857142857</v>
      </c>
      <c r="EF219">
        <v>0</v>
      </c>
      <c r="EG219">
        <v>2.29963571428571</v>
      </c>
      <c r="EH219">
        <v>0</v>
      </c>
      <c r="EI219">
        <v>5338.15107142857</v>
      </c>
      <c r="EJ219">
        <v>17300.1678571429</v>
      </c>
      <c r="EK219">
        <v>37.9281428571429</v>
      </c>
      <c r="EL219">
        <v>38.6382857142857</v>
      </c>
      <c r="EM219">
        <v>37.8971428571429</v>
      </c>
      <c r="EN219">
        <v>37.062</v>
      </c>
      <c r="EO219">
        <v>36.8075714285714</v>
      </c>
      <c r="EP219">
        <v>1960.00821428571</v>
      </c>
      <c r="EQ219">
        <v>39.9917857142857</v>
      </c>
      <c r="ER219">
        <v>0</v>
      </c>
      <c r="ES219">
        <v>1679594863.7</v>
      </c>
      <c r="ET219">
        <v>0</v>
      </c>
      <c r="EU219">
        <v>2.31013846153846</v>
      </c>
      <c r="EV219">
        <v>-0.507282057152773</v>
      </c>
      <c r="EW219">
        <v>-14.02427354685</v>
      </c>
      <c r="EX219">
        <v>5338.19038461538</v>
      </c>
      <c r="EY219">
        <v>15</v>
      </c>
      <c r="EZ219">
        <v>0</v>
      </c>
      <c r="FA219" t="s">
        <v>409</v>
      </c>
      <c r="FB219">
        <v>1510787920.6</v>
      </c>
      <c r="FC219">
        <v>1510787921.6</v>
      </c>
      <c r="FD219">
        <v>0</v>
      </c>
      <c r="FE219">
        <v>-0.101</v>
      </c>
      <c r="FF219">
        <v>-0.012</v>
      </c>
      <c r="FG219">
        <v>6.901</v>
      </c>
      <c r="FH219">
        <v>0.516</v>
      </c>
      <c r="FI219">
        <v>420</v>
      </c>
      <c r="FJ219">
        <v>24</v>
      </c>
      <c r="FK219">
        <v>0.32</v>
      </c>
      <c r="FL219">
        <v>0.12</v>
      </c>
      <c r="FM219">
        <v>0.439202075</v>
      </c>
      <c r="FN219">
        <v>-0.00669711444652947</v>
      </c>
      <c r="FO219">
        <v>0.00122911971319925</v>
      </c>
      <c r="FP219">
        <v>1</v>
      </c>
      <c r="FQ219">
        <v>1</v>
      </c>
      <c r="FR219">
        <v>1</v>
      </c>
      <c r="FS219" t="s">
        <v>410</v>
      </c>
      <c r="FT219">
        <v>2.97384</v>
      </c>
      <c r="FU219">
        <v>2.75369</v>
      </c>
      <c r="FV219">
        <v>0.0674808</v>
      </c>
      <c r="FW219">
        <v>0.0645901</v>
      </c>
      <c r="FX219">
        <v>0.0546092</v>
      </c>
      <c r="FY219">
        <v>0.0532908</v>
      </c>
      <c r="FZ219">
        <v>36295.8</v>
      </c>
      <c r="GA219">
        <v>39724.8</v>
      </c>
      <c r="GB219">
        <v>35273.1</v>
      </c>
      <c r="GC219">
        <v>38516.3</v>
      </c>
      <c r="GD219">
        <v>47258.7</v>
      </c>
      <c r="GE219">
        <v>52648.9</v>
      </c>
      <c r="GF219">
        <v>55074.8</v>
      </c>
      <c r="GG219">
        <v>61753</v>
      </c>
      <c r="GH219">
        <v>1.99345</v>
      </c>
      <c r="GI219">
        <v>1.79193</v>
      </c>
      <c r="GJ219">
        <v>0.0420697</v>
      </c>
      <c r="GK219">
        <v>0</v>
      </c>
      <c r="GL219">
        <v>19.2708</v>
      </c>
      <c r="GM219">
        <v>999.9</v>
      </c>
      <c r="GN219">
        <v>51.105</v>
      </c>
      <c r="GO219">
        <v>30.726</v>
      </c>
      <c r="GP219">
        <v>25.2574</v>
      </c>
      <c r="GQ219">
        <v>56.4287</v>
      </c>
      <c r="GR219">
        <v>50.5689</v>
      </c>
      <c r="GS219">
        <v>1</v>
      </c>
      <c r="GT219">
        <v>-0.067251</v>
      </c>
      <c r="GU219">
        <v>5.25273</v>
      </c>
      <c r="GV219">
        <v>20.0417</v>
      </c>
      <c r="GW219">
        <v>5.20082</v>
      </c>
      <c r="GX219">
        <v>12.0041</v>
      </c>
      <c r="GY219">
        <v>4.97555</v>
      </c>
      <c r="GZ219">
        <v>3.29295</v>
      </c>
      <c r="HA219">
        <v>9999</v>
      </c>
      <c r="HB219">
        <v>9999</v>
      </c>
      <c r="HC219">
        <v>999.9</v>
      </c>
      <c r="HD219">
        <v>9999</v>
      </c>
      <c r="HE219">
        <v>1.86311</v>
      </c>
      <c r="HF219">
        <v>1.86813</v>
      </c>
      <c r="HG219">
        <v>1.86785</v>
      </c>
      <c r="HH219">
        <v>1.86898</v>
      </c>
      <c r="HI219">
        <v>1.86984</v>
      </c>
      <c r="HJ219">
        <v>1.86586</v>
      </c>
      <c r="HK219">
        <v>1.86701</v>
      </c>
      <c r="HL219">
        <v>1.86833</v>
      </c>
      <c r="HM219">
        <v>5</v>
      </c>
      <c r="HN219">
        <v>0</v>
      </c>
      <c r="HO219">
        <v>0</v>
      </c>
      <c r="HP219">
        <v>0</v>
      </c>
      <c r="HQ219" t="s">
        <v>411</v>
      </c>
      <c r="HR219" t="s">
        <v>412</v>
      </c>
      <c r="HS219" t="s">
        <v>413</v>
      </c>
      <c r="HT219" t="s">
        <v>413</v>
      </c>
      <c r="HU219" t="s">
        <v>413</v>
      </c>
      <c r="HV219" t="s">
        <v>413</v>
      </c>
      <c r="HW219">
        <v>0</v>
      </c>
      <c r="HX219">
        <v>100</v>
      </c>
      <c r="HY219">
        <v>100</v>
      </c>
      <c r="HZ219">
        <v>6.057</v>
      </c>
      <c r="IA219">
        <v>0.001</v>
      </c>
      <c r="IB219">
        <v>4.09459096810632</v>
      </c>
      <c r="IC219">
        <v>0.00701673648668627</v>
      </c>
      <c r="ID219">
        <v>-7.00304995360485e-07</v>
      </c>
      <c r="IE219">
        <v>-1.86506737496121e-11</v>
      </c>
      <c r="IF219">
        <v>0.00125787624930914</v>
      </c>
      <c r="IG219">
        <v>-0.0224036906934607</v>
      </c>
      <c r="IH219">
        <v>0.00249664406764014</v>
      </c>
      <c r="II219">
        <v>-2.59163740235367e-05</v>
      </c>
      <c r="IJ219">
        <v>-2</v>
      </c>
      <c r="IK219">
        <v>2020</v>
      </c>
      <c r="IL219">
        <v>1</v>
      </c>
      <c r="IM219">
        <v>25</v>
      </c>
      <c r="IN219">
        <v>103.2</v>
      </c>
      <c r="IO219">
        <v>103.2</v>
      </c>
      <c r="IP219">
        <v>0.695801</v>
      </c>
      <c r="IQ219">
        <v>2.6416</v>
      </c>
      <c r="IR219">
        <v>1.54785</v>
      </c>
      <c r="IS219">
        <v>2.30469</v>
      </c>
      <c r="IT219">
        <v>1.34644</v>
      </c>
      <c r="IU219">
        <v>2.30591</v>
      </c>
      <c r="IV219">
        <v>34.3497</v>
      </c>
      <c r="IW219">
        <v>24.1926</v>
      </c>
      <c r="IX219">
        <v>18</v>
      </c>
      <c r="IY219">
        <v>501.945</v>
      </c>
      <c r="IZ219">
        <v>378.419</v>
      </c>
      <c r="JA219">
        <v>12.7613</v>
      </c>
      <c r="JB219">
        <v>26.1264</v>
      </c>
      <c r="JC219">
        <v>29.9997</v>
      </c>
      <c r="JD219">
        <v>26.1933</v>
      </c>
      <c r="JE219">
        <v>26.1481</v>
      </c>
      <c r="JF219">
        <v>13.9085</v>
      </c>
      <c r="JG219">
        <v>59.3881</v>
      </c>
      <c r="JH219">
        <v>0</v>
      </c>
      <c r="JI219">
        <v>12.7881</v>
      </c>
      <c r="JJ219">
        <v>252.032</v>
      </c>
      <c r="JK219">
        <v>9.52642</v>
      </c>
      <c r="JL219">
        <v>102.211</v>
      </c>
      <c r="JM219">
        <v>102.805</v>
      </c>
    </row>
    <row r="220" spans="1:273">
      <c r="A220">
        <v>204</v>
      </c>
      <c r="B220">
        <v>1510794116</v>
      </c>
      <c r="C220">
        <v>4783.90000009537</v>
      </c>
      <c r="D220" t="s">
        <v>819</v>
      </c>
      <c r="E220" t="s">
        <v>820</v>
      </c>
      <c r="F220">
        <v>5</v>
      </c>
      <c r="G220" t="s">
        <v>798</v>
      </c>
      <c r="H220" t="s">
        <v>406</v>
      </c>
      <c r="I220">
        <v>1510794108.5</v>
      </c>
      <c r="J220">
        <f>(K220)/1000</f>
        <v>0</v>
      </c>
      <c r="K220">
        <f>IF(CZ220, AN220, AH220)</f>
        <v>0</v>
      </c>
      <c r="L220">
        <f>IF(CZ220, AI220, AG220)</f>
        <v>0</v>
      </c>
      <c r="M220">
        <f>DB220 - IF(AU220&gt;1, L220*CV220*100.0/(AW220*DP220), 0)</f>
        <v>0</v>
      </c>
      <c r="N220">
        <f>((T220-J220/2)*M220-L220)/(T220+J220/2)</f>
        <v>0</v>
      </c>
      <c r="O220">
        <f>N220*(DI220+DJ220)/1000.0</f>
        <v>0</v>
      </c>
      <c r="P220">
        <f>(DB220 - IF(AU220&gt;1, L220*CV220*100.0/(AW220*DP220), 0))*(DI220+DJ220)/1000.0</f>
        <v>0</v>
      </c>
      <c r="Q220">
        <f>2.0/((1/S220-1/R220)+SIGN(S220)*SQRT((1/S220-1/R220)*(1/S220-1/R220) + 4*CW220/((CW220+1)*(CW220+1))*(2*1/S220*1/R220-1/R220*1/R220)))</f>
        <v>0</v>
      </c>
      <c r="R220">
        <f>IF(LEFT(CX220,1)&lt;&gt;"0",IF(LEFT(CX220,1)="1",3.0,CY220),$D$5+$E$5*(DP220*DI220/($K$5*1000))+$F$5*(DP220*DI220/($K$5*1000))*MAX(MIN(CV220,$J$5),$I$5)*MAX(MIN(CV220,$J$5),$I$5)+$G$5*MAX(MIN(CV220,$J$5),$I$5)*(DP220*DI220/($K$5*1000))+$H$5*(DP220*DI220/($K$5*1000))*(DP220*DI220/($K$5*1000)))</f>
        <v>0</v>
      </c>
      <c r="S220">
        <f>J220*(1000-(1000*0.61365*exp(17.502*W220/(240.97+W220))/(DI220+DJ220)+DD220)/2)/(1000*0.61365*exp(17.502*W220/(240.97+W220))/(DI220+DJ220)-DD220)</f>
        <v>0</v>
      </c>
      <c r="T220">
        <f>1/((CW220+1)/(Q220/1.6)+1/(R220/1.37)) + CW220/((CW220+1)/(Q220/1.6) + CW220/(R220/1.37))</f>
        <v>0</v>
      </c>
      <c r="U220">
        <f>(CR220*CU220)</f>
        <v>0</v>
      </c>
      <c r="V220">
        <f>(DK220+(U220+2*0.95*5.67E-8*(((DK220+$B$7)+273)^4-(DK220+273)^4)-44100*J220)/(1.84*29.3*R220+8*0.95*5.67E-8*(DK220+273)^3))</f>
        <v>0</v>
      </c>
      <c r="W220">
        <f>($C$7*DL220+$D$7*DM220+$E$7*V220)</f>
        <v>0</v>
      </c>
      <c r="X220">
        <f>0.61365*exp(17.502*W220/(240.97+W220))</f>
        <v>0</v>
      </c>
      <c r="Y220">
        <f>(Z220/AA220*100)</f>
        <v>0</v>
      </c>
      <c r="Z220">
        <f>DD220*(DI220+DJ220)/1000</f>
        <v>0</v>
      </c>
      <c r="AA220">
        <f>0.61365*exp(17.502*DK220/(240.97+DK220))</f>
        <v>0</v>
      </c>
      <c r="AB220">
        <f>(X220-DD220*(DI220+DJ220)/1000)</f>
        <v>0</v>
      </c>
      <c r="AC220">
        <f>(-J220*44100)</f>
        <v>0</v>
      </c>
      <c r="AD220">
        <f>2*29.3*R220*0.92*(DK220-W220)</f>
        <v>0</v>
      </c>
      <c r="AE220">
        <f>2*0.95*5.67E-8*(((DK220+$B$7)+273)^4-(W220+273)^4)</f>
        <v>0</v>
      </c>
      <c r="AF220">
        <f>U220+AE220+AC220+AD220</f>
        <v>0</v>
      </c>
      <c r="AG220">
        <f>DH220*AU220*(DC220-DB220*(1000-AU220*DE220)/(1000-AU220*DD220))/(100*CV220)</f>
        <v>0</v>
      </c>
      <c r="AH220">
        <f>1000*DH220*AU220*(DD220-DE220)/(100*CV220*(1000-AU220*DD220))</f>
        <v>0</v>
      </c>
      <c r="AI220">
        <f>(AJ220 - AK220 - DI220*1E3/(8.314*(DK220+273.15)) * AM220/DH220 * AL220) * DH220/(100*CV220) * (1000 - DE220)/1000</f>
        <v>0</v>
      </c>
      <c r="AJ220">
        <v>266.422746376961</v>
      </c>
      <c r="AK220">
        <v>281.979739393939</v>
      </c>
      <c r="AL220">
        <v>-3.39377741234135</v>
      </c>
      <c r="AM220">
        <v>64.6680745848926</v>
      </c>
      <c r="AN220">
        <f>(AP220 - AO220 + DI220*1E3/(8.314*(DK220+273.15)) * AR220/DH220 * AQ220) * DH220/(100*CV220) * 1000/(1000 - AP220)</f>
        <v>0</v>
      </c>
      <c r="AO220">
        <v>9.56247239029344</v>
      </c>
      <c r="AP220">
        <v>10.0045951048951</v>
      </c>
      <c r="AQ220">
        <v>1.95976237665951e-06</v>
      </c>
      <c r="AR220">
        <v>99.6129753711119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MAX(0,($B$13+$C$13*DP220)/(1+$D$13*DP220)*DI220/(DK220+273)*$E$13)</f>
        <v>0</v>
      </c>
      <c r="AX220" t="s">
        <v>407</v>
      </c>
      <c r="AY220" t="s">
        <v>407</v>
      </c>
      <c r="AZ220">
        <v>0</v>
      </c>
      <c r="BA220">
        <v>0</v>
      </c>
      <c r="BB220">
        <f>1-AZ220/BA220</f>
        <v>0</v>
      </c>
      <c r="BC220">
        <v>0</v>
      </c>
      <c r="BD220" t="s">
        <v>407</v>
      </c>
      <c r="BE220" t="s">
        <v>407</v>
      </c>
      <c r="BF220">
        <v>0</v>
      </c>
      <c r="BG220">
        <v>0</v>
      </c>
      <c r="BH220">
        <f>1-BF220/BG220</f>
        <v>0</v>
      </c>
      <c r="BI220">
        <v>0.5</v>
      </c>
      <c r="BJ220">
        <f>CS220</f>
        <v>0</v>
      </c>
      <c r="BK220">
        <f>L220</f>
        <v>0</v>
      </c>
      <c r="BL220">
        <f>BH220*BI220*BJ220</f>
        <v>0</v>
      </c>
      <c r="BM220">
        <f>(BK220-BC220)/BJ220</f>
        <v>0</v>
      </c>
      <c r="BN220">
        <f>(BA220-BG220)/BG220</f>
        <v>0</v>
      </c>
      <c r="BO220">
        <f>AZ220/(BB220+AZ220/BG220)</f>
        <v>0</v>
      </c>
      <c r="BP220" t="s">
        <v>407</v>
      </c>
      <c r="BQ220">
        <v>0</v>
      </c>
      <c r="BR220">
        <f>IF(BQ220&lt;&gt;0, BQ220, BO220)</f>
        <v>0</v>
      </c>
      <c r="BS220">
        <f>1-BR220/BG220</f>
        <v>0</v>
      </c>
      <c r="BT220">
        <f>(BG220-BF220)/(BG220-BR220)</f>
        <v>0</v>
      </c>
      <c r="BU220">
        <f>(BA220-BG220)/(BA220-BR220)</f>
        <v>0</v>
      </c>
      <c r="BV220">
        <f>(BG220-BF220)/(BG220-AZ220)</f>
        <v>0</v>
      </c>
      <c r="BW220">
        <f>(BA220-BG220)/(BA220-AZ220)</f>
        <v>0</v>
      </c>
      <c r="BX220">
        <f>(BT220*BR220/BF220)</f>
        <v>0</v>
      </c>
      <c r="BY220">
        <f>(1-BX220)</f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f>$B$11*DQ220+$C$11*DR220+$F$11*EC220*(1-EF220)</f>
        <v>0</v>
      </c>
      <c r="CS220">
        <f>CR220*CT220</f>
        <v>0</v>
      </c>
      <c r="CT220">
        <f>($B$11*$D$9+$C$11*$D$9+$F$11*((EP220+EH220)/MAX(EP220+EH220+EQ220, 0.1)*$I$9+EQ220/MAX(EP220+EH220+EQ220, 0.1)*$J$9))/($B$11+$C$11+$F$11)</f>
        <v>0</v>
      </c>
      <c r="CU220">
        <f>($B$11*$K$9+$C$11*$K$9+$F$11*((EP220+EH220)/MAX(EP220+EH220+EQ220, 0.1)*$P$9+EQ220/MAX(EP220+EH220+EQ220, 0.1)*$Q$9))/($B$11+$C$11+$F$11)</f>
        <v>0</v>
      </c>
      <c r="CV220">
        <v>2.96</v>
      </c>
      <c r="CW220">
        <v>0.5</v>
      </c>
      <c r="CX220" t="s">
        <v>408</v>
      </c>
      <c r="CY220">
        <v>2</v>
      </c>
      <c r="CZ220" t="b">
        <v>1</v>
      </c>
      <c r="DA220">
        <v>1510794108.5</v>
      </c>
      <c r="DB220">
        <v>302.194925925926</v>
      </c>
      <c r="DC220">
        <v>280.782111111111</v>
      </c>
      <c r="DD220">
        <v>10.0020181481481</v>
      </c>
      <c r="DE220">
        <v>9.56242666666667</v>
      </c>
      <c r="DF220">
        <v>296.084814814815</v>
      </c>
      <c r="DG220">
        <v>10.0010262962963</v>
      </c>
      <c r="DH220">
        <v>500.062518518519</v>
      </c>
      <c r="DI220">
        <v>89.8661814814815</v>
      </c>
      <c r="DJ220">
        <v>0.0999047740740741</v>
      </c>
      <c r="DK220">
        <v>18.8928444444444</v>
      </c>
      <c r="DL220">
        <v>19.9721703703704</v>
      </c>
      <c r="DM220">
        <v>999.9</v>
      </c>
      <c r="DN220">
        <v>0</v>
      </c>
      <c r="DO220">
        <v>0</v>
      </c>
      <c r="DP220">
        <v>10005.2540740741</v>
      </c>
      <c r="DQ220">
        <v>0</v>
      </c>
      <c r="DR220">
        <v>9.76404</v>
      </c>
      <c r="DS220">
        <v>21.4128925925926</v>
      </c>
      <c r="DT220">
        <v>305.248111111111</v>
      </c>
      <c r="DU220">
        <v>283.493037037037</v>
      </c>
      <c r="DV220">
        <v>0.439592925925926</v>
      </c>
      <c r="DW220">
        <v>280.782111111111</v>
      </c>
      <c r="DX220">
        <v>9.56242666666667</v>
      </c>
      <c r="DY220">
        <v>0.89884337037037</v>
      </c>
      <c r="DZ220">
        <v>0.859338777777778</v>
      </c>
      <c r="EA220">
        <v>5.37223666666667</v>
      </c>
      <c r="EB220">
        <v>4.72721444444444</v>
      </c>
      <c r="EC220">
        <v>2000.00592592593</v>
      </c>
      <c r="ED220">
        <v>0.980002888888889</v>
      </c>
      <c r="EE220">
        <v>0.0199968518518519</v>
      </c>
      <c r="EF220">
        <v>0</v>
      </c>
      <c r="EG220">
        <v>2.27955185185185</v>
      </c>
      <c r="EH220">
        <v>0</v>
      </c>
      <c r="EI220">
        <v>5336.72814814815</v>
      </c>
      <c r="EJ220">
        <v>17300.2148148148</v>
      </c>
      <c r="EK220">
        <v>37.9071481481481</v>
      </c>
      <c r="EL220">
        <v>38.625</v>
      </c>
      <c r="EM220">
        <v>37.8795925925926</v>
      </c>
      <c r="EN220">
        <v>37.062</v>
      </c>
      <c r="EO220">
        <v>36.789037037037</v>
      </c>
      <c r="EP220">
        <v>1960.01444444444</v>
      </c>
      <c r="EQ220">
        <v>39.9914814814815</v>
      </c>
      <c r="ER220">
        <v>0</v>
      </c>
      <c r="ES220">
        <v>1679594869.1</v>
      </c>
      <c r="ET220">
        <v>0</v>
      </c>
      <c r="EU220">
        <v>2.283004</v>
      </c>
      <c r="EV220">
        <v>-0.0146999922296828</v>
      </c>
      <c r="EW220">
        <v>-19.4184616106532</v>
      </c>
      <c r="EX220">
        <v>5336.6064</v>
      </c>
      <c r="EY220">
        <v>15</v>
      </c>
      <c r="EZ220">
        <v>0</v>
      </c>
      <c r="FA220" t="s">
        <v>409</v>
      </c>
      <c r="FB220">
        <v>1510787920.6</v>
      </c>
      <c r="FC220">
        <v>1510787921.6</v>
      </c>
      <c r="FD220">
        <v>0</v>
      </c>
      <c r="FE220">
        <v>-0.101</v>
      </c>
      <c r="FF220">
        <v>-0.012</v>
      </c>
      <c r="FG220">
        <v>6.901</v>
      </c>
      <c r="FH220">
        <v>0.516</v>
      </c>
      <c r="FI220">
        <v>420</v>
      </c>
      <c r="FJ220">
        <v>24</v>
      </c>
      <c r="FK220">
        <v>0.32</v>
      </c>
      <c r="FL220">
        <v>0.12</v>
      </c>
      <c r="FM220">
        <v>0.439225875</v>
      </c>
      <c r="FN220">
        <v>0.00807774484052452</v>
      </c>
      <c r="FO220">
        <v>0.00122450610834532</v>
      </c>
      <c r="FP220">
        <v>1</v>
      </c>
      <c r="FQ220">
        <v>1</v>
      </c>
      <c r="FR220">
        <v>1</v>
      </c>
      <c r="FS220" t="s">
        <v>410</v>
      </c>
      <c r="FT220">
        <v>2.97391</v>
      </c>
      <c r="FU220">
        <v>2.754</v>
      </c>
      <c r="FV220">
        <v>0.0642418</v>
      </c>
      <c r="FW220">
        <v>0.0612993</v>
      </c>
      <c r="FX220">
        <v>0.054615</v>
      </c>
      <c r="FY220">
        <v>0.0532923</v>
      </c>
      <c r="FZ220">
        <v>36421.8</v>
      </c>
      <c r="GA220">
        <v>39864.9</v>
      </c>
      <c r="GB220">
        <v>35273.1</v>
      </c>
      <c r="GC220">
        <v>38516.6</v>
      </c>
      <c r="GD220">
        <v>47258.1</v>
      </c>
      <c r="GE220">
        <v>52649</v>
      </c>
      <c r="GF220">
        <v>55074.5</v>
      </c>
      <c r="GG220">
        <v>61753.3</v>
      </c>
      <c r="GH220">
        <v>1.99393</v>
      </c>
      <c r="GI220">
        <v>1.79188</v>
      </c>
      <c r="GJ220">
        <v>0.0419207</v>
      </c>
      <c r="GK220">
        <v>0</v>
      </c>
      <c r="GL220">
        <v>19.27</v>
      </c>
      <c r="GM220">
        <v>999.9</v>
      </c>
      <c r="GN220">
        <v>51.105</v>
      </c>
      <c r="GO220">
        <v>30.736</v>
      </c>
      <c r="GP220">
        <v>25.2744</v>
      </c>
      <c r="GQ220">
        <v>56.2587</v>
      </c>
      <c r="GR220">
        <v>50.4327</v>
      </c>
      <c r="GS220">
        <v>1</v>
      </c>
      <c r="GT220">
        <v>-0.0679294</v>
      </c>
      <c r="GU220">
        <v>5.17094</v>
      </c>
      <c r="GV220">
        <v>20.0441</v>
      </c>
      <c r="GW220">
        <v>5.20172</v>
      </c>
      <c r="GX220">
        <v>12.0046</v>
      </c>
      <c r="GY220">
        <v>4.97565</v>
      </c>
      <c r="GZ220">
        <v>3.29298</v>
      </c>
      <c r="HA220">
        <v>9999</v>
      </c>
      <c r="HB220">
        <v>9999</v>
      </c>
      <c r="HC220">
        <v>999.9</v>
      </c>
      <c r="HD220">
        <v>9999</v>
      </c>
      <c r="HE220">
        <v>1.86313</v>
      </c>
      <c r="HF220">
        <v>1.86813</v>
      </c>
      <c r="HG220">
        <v>1.86785</v>
      </c>
      <c r="HH220">
        <v>1.86898</v>
      </c>
      <c r="HI220">
        <v>1.86984</v>
      </c>
      <c r="HJ220">
        <v>1.86588</v>
      </c>
      <c r="HK220">
        <v>1.86702</v>
      </c>
      <c r="HL220">
        <v>1.86832</v>
      </c>
      <c r="HM220">
        <v>5</v>
      </c>
      <c r="HN220">
        <v>0</v>
      </c>
      <c r="HO220">
        <v>0</v>
      </c>
      <c r="HP220">
        <v>0</v>
      </c>
      <c r="HQ220" t="s">
        <v>411</v>
      </c>
      <c r="HR220" t="s">
        <v>412</v>
      </c>
      <c r="HS220" t="s">
        <v>413</v>
      </c>
      <c r="HT220" t="s">
        <v>413</v>
      </c>
      <c r="HU220" t="s">
        <v>413</v>
      </c>
      <c r="HV220" t="s">
        <v>413</v>
      </c>
      <c r="HW220">
        <v>0</v>
      </c>
      <c r="HX220">
        <v>100</v>
      </c>
      <c r="HY220">
        <v>100</v>
      </c>
      <c r="HZ220">
        <v>5.948</v>
      </c>
      <c r="IA220">
        <v>0.001</v>
      </c>
      <c r="IB220">
        <v>4.09459096810632</v>
      </c>
      <c r="IC220">
        <v>0.00701673648668627</v>
      </c>
      <c r="ID220">
        <v>-7.00304995360485e-07</v>
      </c>
      <c r="IE220">
        <v>-1.86506737496121e-11</v>
      </c>
      <c r="IF220">
        <v>0.00125787624930914</v>
      </c>
      <c r="IG220">
        <v>-0.0224036906934607</v>
      </c>
      <c r="IH220">
        <v>0.00249664406764014</v>
      </c>
      <c r="II220">
        <v>-2.59163740235367e-05</v>
      </c>
      <c r="IJ220">
        <v>-2</v>
      </c>
      <c r="IK220">
        <v>2020</v>
      </c>
      <c r="IL220">
        <v>1</v>
      </c>
      <c r="IM220">
        <v>25</v>
      </c>
      <c r="IN220">
        <v>103.3</v>
      </c>
      <c r="IO220">
        <v>103.2</v>
      </c>
      <c r="IP220">
        <v>0.6604</v>
      </c>
      <c r="IQ220">
        <v>2.64771</v>
      </c>
      <c r="IR220">
        <v>1.54785</v>
      </c>
      <c r="IS220">
        <v>2.30469</v>
      </c>
      <c r="IT220">
        <v>1.34644</v>
      </c>
      <c r="IU220">
        <v>2.32422</v>
      </c>
      <c r="IV220">
        <v>34.3497</v>
      </c>
      <c r="IW220">
        <v>24.1926</v>
      </c>
      <c r="IX220">
        <v>18</v>
      </c>
      <c r="IY220">
        <v>502.245</v>
      </c>
      <c r="IZ220">
        <v>378.382</v>
      </c>
      <c r="JA220">
        <v>12.7796</v>
      </c>
      <c r="JB220">
        <v>26.125</v>
      </c>
      <c r="JC220">
        <v>29.9996</v>
      </c>
      <c r="JD220">
        <v>26.192</v>
      </c>
      <c r="JE220">
        <v>26.1465</v>
      </c>
      <c r="JF220">
        <v>13.1959</v>
      </c>
      <c r="JG220">
        <v>59.3881</v>
      </c>
      <c r="JH220">
        <v>0</v>
      </c>
      <c r="JI220">
        <v>12.8149</v>
      </c>
      <c r="JJ220">
        <v>231.88</v>
      </c>
      <c r="JK220">
        <v>9.51033</v>
      </c>
      <c r="JL220">
        <v>102.211</v>
      </c>
      <c r="JM220">
        <v>102.806</v>
      </c>
    </row>
    <row r="221" spans="1:273">
      <c r="A221">
        <v>205</v>
      </c>
      <c r="B221">
        <v>1510794121</v>
      </c>
      <c r="C221">
        <v>4788.90000009537</v>
      </c>
      <c r="D221" t="s">
        <v>821</v>
      </c>
      <c r="E221" t="s">
        <v>822</v>
      </c>
      <c r="F221">
        <v>5</v>
      </c>
      <c r="G221" t="s">
        <v>798</v>
      </c>
      <c r="H221" t="s">
        <v>406</v>
      </c>
      <c r="I221">
        <v>1510794113.21429</v>
      </c>
      <c r="J221">
        <f>(K221)/1000</f>
        <v>0</v>
      </c>
      <c r="K221">
        <f>IF(CZ221, AN221, AH221)</f>
        <v>0</v>
      </c>
      <c r="L221">
        <f>IF(CZ221, AI221, AG221)</f>
        <v>0</v>
      </c>
      <c r="M221">
        <f>DB221 - IF(AU221&gt;1, L221*CV221*100.0/(AW221*DP221), 0)</f>
        <v>0</v>
      </c>
      <c r="N221">
        <f>((T221-J221/2)*M221-L221)/(T221+J221/2)</f>
        <v>0</v>
      </c>
      <c r="O221">
        <f>N221*(DI221+DJ221)/1000.0</f>
        <v>0</v>
      </c>
      <c r="P221">
        <f>(DB221 - IF(AU221&gt;1, L221*CV221*100.0/(AW221*DP221), 0))*(DI221+DJ221)/1000.0</f>
        <v>0</v>
      </c>
      <c r="Q221">
        <f>2.0/((1/S221-1/R221)+SIGN(S221)*SQRT((1/S221-1/R221)*(1/S221-1/R221) + 4*CW221/((CW221+1)*(CW221+1))*(2*1/S221*1/R221-1/R221*1/R221)))</f>
        <v>0</v>
      </c>
      <c r="R221">
        <f>IF(LEFT(CX221,1)&lt;&gt;"0",IF(LEFT(CX221,1)="1",3.0,CY221),$D$5+$E$5*(DP221*DI221/($K$5*1000))+$F$5*(DP221*DI221/($K$5*1000))*MAX(MIN(CV221,$J$5),$I$5)*MAX(MIN(CV221,$J$5),$I$5)+$G$5*MAX(MIN(CV221,$J$5),$I$5)*(DP221*DI221/($K$5*1000))+$H$5*(DP221*DI221/($K$5*1000))*(DP221*DI221/($K$5*1000)))</f>
        <v>0</v>
      </c>
      <c r="S221">
        <f>J221*(1000-(1000*0.61365*exp(17.502*W221/(240.97+W221))/(DI221+DJ221)+DD221)/2)/(1000*0.61365*exp(17.502*W221/(240.97+W221))/(DI221+DJ221)-DD221)</f>
        <v>0</v>
      </c>
      <c r="T221">
        <f>1/((CW221+1)/(Q221/1.6)+1/(R221/1.37)) + CW221/((CW221+1)/(Q221/1.6) + CW221/(R221/1.37))</f>
        <v>0</v>
      </c>
      <c r="U221">
        <f>(CR221*CU221)</f>
        <v>0</v>
      </c>
      <c r="V221">
        <f>(DK221+(U221+2*0.95*5.67E-8*(((DK221+$B$7)+273)^4-(DK221+273)^4)-44100*J221)/(1.84*29.3*R221+8*0.95*5.67E-8*(DK221+273)^3))</f>
        <v>0</v>
      </c>
      <c r="W221">
        <f>($C$7*DL221+$D$7*DM221+$E$7*V221)</f>
        <v>0</v>
      </c>
      <c r="X221">
        <f>0.61365*exp(17.502*W221/(240.97+W221))</f>
        <v>0</v>
      </c>
      <c r="Y221">
        <f>(Z221/AA221*100)</f>
        <v>0</v>
      </c>
      <c r="Z221">
        <f>DD221*(DI221+DJ221)/1000</f>
        <v>0</v>
      </c>
      <c r="AA221">
        <f>0.61365*exp(17.502*DK221/(240.97+DK221))</f>
        <v>0</v>
      </c>
      <c r="AB221">
        <f>(X221-DD221*(DI221+DJ221)/1000)</f>
        <v>0</v>
      </c>
      <c r="AC221">
        <f>(-J221*44100)</f>
        <v>0</v>
      </c>
      <c r="AD221">
        <f>2*29.3*R221*0.92*(DK221-W221)</f>
        <v>0</v>
      </c>
      <c r="AE221">
        <f>2*0.95*5.67E-8*(((DK221+$B$7)+273)^4-(W221+273)^4)</f>
        <v>0</v>
      </c>
      <c r="AF221">
        <f>U221+AE221+AC221+AD221</f>
        <v>0</v>
      </c>
      <c r="AG221">
        <f>DH221*AU221*(DC221-DB221*(1000-AU221*DE221)/(1000-AU221*DD221))/(100*CV221)</f>
        <v>0</v>
      </c>
      <c r="AH221">
        <f>1000*DH221*AU221*(DD221-DE221)/(100*CV221*(1000-AU221*DD221))</f>
        <v>0</v>
      </c>
      <c r="AI221">
        <f>(AJ221 - AK221 - DI221*1E3/(8.314*(DK221+273.15)) * AM221/DH221 * AL221) * DH221/(100*CV221) * (1000 - DE221)/1000</f>
        <v>0</v>
      </c>
      <c r="AJ221">
        <v>250.289829729462</v>
      </c>
      <c r="AK221">
        <v>265.394666666667</v>
      </c>
      <c r="AL221">
        <v>-3.32239636074062</v>
      </c>
      <c r="AM221">
        <v>64.6680745848926</v>
      </c>
      <c r="AN221">
        <f>(AP221 - AO221 + DI221*1E3/(8.314*(DK221+273.15)) * AR221/DH221 * AQ221) * DH221/(100*CV221) * 1000/(1000 - AP221)</f>
        <v>0</v>
      </c>
      <c r="AO221">
        <v>9.56296739960856</v>
      </c>
      <c r="AP221">
        <v>10.0075153846154</v>
      </c>
      <c r="AQ221">
        <v>1.49092423992782e-06</v>
      </c>
      <c r="AR221">
        <v>99.6129753711119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MAX(0,($B$13+$C$13*DP221)/(1+$D$13*DP221)*DI221/(DK221+273)*$E$13)</f>
        <v>0</v>
      </c>
      <c r="AX221" t="s">
        <v>407</v>
      </c>
      <c r="AY221" t="s">
        <v>407</v>
      </c>
      <c r="AZ221">
        <v>0</v>
      </c>
      <c r="BA221">
        <v>0</v>
      </c>
      <c r="BB221">
        <f>1-AZ221/BA221</f>
        <v>0</v>
      </c>
      <c r="BC221">
        <v>0</v>
      </c>
      <c r="BD221" t="s">
        <v>407</v>
      </c>
      <c r="BE221" t="s">
        <v>407</v>
      </c>
      <c r="BF221">
        <v>0</v>
      </c>
      <c r="BG221">
        <v>0</v>
      </c>
      <c r="BH221">
        <f>1-BF221/BG221</f>
        <v>0</v>
      </c>
      <c r="BI221">
        <v>0.5</v>
      </c>
      <c r="BJ221">
        <f>CS221</f>
        <v>0</v>
      </c>
      <c r="BK221">
        <f>L221</f>
        <v>0</v>
      </c>
      <c r="BL221">
        <f>BH221*BI221*BJ221</f>
        <v>0</v>
      </c>
      <c r="BM221">
        <f>(BK221-BC221)/BJ221</f>
        <v>0</v>
      </c>
      <c r="BN221">
        <f>(BA221-BG221)/BG221</f>
        <v>0</v>
      </c>
      <c r="BO221">
        <f>AZ221/(BB221+AZ221/BG221)</f>
        <v>0</v>
      </c>
      <c r="BP221" t="s">
        <v>407</v>
      </c>
      <c r="BQ221">
        <v>0</v>
      </c>
      <c r="BR221">
        <f>IF(BQ221&lt;&gt;0, BQ221, BO221)</f>
        <v>0</v>
      </c>
      <c r="BS221">
        <f>1-BR221/BG221</f>
        <v>0</v>
      </c>
      <c r="BT221">
        <f>(BG221-BF221)/(BG221-BR221)</f>
        <v>0</v>
      </c>
      <c r="BU221">
        <f>(BA221-BG221)/(BA221-BR221)</f>
        <v>0</v>
      </c>
      <c r="BV221">
        <f>(BG221-BF221)/(BG221-AZ221)</f>
        <v>0</v>
      </c>
      <c r="BW221">
        <f>(BA221-BG221)/(BA221-AZ221)</f>
        <v>0</v>
      </c>
      <c r="BX221">
        <f>(BT221*BR221/BF221)</f>
        <v>0</v>
      </c>
      <c r="BY221">
        <f>(1-BX221)</f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f>$B$11*DQ221+$C$11*DR221+$F$11*EC221*(1-EF221)</f>
        <v>0</v>
      </c>
      <c r="CS221">
        <f>CR221*CT221</f>
        <v>0</v>
      </c>
      <c r="CT221">
        <f>($B$11*$D$9+$C$11*$D$9+$F$11*((EP221+EH221)/MAX(EP221+EH221+EQ221, 0.1)*$I$9+EQ221/MAX(EP221+EH221+EQ221, 0.1)*$J$9))/($B$11+$C$11+$F$11)</f>
        <v>0</v>
      </c>
      <c r="CU221">
        <f>($B$11*$K$9+$C$11*$K$9+$F$11*((EP221+EH221)/MAX(EP221+EH221+EQ221, 0.1)*$P$9+EQ221/MAX(EP221+EH221+EQ221, 0.1)*$Q$9))/($B$11+$C$11+$F$11)</f>
        <v>0</v>
      </c>
      <c r="CV221">
        <v>2.96</v>
      </c>
      <c r="CW221">
        <v>0.5</v>
      </c>
      <c r="CX221" t="s">
        <v>408</v>
      </c>
      <c r="CY221">
        <v>2</v>
      </c>
      <c r="CZ221" t="b">
        <v>1</v>
      </c>
      <c r="DA221">
        <v>1510794113.21429</v>
      </c>
      <c r="DB221">
        <v>286.753392857143</v>
      </c>
      <c r="DC221">
        <v>265.236035714286</v>
      </c>
      <c r="DD221">
        <v>10.0039</v>
      </c>
      <c r="DE221">
        <v>9.56262035714286</v>
      </c>
      <c r="DF221">
        <v>280.744571428571</v>
      </c>
      <c r="DG221">
        <v>10.0028714285714</v>
      </c>
      <c r="DH221">
        <v>500.065928571429</v>
      </c>
      <c r="DI221">
        <v>89.8654428571428</v>
      </c>
      <c r="DJ221">
        <v>0.0999645607142857</v>
      </c>
      <c r="DK221">
        <v>18.8901142857143</v>
      </c>
      <c r="DL221">
        <v>19.9694392857143</v>
      </c>
      <c r="DM221">
        <v>999.9</v>
      </c>
      <c r="DN221">
        <v>0</v>
      </c>
      <c r="DO221">
        <v>0</v>
      </c>
      <c r="DP221">
        <v>10004.7096428571</v>
      </c>
      <c r="DQ221">
        <v>0</v>
      </c>
      <c r="DR221">
        <v>9.76404</v>
      </c>
      <c r="DS221">
        <v>21.5173392857143</v>
      </c>
      <c r="DT221">
        <v>289.651035714286</v>
      </c>
      <c r="DU221">
        <v>267.796892857143</v>
      </c>
      <c r="DV221">
        <v>0.441283714285714</v>
      </c>
      <c r="DW221">
        <v>265.236035714286</v>
      </c>
      <c r="DX221">
        <v>9.56262035714286</v>
      </c>
      <c r="DY221">
        <v>0.89900525</v>
      </c>
      <c r="DZ221">
        <v>0.859349</v>
      </c>
      <c r="EA221">
        <v>5.37482964285714</v>
      </c>
      <c r="EB221">
        <v>4.72738642857143</v>
      </c>
      <c r="EC221">
        <v>2000.03785714286</v>
      </c>
      <c r="ED221">
        <v>0.980002964285714</v>
      </c>
      <c r="EE221">
        <v>0.0199967714285714</v>
      </c>
      <c r="EF221">
        <v>0</v>
      </c>
      <c r="EG221">
        <v>2.27376785714286</v>
      </c>
      <c r="EH221">
        <v>0</v>
      </c>
      <c r="EI221">
        <v>5335.28035714286</v>
      </c>
      <c r="EJ221">
        <v>17300.4928571429</v>
      </c>
      <c r="EK221">
        <v>37.8882857142857</v>
      </c>
      <c r="EL221">
        <v>38.6205</v>
      </c>
      <c r="EM221">
        <v>37.857</v>
      </c>
      <c r="EN221">
        <v>37.062</v>
      </c>
      <c r="EO221">
        <v>36.7699285714286</v>
      </c>
      <c r="EP221">
        <v>1960.04607142857</v>
      </c>
      <c r="EQ221">
        <v>39.9917857142857</v>
      </c>
      <c r="ER221">
        <v>0</v>
      </c>
      <c r="ES221">
        <v>1679594873.9</v>
      </c>
      <c r="ET221">
        <v>0</v>
      </c>
      <c r="EU221">
        <v>2.293504</v>
      </c>
      <c r="EV221">
        <v>0.635007694810454</v>
      </c>
      <c r="EW221">
        <v>-22.1576923233976</v>
      </c>
      <c r="EX221">
        <v>5334.994</v>
      </c>
      <c r="EY221">
        <v>15</v>
      </c>
      <c r="EZ221">
        <v>0</v>
      </c>
      <c r="FA221" t="s">
        <v>409</v>
      </c>
      <c r="FB221">
        <v>1510787920.6</v>
      </c>
      <c r="FC221">
        <v>1510787921.6</v>
      </c>
      <c r="FD221">
        <v>0</v>
      </c>
      <c r="FE221">
        <v>-0.101</v>
      </c>
      <c r="FF221">
        <v>-0.012</v>
      </c>
      <c r="FG221">
        <v>6.901</v>
      </c>
      <c r="FH221">
        <v>0.516</v>
      </c>
      <c r="FI221">
        <v>420</v>
      </c>
      <c r="FJ221">
        <v>24</v>
      </c>
      <c r="FK221">
        <v>0.32</v>
      </c>
      <c r="FL221">
        <v>0.12</v>
      </c>
      <c r="FM221">
        <v>0.44004395</v>
      </c>
      <c r="FN221">
        <v>0.0184079774859278</v>
      </c>
      <c r="FO221">
        <v>0.0018272707236477</v>
      </c>
      <c r="FP221">
        <v>1</v>
      </c>
      <c r="FQ221">
        <v>1</v>
      </c>
      <c r="FR221">
        <v>1</v>
      </c>
      <c r="FS221" t="s">
        <v>410</v>
      </c>
      <c r="FT221">
        <v>2.97386</v>
      </c>
      <c r="FU221">
        <v>2.75376</v>
      </c>
      <c r="FV221">
        <v>0.0609744</v>
      </c>
      <c r="FW221">
        <v>0.0577926</v>
      </c>
      <c r="FX221">
        <v>0.0546283</v>
      </c>
      <c r="FY221">
        <v>0.0532887</v>
      </c>
      <c r="FZ221">
        <v>36548.9</v>
      </c>
      <c r="GA221">
        <v>40014.1</v>
      </c>
      <c r="GB221">
        <v>35273.1</v>
      </c>
      <c r="GC221">
        <v>38517</v>
      </c>
      <c r="GD221">
        <v>47257.6</v>
      </c>
      <c r="GE221">
        <v>52649.3</v>
      </c>
      <c r="GF221">
        <v>55074.7</v>
      </c>
      <c r="GG221">
        <v>61753.6</v>
      </c>
      <c r="GH221">
        <v>1.9937</v>
      </c>
      <c r="GI221">
        <v>1.79167</v>
      </c>
      <c r="GJ221">
        <v>0.0427328</v>
      </c>
      <c r="GK221">
        <v>0</v>
      </c>
      <c r="GL221">
        <v>19.2685</v>
      </c>
      <c r="GM221">
        <v>999.9</v>
      </c>
      <c r="GN221">
        <v>51.08</v>
      </c>
      <c r="GO221">
        <v>30.726</v>
      </c>
      <c r="GP221">
        <v>25.2462</v>
      </c>
      <c r="GQ221">
        <v>56.5087</v>
      </c>
      <c r="GR221">
        <v>50.0521</v>
      </c>
      <c r="GS221">
        <v>1</v>
      </c>
      <c r="GT221">
        <v>-0.0684096</v>
      </c>
      <c r="GU221">
        <v>5.10355</v>
      </c>
      <c r="GV221">
        <v>20.0464</v>
      </c>
      <c r="GW221">
        <v>5.20187</v>
      </c>
      <c r="GX221">
        <v>12.0047</v>
      </c>
      <c r="GY221">
        <v>4.9756</v>
      </c>
      <c r="GZ221">
        <v>3.29298</v>
      </c>
      <c r="HA221">
        <v>9999</v>
      </c>
      <c r="HB221">
        <v>9999</v>
      </c>
      <c r="HC221">
        <v>999.9</v>
      </c>
      <c r="HD221">
        <v>9999</v>
      </c>
      <c r="HE221">
        <v>1.8631</v>
      </c>
      <c r="HF221">
        <v>1.86813</v>
      </c>
      <c r="HG221">
        <v>1.86784</v>
      </c>
      <c r="HH221">
        <v>1.86895</v>
      </c>
      <c r="HI221">
        <v>1.86985</v>
      </c>
      <c r="HJ221">
        <v>1.86584</v>
      </c>
      <c r="HK221">
        <v>1.86704</v>
      </c>
      <c r="HL221">
        <v>1.8683</v>
      </c>
      <c r="HM221">
        <v>5</v>
      </c>
      <c r="HN221">
        <v>0</v>
      </c>
      <c r="HO221">
        <v>0</v>
      </c>
      <c r="HP221">
        <v>0</v>
      </c>
      <c r="HQ221" t="s">
        <v>411</v>
      </c>
      <c r="HR221" t="s">
        <v>412</v>
      </c>
      <c r="HS221" t="s">
        <v>413</v>
      </c>
      <c r="HT221" t="s">
        <v>413</v>
      </c>
      <c r="HU221" t="s">
        <v>413</v>
      </c>
      <c r="HV221" t="s">
        <v>413</v>
      </c>
      <c r="HW221">
        <v>0</v>
      </c>
      <c r="HX221">
        <v>100</v>
      </c>
      <c r="HY221">
        <v>100</v>
      </c>
      <c r="HZ221">
        <v>5.839</v>
      </c>
      <c r="IA221">
        <v>0.0011</v>
      </c>
      <c r="IB221">
        <v>4.09459096810632</v>
      </c>
      <c r="IC221">
        <v>0.00701673648668627</v>
      </c>
      <c r="ID221">
        <v>-7.00304995360485e-07</v>
      </c>
      <c r="IE221">
        <v>-1.86506737496121e-11</v>
      </c>
      <c r="IF221">
        <v>0.00125787624930914</v>
      </c>
      <c r="IG221">
        <v>-0.0224036906934607</v>
      </c>
      <c r="IH221">
        <v>0.00249664406764014</v>
      </c>
      <c r="II221">
        <v>-2.59163740235367e-05</v>
      </c>
      <c r="IJ221">
        <v>-2</v>
      </c>
      <c r="IK221">
        <v>2020</v>
      </c>
      <c r="IL221">
        <v>1</v>
      </c>
      <c r="IM221">
        <v>25</v>
      </c>
      <c r="IN221">
        <v>103.3</v>
      </c>
      <c r="IO221">
        <v>103.3</v>
      </c>
      <c r="IP221">
        <v>0.627441</v>
      </c>
      <c r="IQ221">
        <v>2.64771</v>
      </c>
      <c r="IR221">
        <v>1.54785</v>
      </c>
      <c r="IS221">
        <v>2.30469</v>
      </c>
      <c r="IT221">
        <v>1.34644</v>
      </c>
      <c r="IU221">
        <v>2.39624</v>
      </c>
      <c r="IV221">
        <v>34.3497</v>
      </c>
      <c r="IW221">
        <v>24.1926</v>
      </c>
      <c r="IX221">
        <v>18</v>
      </c>
      <c r="IY221">
        <v>502.076</v>
      </c>
      <c r="IZ221">
        <v>378.263</v>
      </c>
      <c r="JA221">
        <v>12.8071</v>
      </c>
      <c r="JB221">
        <v>26.1228</v>
      </c>
      <c r="JC221">
        <v>29.9996</v>
      </c>
      <c r="JD221">
        <v>26.1898</v>
      </c>
      <c r="JE221">
        <v>26.1444</v>
      </c>
      <c r="JF221">
        <v>12.537</v>
      </c>
      <c r="JG221">
        <v>59.3881</v>
      </c>
      <c r="JH221">
        <v>0</v>
      </c>
      <c r="JI221">
        <v>12.8347</v>
      </c>
      <c r="JJ221">
        <v>218.509</v>
      </c>
      <c r="JK221">
        <v>9.49496</v>
      </c>
      <c r="JL221">
        <v>102.211</v>
      </c>
      <c r="JM221">
        <v>102.807</v>
      </c>
    </row>
    <row r="222" spans="1:273">
      <c r="A222">
        <v>206</v>
      </c>
      <c r="B222">
        <v>1510794126</v>
      </c>
      <c r="C222">
        <v>4793.90000009537</v>
      </c>
      <c r="D222" t="s">
        <v>823</v>
      </c>
      <c r="E222" t="s">
        <v>824</v>
      </c>
      <c r="F222">
        <v>5</v>
      </c>
      <c r="G222" t="s">
        <v>798</v>
      </c>
      <c r="H222" t="s">
        <v>406</v>
      </c>
      <c r="I222">
        <v>1510794118.5</v>
      </c>
      <c r="J222">
        <f>(K222)/1000</f>
        <v>0</v>
      </c>
      <c r="K222">
        <f>IF(CZ222, AN222, AH222)</f>
        <v>0</v>
      </c>
      <c r="L222">
        <f>IF(CZ222, AI222, AG222)</f>
        <v>0</v>
      </c>
      <c r="M222">
        <f>DB222 - IF(AU222&gt;1, L222*CV222*100.0/(AW222*DP222), 0)</f>
        <v>0</v>
      </c>
      <c r="N222">
        <f>((T222-J222/2)*M222-L222)/(T222+J222/2)</f>
        <v>0</v>
      </c>
      <c r="O222">
        <f>N222*(DI222+DJ222)/1000.0</f>
        <v>0</v>
      </c>
      <c r="P222">
        <f>(DB222 - IF(AU222&gt;1, L222*CV222*100.0/(AW222*DP222), 0))*(DI222+DJ222)/1000.0</f>
        <v>0</v>
      </c>
      <c r="Q222">
        <f>2.0/((1/S222-1/R222)+SIGN(S222)*SQRT((1/S222-1/R222)*(1/S222-1/R222) + 4*CW222/((CW222+1)*(CW222+1))*(2*1/S222*1/R222-1/R222*1/R222)))</f>
        <v>0</v>
      </c>
      <c r="R222">
        <f>IF(LEFT(CX222,1)&lt;&gt;"0",IF(LEFT(CX222,1)="1",3.0,CY222),$D$5+$E$5*(DP222*DI222/($K$5*1000))+$F$5*(DP222*DI222/($K$5*1000))*MAX(MIN(CV222,$J$5),$I$5)*MAX(MIN(CV222,$J$5),$I$5)+$G$5*MAX(MIN(CV222,$J$5),$I$5)*(DP222*DI222/($K$5*1000))+$H$5*(DP222*DI222/($K$5*1000))*(DP222*DI222/($K$5*1000)))</f>
        <v>0</v>
      </c>
      <c r="S222">
        <f>J222*(1000-(1000*0.61365*exp(17.502*W222/(240.97+W222))/(DI222+DJ222)+DD222)/2)/(1000*0.61365*exp(17.502*W222/(240.97+W222))/(DI222+DJ222)-DD222)</f>
        <v>0</v>
      </c>
      <c r="T222">
        <f>1/((CW222+1)/(Q222/1.6)+1/(R222/1.37)) + CW222/((CW222+1)/(Q222/1.6) + CW222/(R222/1.37))</f>
        <v>0</v>
      </c>
      <c r="U222">
        <f>(CR222*CU222)</f>
        <v>0</v>
      </c>
      <c r="V222">
        <f>(DK222+(U222+2*0.95*5.67E-8*(((DK222+$B$7)+273)^4-(DK222+273)^4)-44100*J222)/(1.84*29.3*R222+8*0.95*5.67E-8*(DK222+273)^3))</f>
        <v>0</v>
      </c>
      <c r="W222">
        <f>($C$7*DL222+$D$7*DM222+$E$7*V222)</f>
        <v>0</v>
      </c>
      <c r="X222">
        <f>0.61365*exp(17.502*W222/(240.97+W222))</f>
        <v>0</v>
      </c>
      <c r="Y222">
        <f>(Z222/AA222*100)</f>
        <v>0</v>
      </c>
      <c r="Z222">
        <f>DD222*(DI222+DJ222)/1000</f>
        <v>0</v>
      </c>
      <c r="AA222">
        <f>0.61365*exp(17.502*DK222/(240.97+DK222))</f>
        <v>0</v>
      </c>
      <c r="AB222">
        <f>(X222-DD222*(DI222+DJ222)/1000)</f>
        <v>0</v>
      </c>
      <c r="AC222">
        <f>(-J222*44100)</f>
        <v>0</v>
      </c>
      <c r="AD222">
        <f>2*29.3*R222*0.92*(DK222-W222)</f>
        <v>0</v>
      </c>
      <c r="AE222">
        <f>2*0.95*5.67E-8*(((DK222+$B$7)+273)^4-(W222+273)^4)</f>
        <v>0</v>
      </c>
      <c r="AF222">
        <f>U222+AE222+AC222+AD222</f>
        <v>0</v>
      </c>
      <c r="AG222">
        <f>DH222*AU222*(DC222-DB222*(1000-AU222*DE222)/(1000-AU222*DD222))/(100*CV222)</f>
        <v>0</v>
      </c>
      <c r="AH222">
        <f>1000*DH222*AU222*(DD222-DE222)/(100*CV222*(1000-AU222*DD222))</f>
        <v>0</v>
      </c>
      <c r="AI222">
        <f>(AJ222 - AK222 - DI222*1E3/(8.314*(DK222+273.15)) * AM222/DH222 * AL222) * DH222/(100*CV222) * (1000 - DE222)/1000</f>
        <v>0</v>
      </c>
      <c r="AJ222">
        <v>232.605155483454</v>
      </c>
      <c r="AK222">
        <v>248.315581818182</v>
      </c>
      <c r="AL222">
        <v>-3.40989023633998</v>
      </c>
      <c r="AM222">
        <v>64.6680745848926</v>
      </c>
      <c r="AN222">
        <f>(AP222 - AO222 + DI222*1E3/(8.314*(DK222+273.15)) * AR222/DH222 * AQ222) * DH222/(100*CV222) * 1000/(1000 - AP222)</f>
        <v>0</v>
      </c>
      <c r="AO222">
        <v>9.56147619066191</v>
      </c>
      <c r="AP222">
        <v>10.0104951048951</v>
      </c>
      <c r="AQ222">
        <v>3.91525731784047e-06</v>
      </c>
      <c r="AR222">
        <v>99.6129753711119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MAX(0,($B$13+$C$13*DP222)/(1+$D$13*DP222)*DI222/(DK222+273)*$E$13)</f>
        <v>0</v>
      </c>
      <c r="AX222" t="s">
        <v>407</v>
      </c>
      <c r="AY222" t="s">
        <v>407</v>
      </c>
      <c r="AZ222">
        <v>0</v>
      </c>
      <c r="BA222">
        <v>0</v>
      </c>
      <c r="BB222">
        <f>1-AZ222/BA222</f>
        <v>0</v>
      </c>
      <c r="BC222">
        <v>0</v>
      </c>
      <c r="BD222" t="s">
        <v>407</v>
      </c>
      <c r="BE222" t="s">
        <v>407</v>
      </c>
      <c r="BF222">
        <v>0</v>
      </c>
      <c r="BG222">
        <v>0</v>
      </c>
      <c r="BH222">
        <f>1-BF222/BG222</f>
        <v>0</v>
      </c>
      <c r="BI222">
        <v>0.5</v>
      </c>
      <c r="BJ222">
        <f>CS222</f>
        <v>0</v>
      </c>
      <c r="BK222">
        <f>L222</f>
        <v>0</v>
      </c>
      <c r="BL222">
        <f>BH222*BI222*BJ222</f>
        <v>0</v>
      </c>
      <c r="BM222">
        <f>(BK222-BC222)/BJ222</f>
        <v>0</v>
      </c>
      <c r="BN222">
        <f>(BA222-BG222)/BG222</f>
        <v>0</v>
      </c>
      <c r="BO222">
        <f>AZ222/(BB222+AZ222/BG222)</f>
        <v>0</v>
      </c>
      <c r="BP222" t="s">
        <v>407</v>
      </c>
      <c r="BQ222">
        <v>0</v>
      </c>
      <c r="BR222">
        <f>IF(BQ222&lt;&gt;0, BQ222, BO222)</f>
        <v>0</v>
      </c>
      <c r="BS222">
        <f>1-BR222/BG222</f>
        <v>0</v>
      </c>
      <c r="BT222">
        <f>(BG222-BF222)/(BG222-BR222)</f>
        <v>0</v>
      </c>
      <c r="BU222">
        <f>(BA222-BG222)/(BA222-BR222)</f>
        <v>0</v>
      </c>
      <c r="BV222">
        <f>(BG222-BF222)/(BG222-AZ222)</f>
        <v>0</v>
      </c>
      <c r="BW222">
        <f>(BA222-BG222)/(BA222-AZ222)</f>
        <v>0</v>
      </c>
      <c r="BX222">
        <f>(BT222*BR222/BF222)</f>
        <v>0</v>
      </c>
      <c r="BY222">
        <f>(1-BX222)</f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f>$B$11*DQ222+$C$11*DR222+$F$11*EC222*(1-EF222)</f>
        <v>0</v>
      </c>
      <c r="CS222">
        <f>CR222*CT222</f>
        <v>0</v>
      </c>
      <c r="CT222">
        <f>($B$11*$D$9+$C$11*$D$9+$F$11*((EP222+EH222)/MAX(EP222+EH222+EQ222, 0.1)*$I$9+EQ222/MAX(EP222+EH222+EQ222, 0.1)*$J$9))/($B$11+$C$11+$F$11)</f>
        <v>0</v>
      </c>
      <c r="CU222">
        <f>($B$11*$K$9+$C$11*$K$9+$F$11*((EP222+EH222)/MAX(EP222+EH222+EQ222, 0.1)*$P$9+EQ222/MAX(EP222+EH222+EQ222, 0.1)*$Q$9))/($B$11+$C$11+$F$11)</f>
        <v>0</v>
      </c>
      <c r="CV222">
        <v>2.96</v>
      </c>
      <c r="CW222">
        <v>0.5</v>
      </c>
      <c r="CX222" t="s">
        <v>408</v>
      </c>
      <c r="CY222">
        <v>2</v>
      </c>
      <c r="CZ222" t="b">
        <v>1</v>
      </c>
      <c r="DA222">
        <v>1510794118.5</v>
      </c>
      <c r="DB222">
        <v>269.261185185185</v>
      </c>
      <c r="DC222">
        <v>247.328185185185</v>
      </c>
      <c r="DD222">
        <v>10.0065333333333</v>
      </c>
      <c r="DE222">
        <v>9.56221296296296</v>
      </c>
      <c r="DF222">
        <v>263.367555555556</v>
      </c>
      <c r="DG222">
        <v>10.0054481481481</v>
      </c>
      <c r="DH222">
        <v>500.06837037037</v>
      </c>
      <c r="DI222">
        <v>89.8645592592593</v>
      </c>
      <c r="DJ222">
        <v>0.099953837037037</v>
      </c>
      <c r="DK222">
        <v>18.888962962963</v>
      </c>
      <c r="DL222">
        <v>19.9718259259259</v>
      </c>
      <c r="DM222">
        <v>999.9</v>
      </c>
      <c r="DN222">
        <v>0</v>
      </c>
      <c r="DO222">
        <v>0</v>
      </c>
      <c r="DP222">
        <v>10002.4803703704</v>
      </c>
      <c r="DQ222">
        <v>0</v>
      </c>
      <c r="DR222">
        <v>9.76404</v>
      </c>
      <c r="DS222">
        <v>21.9329111111111</v>
      </c>
      <c r="DT222">
        <v>271.982666666667</v>
      </c>
      <c r="DU222">
        <v>249.716074074074</v>
      </c>
      <c r="DV222">
        <v>0.444320481481481</v>
      </c>
      <c r="DW222">
        <v>247.328185185185</v>
      </c>
      <c r="DX222">
        <v>9.56221296296296</v>
      </c>
      <c r="DY222">
        <v>0.899232777777778</v>
      </c>
      <c r="DZ222">
        <v>0.859304037037037</v>
      </c>
      <c r="EA222">
        <v>5.37847074074074</v>
      </c>
      <c r="EB222">
        <v>4.7266362962963</v>
      </c>
      <c r="EC222">
        <v>2000.03703703704</v>
      </c>
      <c r="ED222">
        <v>0.980003</v>
      </c>
      <c r="EE222">
        <v>0.0199967333333333</v>
      </c>
      <c r="EF222">
        <v>0</v>
      </c>
      <c r="EG222">
        <v>2.30573703703704</v>
      </c>
      <c r="EH222">
        <v>0</v>
      </c>
      <c r="EI222">
        <v>5333.29555555556</v>
      </c>
      <c r="EJ222">
        <v>17300.4925925926</v>
      </c>
      <c r="EK222">
        <v>37.861</v>
      </c>
      <c r="EL222">
        <v>38.5993333333333</v>
      </c>
      <c r="EM222">
        <v>37.8353333333333</v>
      </c>
      <c r="EN222">
        <v>37.0413333333333</v>
      </c>
      <c r="EO222">
        <v>36.7522962962963</v>
      </c>
      <c r="EP222">
        <v>1960.04592592593</v>
      </c>
      <c r="EQ222">
        <v>39.9911111111111</v>
      </c>
      <c r="ER222">
        <v>0</v>
      </c>
      <c r="ES222">
        <v>1679594878.7</v>
      </c>
      <c r="ET222">
        <v>0</v>
      </c>
      <c r="EU222">
        <v>2.31946</v>
      </c>
      <c r="EV222">
        <v>0.301069226277174</v>
      </c>
      <c r="EW222">
        <v>-23.1915384833645</v>
      </c>
      <c r="EX222">
        <v>5333.1584</v>
      </c>
      <c r="EY222">
        <v>15</v>
      </c>
      <c r="EZ222">
        <v>0</v>
      </c>
      <c r="FA222" t="s">
        <v>409</v>
      </c>
      <c r="FB222">
        <v>1510787920.6</v>
      </c>
      <c r="FC222">
        <v>1510787921.6</v>
      </c>
      <c r="FD222">
        <v>0</v>
      </c>
      <c r="FE222">
        <v>-0.101</v>
      </c>
      <c r="FF222">
        <v>-0.012</v>
      </c>
      <c r="FG222">
        <v>6.901</v>
      </c>
      <c r="FH222">
        <v>0.516</v>
      </c>
      <c r="FI222">
        <v>420</v>
      </c>
      <c r="FJ222">
        <v>24</v>
      </c>
      <c r="FK222">
        <v>0.32</v>
      </c>
      <c r="FL222">
        <v>0.12</v>
      </c>
      <c r="FM222">
        <v>0.4429774</v>
      </c>
      <c r="FN222">
        <v>0.0332649681050651</v>
      </c>
      <c r="FO222">
        <v>0.00338896180857796</v>
      </c>
      <c r="FP222">
        <v>1</v>
      </c>
      <c r="FQ222">
        <v>1</v>
      </c>
      <c r="FR222">
        <v>1</v>
      </c>
      <c r="FS222" t="s">
        <v>410</v>
      </c>
      <c r="FT222">
        <v>2.97377</v>
      </c>
      <c r="FU222">
        <v>2.75377</v>
      </c>
      <c r="FV222">
        <v>0.0575565</v>
      </c>
      <c r="FW222">
        <v>0.0544332</v>
      </c>
      <c r="FX222">
        <v>0.0546389</v>
      </c>
      <c r="FY222">
        <v>0.0532826</v>
      </c>
      <c r="FZ222">
        <v>36682.1</v>
      </c>
      <c r="GA222">
        <v>40156.7</v>
      </c>
      <c r="GB222">
        <v>35273.2</v>
      </c>
      <c r="GC222">
        <v>38516.9</v>
      </c>
      <c r="GD222">
        <v>47257.1</v>
      </c>
      <c r="GE222">
        <v>52649.5</v>
      </c>
      <c r="GF222">
        <v>55074.9</v>
      </c>
      <c r="GG222">
        <v>61753.5</v>
      </c>
      <c r="GH222">
        <v>1.9937</v>
      </c>
      <c r="GI222">
        <v>1.79207</v>
      </c>
      <c r="GJ222">
        <v>0.0426061</v>
      </c>
      <c r="GK222">
        <v>0</v>
      </c>
      <c r="GL222">
        <v>19.2695</v>
      </c>
      <c r="GM222">
        <v>999.9</v>
      </c>
      <c r="GN222">
        <v>51.08</v>
      </c>
      <c r="GO222">
        <v>30.726</v>
      </c>
      <c r="GP222">
        <v>25.2455</v>
      </c>
      <c r="GQ222">
        <v>56.2787</v>
      </c>
      <c r="GR222">
        <v>50.0481</v>
      </c>
      <c r="GS222">
        <v>1</v>
      </c>
      <c r="GT222">
        <v>-0.0684756</v>
      </c>
      <c r="GU222">
        <v>5.10124</v>
      </c>
      <c r="GV222">
        <v>20.0463</v>
      </c>
      <c r="GW222">
        <v>5.20202</v>
      </c>
      <c r="GX222">
        <v>12.005</v>
      </c>
      <c r="GY222">
        <v>4.97555</v>
      </c>
      <c r="GZ222">
        <v>3.29293</v>
      </c>
      <c r="HA222">
        <v>9999</v>
      </c>
      <c r="HB222">
        <v>9999</v>
      </c>
      <c r="HC222">
        <v>999.9</v>
      </c>
      <c r="HD222">
        <v>9999</v>
      </c>
      <c r="HE222">
        <v>1.86311</v>
      </c>
      <c r="HF222">
        <v>1.86813</v>
      </c>
      <c r="HG222">
        <v>1.86786</v>
      </c>
      <c r="HH222">
        <v>1.869</v>
      </c>
      <c r="HI222">
        <v>1.86987</v>
      </c>
      <c r="HJ222">
        <v>1.86586</v>
      </c>
      <c r="HK222">
        <v>1.86703</v>
      </c>
      <c r="HL222">
        <v>1.86836</v>
      </c>
      <c r="HM222">
        <v>5</v>
      </c>
      <c r="HN222">
        <v>0</v>
      </c>
      <c r="HO222">
        <v>0</v>
      </c>
      <c r="HP222">
        <v>0</v>
      </c>
      <c r="HQ222" t="s">
        <v>411</v>
      </c>
      <c r="HR222" t="s">
        <v>412</v>
      </c>
      <c r="HS222" t="s">
        <v>413</v>
      </c>
      <c r="HT222" t="s">
        <v>413</v>
      </c>
      <c r="HU222" t="s">
        <v>413</v>
      </c>
      <c r="HV222" t="s">
        <v>413</v>
      </c>
      <c r="HW222">
        <v>0</v>
      </c>
      <c r="HX222">
        <v>100</v>
      </c>
      <c r="HY222">
        <v>100</v>
      </c>
      <c r="HZ222">
        <v>5.728</v>
      </c>
      <c r="IA222">
        <v>0.0011</v>
      </c>
      <c r="IB222">
        <v>4.09459096810632</v>
      </c>
      <c r="IC222">
        <v>0.00701673648668627</v>
      </c>
      <c r="ID222">
        <v>-7.00304995360485e-07</v>
      </c>
      <c r="IE222">
        <v>-1.86506737496121e-11</v>
      </c>
      <c r="IF222">
        <v>0.00125787624930914</v>
      </c>
      <c r="IG222">
        <v>-0.0224036906934607</v>
      </c>
      <c r="IH222">
        <v>0.00249664406764014</v>
      </c>
      <c r="II222">
        <v>-2.59163740235367e-05</v>
      </c>
      <c r="IJ222">
        <v>-2</v>
      </c>
      <c r="IK222">
        <v>2020</v>
      </c>
      <c r="IL222">
        <v>1</v>
      </c>
      <c r="IM222">
        <v>25</v>
      </c>
      <c r="IN222">
        <v>103.4</v>
      </c>
      <c r="IO222">
        <v>103.4</v>
      </c>
      <c r="IP222">
        <v>0.592041</v>
      </c>
      <c r="IQ222">
        <v>2.6416</v>
      </c>
      <c r="IR222">
        <v>1.54785</v>
      </c>
      <c r="IS222">
        <v>2.30469</v>
      </c>
      <c r="IT222">
        <v>1.34644</v>
      </c>
      <c r="IU222">
        <v>2.43774</v>
      </c>
      <c r="IV222">
        <v>34.3269</v>
      </c>
      <c r="IW222">
        <v>24.1926</v>
      </c>
      <c r="IX222">
        <v>18</v>
      </c>
      <c r="IY222">
        <v>502.056</v>
      </c>
      <c r="IZ222">
        <v>378.458</v>
      </c>
      <c r="JA222">
        <v>12.8345</v>
      </c>
      <c r="JB222">
        <v>26.122</v>
      </c>
      <c r="JC222">
        <v>29.9998</v>
      </c>
      <c r="JD222">
        <v>26.1875</v>
      </c>
      <c r="JE222">
        <v>26.1423</v>
      </c>
      <c r="JF222">
        <v>11.8161</v>
      </c>
      <c r="JG222">
        <v>59.3881</v>
      </c>
      <c r="JH222">
        <v>0</v>
      </c>
      <c r="JI222">
        <v>12.8484</v>
      </c>
      <c r="JJ222">
        <v>198.44</v>
      </c>
      <c r="JK222">
        <v>9.47542</v>
      </c>
      <c r="JL222">
        <v>102.211</v>
      </c>
      <c r="JM222">
        <v>102.806</v>
      </c>
    </row>
    <row r="223" spans="1:273">
      <c r="A223">
        <v>207</v>
      </c>
      <c r="B223">
        <v>1510794131</v>
      </c>
      <c r="C223">
        <v>4798.90000009537</v>
      </c>
      <c r="D223" t="s">
        <v>825</v>
      </c>
      <c r="E223" t="s">
        <v>826</v>
      </c>
      <c r="F223">
        <v>5</v>
      </c>
      <c r="G223" t="s">
        <v>798</v>
      </c>
      <c r="H223" t="s">
        <v>406</v>
      </c>
      <c r="I223">
        <v>1510794123.21429</v>
      </c>
      <c r="J223">
        <f>(K223)/1000</f>
        <v>0</v>
      </c>
      <c r="K223">
        <f>IF(CZ223, AN223, AH223)</f>
        <v>0</v>
      </c>
      <c r="L223">
        <f>IF(CZ223, AI223, AG223)</f>
        <v>0</v>
      </c>
      <c r="M223">
        <f>DB223 - IF(AU223&gt;1, L223*CV223*100.0/(AW223*DP223), 0)</f>
        <v>0</v>
      </c>
      <c r="N223">
        <f>((T223-J223/2)*M223-L223)/(T223+J223/2)</f>
        <v>0</v>
      </c>
      <c r="O223">
        <f>N223*(DI223+DJ223)/1000.0</f>
        <v>0</v>
      </c>
      <c r="P223">
        <f>(DB223 - IF(AU223&gt;1, L223*CV223*100.0/(AW223*DP223), 0))*(DI223+DJ223)/1000.0</f>
        <v>0</v>
      </c>
      <c r="Q223">
        <f>2.0/((1/S223-1/R223)+SIGN(S223)*SQRT((1/S223-1/R223)*(1/S223-1/R223) + 4*CW223/((CW223+1)*(CW223+1))*(2*1/S223*1/R223-1/R223*1/R223)))</f>
        <v>0</v>
      </c>
      <c r="R223">
        <f>IF(LEFT(CX223,1)&lt;&gt;"0",IF(LEFT(CX223,1)="1",3.0,CY223),$D$5+$E$5*(DP223*DI223/($K$5*1000))+$F$5*(DP223*DI223/($K$5*1000))*MAX(MIN(CV223,$J$5),$I$5)*MAX(MIN(CV223,$J$5),$I$5)+$G$5*MAX(MIN(CV223,$J$5),$I$5)*(DP223*DI223/($K$5*1000))+$H$5*(DP223*DI223/($K$5*1000))*(DP223*DI223/($K$5*1000)))</f>
        <v>0</v>
      </c>
      <c r="S223">
        <f>J223*(1000-(1000*0.61365*exp(17.502*W223/(240.97+W223))/(DI223+DJ223)+DD223)/2)/(1000*0.61365*exp(17.502*W223/(240.97+W223))/(DI223+DJ223)-DD223)</f>
        <v>0</v>
      </c>
      <c r="T223">
        <f>1/((CW223+1)/(Q223/1.6)+1/(R223/1.37)) + CW223/((CW223+1)/(Q223/1.6) + CW223/(R223/1.37))</f>
        <v>0</v>
      </c>
      <c r="U223">
        <f>(CR223*CU223)</f>
        <v>0</v>
      </c>
      <c r="V223">
        <f>(DK223+(U223+2*0.95*5.67E-8*(((DK223+$B$7)+273)^4-(DK223+273)^4)-44100*J223)/(1.84*29.3*R223+8*0.95*5.67E-8*(DK223+273)^3))</f>
        <v>0</v>
      </c>
      <c r="W223">
        <f>($C$7*DL223+$D$7*DM223+$E$7*V223)</f>
        <v>0</v>
      </c>
      <c r="X223">
        <f>0.61365*exp(17.502*W223/(240.97+W223))</f>
        <v>0</v>
      </c>
      <c r="Y223">
        <f>(Z223/AA223*100)</f>
        <v>0</v>
      </c>
      <c r="Z223">
        <f>DD223*(DI223+DJ223)/1000</f>
        <v>0</v>
      </c>
      <c r="AA223">
        <f>0.61365*exp(17.502*DK223/(240.97+DK223))</f>
        <v>0</v>
      </c>
      <c r="AB223">
        <f>(X223-DD223*(DI223+DJ223)/1000)</f>
        <v>0</v>
      </c>
      <c r="AC223">
        <f>(-J223*44100)</f>
        <v>0</v>
      </c>
      <c r="AD223">
        <f>2*29.3*R223*0.92*(DK223-W223)</f>
        <v>0</v>
      </c>
      <c r="AE223">
        <f>2*0.95*5.67E-8*(((DK223+$B$7)+273)^4-(W223+273)^4)</f>
        <v>0</v>
      </c>
      <c r="AF223">
        <f>U223+AE223+AC223+AD223</f>
        <v>0</v>
      </c>
      <c r="AG223">
        <f>DH223*AU223*(DC223-DB223*(1000-AU223*DE223)/(1000-AU223*DD223))/(100*CV223)</f>
        <v>0</v>
      </c>
      <c r="AH223">
        <f>1000*DH223*AU223*(DD223-DE223)/(100*CV223*(1000-AU223*DD223))</f>
        <v>0</v>
      </c>
      <c r="AI223">
        <f>(AJ223 - AK223 - DI223*1E3/(8.314*(DK223+273.15)) * AM223/DH223 * AL223) * DH223/(100*CV223) * (1000 - DE223)/1000</f>
        <v>0</v>
      </c>
      <c r="AJ223">
        <v>216.77084423527</v>
      </c>
      <c r="AK223">
        <v>231.867412121212</v>
      </c>
      <c r="AL223">
        <v>-3.28486486308139</v>
      </c>
      <c r="AM223">
        <v>64.6680745848926</v>
      </c>
      <c r="AN223">
        <f>(AP223 - AO223 + DI223*1E3/(8.314*(DK223+273.15)) * AR223/DH223 * AQ223) * DH223/(100*CV223) * 1000/(1000 - AP223)</f>
        <v>0</v>
      </c>
      <c r="AO223">
        <v>9.56292273952464</v>
      </c>
      <c r="AP223">
        <v>10.0141755244755</v>
      </c>
      <c r="AQ223">
        <v>3.90494861470652e-06</v>
      </c>
      <c r="AR223">
        <v>99.6129753711119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MAX(0,($B$13+$C$13*DP223)/(1+$D$13*DP223)*DI223/(DK223+273)*$E$13)</f>
        <v>0</v>
      </c>
      <c r="AX223" t="s">
        <v>407</v>
      </c>
      <c r="AY223" t="s">
        <v>407</v>
      </c>
      <c r="AZ223">
        <v>0</v>
      </c>
      <c r="BA223">
        <v>0</v>
      </c>
      <c r="BB223">
        <f>1-AZ223/BA223</f>
        <v>0</v>
      </c>
      <c r="BC223">
        <v>0</v>
      </c>
      <c r="BD223" t="s">
        <v>407</v>
      </c>
      <c r="BE223" t="s">
        <v>407</v>
      </c>
      <c r="BF223">
        <v>0</v>
      </c>
      <c r="BG223">
        <v>0</v>
      </c>
      <c r="BH223">
        <f>1-BF223/BG223</f>
        <v>0</v>
      </c>
      <c r="BI223">
        <v>0.5</v>
      </c>
      <c r="BJ223">
        <f>CS223</f>
        <v>0</v>
      </c>
      <c r="BK223">
        <f>L223</f>
        <v>0</v>
      </c>
      <c r="BL223">
        <f>BH223*BI223*BJ223</f>
        <v>0</v>
      </c>
      <c r="BM223">
        <f>(BK223-BC223)/BJ223</f>
        <v>0</v>
      </c>
      <c r="BN223">
        <f>(BA223-BG223)/BG223</f>
        <v>0</v>
      </c>
      <c r="BO223">
        <f>AZ223/(BB223+AZ223/BG223)</f>
        <v>0</v>
      </c>
      <c r="BP223" t="s">
        <v>407</v>
      </c>
      <c r="BQ223">
        <v>0</v>
      </c>
      <c r="BR223">
        <f>IF(BQ223&lt;&gt;0, BQ223, BO223)</f>
        <v>0</v>
      </c>
      <c r="BS223">
        <f>1-BR223/BG223</f>
        <v>0</v>
      </c>
      <c r="BT223">
        <f>(BG223-BF223)/(BG223-BR223)</f>
        <v>0</v>
      </c>
      <c r="BU223">
        <f>(BA223-BG223)/(BA223-BR223)</f>
        <v>0</v>
      </c>
      <c r="BV223">
        <f>(BG223-BF223)/(BG223-AZ223)</f>
        <v>0</v>
      </c>
      <c r="BW223">
        <f>(BA223-BG223)/(BA223-AZ223)</f>
        <v>0</v>
      </c>
      <c r="BX223">
        <f>(BT223*BR223/BF223)</f>
        <v>0</v>
      </c>
      <c r="BY223">
        <f>(1-BX223)</f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f>$B$11*DQ223+$C$11*DR223+$F$11*EC223*(1-EF223)</f>
        <v>0</v>
      </c>
      <c r="CS223">
        <f>CR223*CT223</f>
        <v>0</v>
      </c>
      <c r="CT223">
        <f>($B$11*$D$9+$C$11*$D$9+$F$11*((EP223+EH223)/MAX(EP223+EH223+EQ223, 0.1)*$I$9+EQ223/MAX(EP223+EH223+EQ223, 0.1)*$J$9))/($B$11+$C$11+$F$11)</f>
        <v>0</v>
      </c>
      <c r="CU223">
        <f>($B$11*$K$9+$C$11*$K$9+$F$11*((EP223+EH223)/MAX(EP223+EH223+EQ223, 0.1)*$P$9+EQ223/MAX(EP223+EH223+EQ223, 0.1)*$Q$9))/($B$11+$C$11+$F$11)</f>
        <v>0</v>
      </c>
      <c r="CV223">
        <v>2.96</v>
      </c>
      <c r="CW223">
        <v>0.5</v>
      </c>
      <c r="CX223" t="s">
        <v>408</v>
      </c>
      <c r="CY223">
        <v>2</v>
      </c>
      <c r="CZ223" t="b">
        <v>1</v>
      </c>
      <c r="DA223">
        <v>1510794123.21429</v>
      </c>
      <c r="DB223">
        <v>253.598535714286</v>
      </c>
      <c r="DC223">
        <v>231.802178571429</v>
      </c>
      <c r="DD223">
        <v>10.0093107142857</v>
      </c>
      <c r="DE223">
        <v>9.56154857142857</v>
      </c>
      <c r="DF223">
        <v>247.8085</v>
      </c>
      <c r="DG223">
        <v>10.0081678571429</v>
      </c>
      <c r="DH223">
        <v>500.071357142857</v>
      </c>
      <c r="DI223">
        <v>89.8638142857143</v>
      </c>
      <c r="DJ223">
        <v>0.100044203571429</v>
      </c>
      <c r="DK223">
        <v>18.8892857142857</v>
      </c>
      <c r="DL223">
        <v>19.9748428571429</v>
      </c>
      <c r="DM223">
        <v>999.9</v>
      </c>
      <c r="DN223">
        <v>0</v>
      </c>
      <c r="DO223">
        <v>0</v>
      </c>
      <c r="DP223">
        <v>9991.2725</v>
      </c>
      <c r="DQ223">
        <v>0</v>
      </c>
      <c r="DR223">
        <v>9.76404</v>
      </c>
      <c r="DS223">
        <v>21.7963071428571</v>
      </c>
      <c r="DT223">
        <v>256.162428571429</v>
      </c>
      <c r="DU223">
        <v>234.039964285714</v>
      </c>
      <c r="DV223">
        <v>0.447756892857143</v>
      </c>
      <c r="DW223">
        <v>231.802178571429</v>
      </c>
      <c r="DX223">
        <v>9.56154857142857</v>
      </c>
      <c r="DY223">
        <v>0.899474392857143</v>
      </c>
      <c r="DZ223">
        <v>0.85923725</v>
      </c>
      <c r="EA223">
        <v>5.38233678571429</v>
      </c>
      <c r="EB223">
        <v>4.7255225</v>
      </c>
      <c r="EC223">
        <v>2000.03428571429</v>
      </c>
      <c r="ED223">
        <v>0.980002857142857</v>
      </c>
      <c r="EE223">
        <v>0.0199968857142857</v>
      </c>
      <c r="EF223">
        <v>0</v>
      </c>
      <c r="EG223">
        <v>2.28901428571429</v>
      </c>
      <c r="EH223">
        <v>0</v>
      </c>
      <c r="EI223">
        <v>5331.59857142857</v>
      </c>
      <c r="EJ223">
        <v>17300.4678571429</v>
      </c>
      <c r="EK223">
        <v>37.84125</v>
      </c>
      <c r="EL223">
        <v>38.58</v>
      </c>
      <c r="EM223">
        <v>37.8120714285714</v>
      </c>
      <c r="EN223">
        <v>37.0221428571429</v>
      </c>
      <c r="EO223">
        <v>36.732</v>
      </c>
      <c r="EP223">
        <v>1960.04321428571</v>
      </c>
      <c r="EQ223">
        <v>39.9910714285714</v>
      </c>
      <c r="ER223">
        <v>0</v>
      </c>
      <c r="ES223">
        <v>1679594884.1</v>
      </c>
      <c r="ET223">
        <v>0</v>
      </c>
      <c r="EU223">
        <v>2.30286153846154</v>
      </c>
      <c r="EV223">
        <v>-0.277818815446387</v>
      </c>
      <c r="EW223">
        <v>-20.3675213717045</v>
      </c>
      <c r="EX223">
        <v>5331.36038461539</v>
      </c>
      <c r="EY223">
        <v>15</v>
      </c>
      <c r="EZ223">
        <v>0</v>
      </c>
      <c r="FA223" t="s">
        <v>409</v>
      </c>
      <c r="FB223">
        <v>1510787920.6</v>
      </c>
      <c r="FC223">
        <v>1510787921.6</v>
      </c>
      <c r="FD223">
        <v>0</v>
      </c>
      <c r="FE223">
        <v>-0.101</v>
      </c>
      <c r="FF223">
        <v>-0.012</v>
      </c>
      <c r="FG223">
        <v>6.901</v>
      </c>
      <c r="FH223">
        <v>0.516</v>
      </c>
      <c r="FI223">
        <v>420</v>
      </c>
      <c r="FJ223">
        <v>24</v>
      </c>
      <c r="FK223">
        <v>0.32</v>
      </c>
      <c r="FL223">
        <v>0.12</v>
      </c>
      <c r="FM223">
        <v>0.4451421</v>
      </c>
      <c r="FN223">
        <v>0.0396259362101305</v>
      </c>
      <c r="FO223">
        <v>0.00391245688027357</v>
      </c>
      <c r="FP223">
        <v>1</v>
      </c>
      <c r="FQ223">
        <v>1</v>
      </c>
      <c r="FR223">
        <v>1</v>
      </c>
      <c r="FS223" t="s">
        <v>410</v>
      </c>
      <c r="FT223">
        <v>2.97388</v>
      </c>
      <c r="FU223">
        <v>2.75363</v>
      </c>
      <c r="FV223">
        <v>0.0541736</v>
      </c>
      <c r="FW223">
        <v>0.050811</v>
      </c>
      <c r="FX223">
        <v>0.0546531</v>
      </c>
      <c r="FY223">
        <v>0.0532024</v>
      </c>
      <c r="FZ223">
        <v>36814</v>
      </c>
      <c r="GA223">
        <v>40311</v>
      </c>
      <c r="GB223">
        <v>35273.5</v>
      </c>
      <c r="GC223">
        <v>38517.4</v>
      </c>
      <c r="GD223">
        <v>47256.4</v>
      </c>
      <c r="GE223">
        <v>52654.3</v>
      </c>
      <c r="GF223">
        <v>55075.1</v>
      </c>
      <c r="GG223">
        <v>61754</v>
      </c>
      <c r="GH223">
        <v>1.9937</v>
      </c>
      <c r="GI223">
        <v>1.7916</v>
      </c>
      <c r="GJ223">
        <v>0.0423677</v>
      </c>
      <c r="GK223">
        <v>0</v>
      </c>
      <c r="GL223">
        <v>19.2708</v>
      </c>
      <c r="GM223">
        <v>999.9</v>
      </c>
      <c r="GN223">
        <v>51.08</v>
      </c>
      <c r="GO223">
        <v>30.736</v>
      </c>
      <c r="GP223">
        <v>25.2599</v>
      </c>
      <c r="GQ223">
        <v>56.2887</v>
      </c>
      <c r="GR223">
        <v>50.2804</v>
      </c>
      <c r="GS223">
        <v>1</v>
      </c>
      <c r="GT223">
        <v>-0.0689126</v>
      </c>
      <c r="GU223">
        <v>5.09977</v>
      </c>
      <c r="GV223">
        <v>20.0464</v>
      </c>
      <c r="GW223">
        <v>5.20246</v>
      </c>
      <c r="GX223">
        <v>12.0044</v>
      </c>
      <c r="GY223">
        <v>4.97585</v>
      </c>
      <c r="GZ223">
        <v>3.29298</v>
      </c>
      <c r="HA223">
        <v>9999</v>
      </c>
      <c r="HB223">
        <v>9999</v>
      </c>
      <c r="HC223">
        <v>999.9</v>
      </c>
      <c r="HD223">
        <v>9999</v>
      </c>
      <c r="HE223">
        <v>1.8631</v>
      </c>
      <c r="HF223">
        <v>1.86813</v>
      </c>
      <c r="HG223">
        <v>1.86785</v>
      </c>
      <c r="HH223">
        <v>1.86899</v>
      </c>
      <c r="HI223">
        <v>1.86987</v>
      </c>
      <c r="HJ223">
        <v>1.86585</v>
      </c>
      <c r="HK223">
        <v>1.86701</v>
      </c>
      <c r="HL223">
        <v>1.86834</v>
      </c>
      <c r="HM223">
        <v>5</v>
      </c>
      <c r="HN223">
        <v>0</v>
      </c>
      <c r="HO223">
        <v>0</v>
      </c>
      <c r="HP223">
        <v>0</v>
      </c>
      <c r="HQ223" t="s">
        <v>411</v>
      </c>
      <c r="HR223" t="s">
        <v>412</v>
      </c>
      <c r="HS223" t="s">
        <v>413</v>
      </c>
      <c r="HT223" t="s">
        <v>413</v>
      </c>
      <c r="HU223" t="s">
        <v>413</v>
      </c>
      <c r="HV223" t="s">
        <v>413</v>
      </c>
      <c r="HW223">
        <v>0</v>
      </c>
      <c r="HX223">
        <v>100</v>
      </c>
      <c r="HY223">
        <v>100</v>
      </c>
      <c r="HZ223">
        <v>5.619</v>
      </c>
      <c r="IA223">
        <v>0.0013</v>
      </c>
      <c r="IB223">
        <v>4.09459096810632</v>
      </c>
      <c r="IC223">
        <v>0.00701673648668627</v>
      </c>
      <c r="ID223">
        <v>-7.00304995360485e-07</v>
      </c>
      <c r="IE223">
        <v>-1.86506737496121e-11</v>
      </c>
      <c r="IF223">
        <v>0.00125787624930914</v>
      </c>
      <c r="IG223">
        <v>-0.0224036906934607</v>
      </c>
      <c r="IH223">
        <v>0.00249664406764014</v>
      </c>
      <c r="II223">
        <v>-2.59163740235367e-05</v>
      </c>
      <c r="IJ223">
        <v>-2</v>
      </c>
      <c r="IK223">
        <v>2020</v>
      </c>
      <c r="IL223">
        <v>1</v>
      </c>
      <c r="IM223">
        <v>25</v>
      </c>
      <c r="IN223">
        <v>103.5</v>
      </c>
      <c r="IO223">
        <v>103.5</v>
      </c>
      <c r="IP223">
        <v>0.556641</v>
      </c>
      <c r="IQ223">
        <v>2.64282</v>
      </c>
      <c r="IR223">
        <v>1.54785</v>
      </c>
      <c r="IS223">
        <v>2.30469</v>
      </c>
      <c r="IT223">
        <v>1.34644</v>
      </c>
      <c r="IU223">
        <v>2.38892</v>
      </c>
      <c r="IV223">
        <v>34.3497</v>
      </c>
      <c r="IW223">
        <v>24.1926</v>
      </c>
      <c r="IX223">
        <v>18</v>
      </c>
      <c r="IY223">
        <v>502.044</v>
      </c>
      <c r="IZ223">
        <v>378.197</v>
      </c>
      <c r="JA223">
        <v>12.8517</v>
      </c>
      <c r="JB223">
        <v>26.1206</v>
      </c>
      <c r="JC223">
        <v>29.9999</v>
      </c>
      <c r="JD223">
        <v>26.1862</v>
      </c>
      <c r="JE223">
        <v>26.1404</v>
      </c>
      <c r="JF223">
        <v>11.1405</v>
      </c>
      <c r="JG223">
        <v>59.67</v>
      </c>
      <c r="JH223">
        <v>0</v>
      </c>
      <c r="JI223">
        <v>12.8683</v>
      </c>
      <c r="JJ223">
        <v>185.063</v>
      </c>
      <c r="JK223">
        <v>9.45799</v>
      </c>
      <c r="JL223">
        <v>102.212</v>
      </c>
      <c r="JM223">
        <v>102.807</v>
      </c>
    </row>
    <row r="224" spans="1:273">
      <c r="A224">
        <v>208</v>
      </c>
      <c r="B224">
        <v>1510794136</v>
      </c>
      <c r="C224">
        <v>4803.90000009537</v>
      </c>
      <c r="D224" t="s">
        <v>827</v>
      </c>
      <c r="E224" t="s">
        <v>828</v>
      </c>
      <c r="F224">
        <v>5</v>
      </c>
      <c r="G224" t="s">
        <v>798</v>
      </c>
      <c r="H224" t="s">
        <v>406</v>
      </c>
      <c r="I224">
        <v>1510794128.5</v>
      </c>
      <c r="J224">
        <f>(K224)/1000</f>
        <v>0</v>
      </c>
      <c r="K224">
        <f>IF(CZ224, AN224, AH224)</f>
        <v>0</v>
      </c>
      <c r="L224">
        <f>IF(CZ224, AI224, AG224)</f>
        <v>0</v>
      </c>
      <c r="M224">
        <f>DB224 - IF(AU224&gt;1, L224*CV224*100.0/(AW224*DP224), 0)</f>
        <v>0</v>
      </c>
      <c r="N224">
        <f>((T224-J224/2)*M224-L224)/(T224+J224/2)</f>
        <v>0</v>
      </c>
      <c r="O224">
        <f>N224*(DI224+DJ224)/1000.0</f>
        <v>0</v>
      </c>
      <c r="P224">
        <f>(DB224 - IF(AU224&gt;1, L224*CV224*100.0/(AW224*DP224), 0))*(DI224+DJ224)/1000.0</f>
        <v>0</v>
      </c>
      <c r="Q224">
        <f>2.0/((1/S224-1/R224)+SIGN(S224)*SQRT((1/S224-1/R224)*(1/S224-1/R224) + 4*CW224/((CW224+1)*(CW224+1))*(2*1/S224*1/R224-1/R224*1/R224)))</f>
        <v>0</v>
      </c>
      <c r="R224">
        <f>IF(LEFT(CX224,1)&lt;&gt;"0",IF(LEFT(CX224,1)="1",3.0,CY224),$D$5+$E$5*(DP224*DI224/($K$5*1000))+$F$5*(DP224*DI224/($K$5*1000))*MAX(MIN(CV224,$J$5),$I$5)*MAX(MIN(CV224,$J$5),$I$5)+$G$5*MAX(MIN(CV224,$J$5),$I$5)*(DP224*DI224/($K$5*1000))+$H$5*(DP224*DI224/($K$5*1000))*(DP224*DI224/($K$5*1000)))</f>
        <v>0</v>
      </c>
      <c r="S224">
        <f>J224*(1000-(1000*0.61365*exp(17.502*W224/(240.97+W224))/(DI224+DJ224)+DD224)/2)/(1000*0.61365*exp(17.502*W224/(240.97+W224))/(DI224+DJ224)-DD224)</f>
        <v>0</v>
      </c>
      <c r="T224">
        <f>1/((CW224+1)/(Q224/1.6)+1/(R224/1.37)) + CW224/((CW224+1)/(Q224/1.6) + CW224/(R224/1.37))</f>
        <v>0</v>
      </c>
      <c r="U224">
        <f>(CR224*CU224)</f>
        <v>0</v>
      </c>
      <c r="V224">
        <f>(DK224+(U224+2*0.95*5.67E-8*(((DK224+$B$7)+273)^4-(DK224+273)^4)-44100*J224)/(1.84*29.3*R224+8*0.95*5.67E-8*(DK224+273)^3))</f>
        <v>0</v>
      </c>
      <c r="W224">
        <f>($C$7*DL224+$D$7*DM224+$E$7*V224)</f>
        <v>0</v>
      </c>
      <c r="X224">
        <f>0.61365*exp(17.502*W224/(240.97+W224))</f>
        <v>0</v>
      </c>
      <c r="Y224">
        <f>(Z224/AA224*100)</f>
        <v>0</v>
      </c>
      <c r="Z224">
        <f>DD224*(DI224+DJ224)/1000</f>
        <v>0</v>
      </c>
      <c r="AA224">
        <f>0.61365*exp(17.502*DK224/(240.97+DK224))</f>
        <v>0</v>
      </c>
      <c r="AB224">
        <f>(X224-DD224*(DI224+DJ224)/1000)</f>
        <v>0</v>
      </c>
      <c r="AC224">
        <f>(-J224*44100)</f>
        <v>0</v>
      </c>
      <c r="AD224">
        <f>2*29.3*R224*0.92*(DK224-W224)</f>
        <v>0</v>
      </c>
      <c r="AE224">
        <f>2*0.95*5.67E-8*(((DK224+$B$7)+273)^4-(W224+273)^4)</f>
        <v>0</v>
      </c>
      <c r="AF224">
        <f>U224+AE224+AC224+AD224</f>
        <v>0</v>
      </c>
      <c r="AG224">
        <f>DH224*AU224*(DC224-DB224*(1000-AU224*DE224)/(1000-AU224*DD224))/(100*CV224)</f>
        <v>0</v>
      </c>
      <c r="AH224">
        <f>1000*DH224*AU224*(DD224-DE224)/(100*CV224*(1000-AU224*DD224))</f>
        <v>0</v>
      </c>
      <c r="AI224">
        <f>(AJ224 - AK224 - DI224*1E3/(8.314*(DK224+273.15)) * AM224/DH224 * AL224) * DH224/(100*CV224) * (1000 - DE224)/1000</f>
        <v>0</v>
      </c>
      <c r="AJ224">
        <v>199.217225572156</v>
      </c>
      <c r="AK224">
        <v>214.956206060606</v>
      </c>
      <c r="AL224">
        <v>-3.38973143348175</v>
      </c>
      <c r="AM224">
        <v>64.6680745848926</v>
      </c>
      <c r="AN224">
        <f>(AP224 - AO224 + DI224*1E3/(8.314*(DK224+273.15)) * AR224/DH224 * AQ224) * DH224/(100*CV224) * 1000/(1000 - AP224)</f>
        <v>0</v>
      </c>
      <c r="AO224">
        <v>9.50477838791829</v>
      </c>
      <c r="AP224">
        <v>9.99094755244756</v>
      </c>
      <c r="AQ224">
        <v>-6.05744558979776e-06</v>
      </c>
      <c r="AR224">
        <v>99.6129753711119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MAX(0,($B$13+$C$13*DP224)/(1+$D$13*DP224)*DI224/(DK224+273)*$E$13)</f>
        <v>0</v>
      </c>
      <c r="AX224" t="s">
        <v>407</v>
      </c>
      <c r="AY224" t="s">
        <v>407</v>
      </c>
      <c r="AZ224">
        <v>0</v>
      </c>
      <c r="BA224">
        <v>0</v>
      </c>
      <c r="BB224">
        <f>1-AZ224/BA224</f>
        <v>0</v>
      </c>
      <c r="BC224">
        <v>0</v>
      </c>
      <c r="BD224" t="s">
        <v>407</v>
      </c>
      <c r="BE224" t="s">
        <v>407</v>
      </c>
      <c r="BF224">
        <v>0</v>
      </c>
      <c r="BG224">
        <v>0</v>
      </c>
      <c r="BH224">
        <f>1-BF224/BG224</f>
        <v>0</v>
      </c>
      <c r="BI224">
        <v>0.5</v>
      </c>
      <c r="BJ224">
        <f>CS224</f>
        <v>0</v>
      </c>
      <c r="BK224">
        <f>L224</f>
        <v>0</v>
      </c>
      <c r="BL224">
        <f>BH224*BI224*BJ224</f>
        <v>0</v>
      </c>
      <c r="BM224">
        <f>(BK224-BC224)/BJ224</f>
        <v>0</v>
      </c>
      <c r="BN224">
        <f>(BA224-BG224)/BG224</f>
        <v>0</v>
      </c>
      <c r="BO224">
        <f>AZ224/(BB224+AZ224/BG224)</f>
        <v>0</v>
      </c>
      <c r="BP224" t="s">
        <v>407</v>
      </c>
      <c r="BQ224">
        <v>0</v>
      </c>
      <c r="BR224">
        <f>IF(BQ224&lt;&gt;0, BQ224, BO224)</f>
        <v>0</v>
      </c>
      <c r="BS224">
        <f>1-BR224/BG224</f>
        <v>0</v>
      </c>
      <c r="BT224">
        <f>(BG224-BF224)/(BG224-BR224)</f>
        <v>0</v>
      </c>
      <c r="BU224">
        <f>(BA224-BG224)/(BA224-BR224)</f>
        <v>0</v>
      </c>
      <c r="BV224">
        <f>(BG224-BF224)/(BG224-AZ224)</f>
        <v>0</v>
      </c>
      <c r="BW224">
        <f>(BA224-BG224)/(BA224-AZ224)</f>
        <v>0</v>
      </c>
      <c r="BX224">
        <f>(BT224*BR224/BF224)</f>
        <v>0</v>
      </c>
      <c r="BY224">
        <f>(1-BX224)</f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f>$B$11*DQ224+$C$11*DR224+$F$11*EC224*(1-EF224)</f>
        <v>0</v>
      </c>
      <c r="CS224">
        <f>CR224*CT224</f>
        <v>0</v>
      </c>
      <c r="CT224">
        <f>($B$11*$D$9+$C$11*$D$9+$F$11*((EP224+EH224)/MAX(EP224+EH224+EQ224, 0.1)*$I$9+EQ224/MAX(EP224+EH224+EQ224, 0.1)*$J$9))/($B$11+$C$11+$F$11)</f>
        <v>0</v>
      </c>
      <c r="CU224">
        <f>($B$11*$K$9+$C$11*$K$9+$F$11*((EP224+EH224)/MAX(EP224+EH224+EQ224, 0.1)*$P$9+EQ224/MAX(EP224+EH224+EQ224, 0.1)*$Q$9))/($B$11+$C$11+$F$11)</f>
        <v>0</v>
      </c>
      <c r="CV224">
        <v>2.96</v>
      </c>
      <c r="CW224">
        <v>0.5</v>
      </c>
      <c r="CX224" t="s">
        <v>408</v>
      </c>
      <c r="CY224">
        <v>2</v>
      </c>
      <c r="CZ224" t="b">
        <v>1</v>
      </c>
      <c r="DA224">
        <v>1510794128.5</v>
      </c>
      <c r="DB224">
        <v>236.049888888889</v>
      </c>
      <c r="DC224">
        <v>214.078481481481</v>
      </c>
      <c r="DD224">
        <v>10.0089596296296</v>
      </c>
      <c r="DE224">
        <v>9.5357462962963</v>
      </c>
      <c r="DF224">
        <v>230.37637037037</v>
      </c>
      <c r="DG224">
        <v>10.0078240740741</v>
      </c>
      <c r="DH224">
        <v>500.07</v>
      </c>
      <c r="DI224">
        <v>89.8633074074074</v>
      </c>
      <c r="DJ224">
        <v>0.100035859259259</v>
      </c>
      <c r="DK224">
        <v>18.8897962962963</v>
      </c>
      <c r="DL224">
        <v>19.9714777777778</v>
      </c>
      <c r="DM224">
        <v>999.9</v>
      </c>
      <c r="DN224">
        <v>0</v>
      </c>
      <c r="DO224">
        <v>0</v>
      </c>
      <c r="DP224">
        <v>9985.64814814815</v>
      </c>
      <c r="DQ224">
        <v>0</v>
      </c>
      <c r="DR224">
        <v>9.76404</v>
      </c>
      <c r="DS224">
        <v>21.9714</v>
      </c>
      <c r="DT224">
        <v>238.43637037037</v>
      </c>
      <c r="DU224">
        <v>216.139962962963</v>
      </c>
      <c r="DV224">
        <v>0.473208740740741</v>
      </c>
      <c r="DW224">
        <v>214.078481481481</v>
      </c>
      <c r="DX224">
        <v>9.5357462962963</v>
      </c>
      <c r="DY224">
        <v>0.899437851851852</v>
      </c>
      <c r="DZ224">
        <v>0.856913814814815</v>
      </c>
      <c r="EA224">
        <v>5.38175037037037</v>
      </c>
      <c r="EB224">
        <v>4.68666666666667</v>
      </c>
      <c r="EC224">
        <v>2000.00185185185</v>
      </c>
      <c r="ED224">
        <v>0.980002777777778</v>
      </c>
      <c r="EE224">
        <v>0.0199969703703704</v>
      </c>
      <c r="EF224">
        <v>0</v>
      </c>
      <c r="EG224">
        <v>2.32073703703704</v>
      </c>
      <c r="EH224">
        <v>0</v>
      </c>
      <c r="EI224">
        <v>5329.59222222222</v>
      </c>
      <c r="EJ224">
        <v>17300.2037037037</v>
      </c>
      <c r="EK224">
        <v>37.819</v>
      </c>
      <c r="EL224">
        <v>38.562</v>
      </c>
      <c r="EM224">
        <v>37.789037037037</v>
      </c>
      <c r="EN224">
        <v>37</v>
      </c>
      <c r="EO224">
        <v>36.7103333333333</v>
      </c>
      <c r="EP224">
        <v>1960.01185185185</v>
      </c>
      <c r="EQ224">
        <v>39.99</v>
      </c>
      <c r="ER224">
        <v>0</v>
      </c>
      <c r="ES224">
        <v>1679594888.9</v>
      </c>
      <c r="ET224">
        <v>0</v>
      </c>
      <c r="EU224">
        <v>2.29230384615385</v>
      </c>
      <c r="EV224">
        <v>-0.097658136722688</v>
      </c>
      <c r="EW224">
        <v>-18.1736752181754</v>
      </c>
      <c r="EX224">
        <v>5329.65384615385</v>
      </c>
      <c r="EY224">
        <v>15</v>
      </c>
      <c r="EZ224">
        <v>0</v>
      </c>
      <c r="FA224" t="s">
        <v>409</v>
      </c>
      <c r="FB224">
        <v>1510787920.6</v>
      </c>
      <c r="FC224">
        <v>1510787921.6</v>
      </c>
      <c r="FD224">
        <v>0</v>
      </c>
      <c r="FE224">
        <v>-0.101</v>
      </c>
      <c r="FF224">
        <v>-0.012</v>
      </c>
      <c r="FG224">
        <v>6.901</v>
      </c>
      <c r="FH224">
        <v>0.516</v>
      </c>
      <c r="FI224">
        <v>420</v>
      </c>
      <c r="FJ224">
        <v>24</v>
      </c>
      <c r="FK224">
        <v>0.32</v>
      </c>
      <c r="FL224">
        <v>0.12</v>
      </c>
      <c r="FM224">
        <v>0.464316725</v>
      </c>
      <c r="FN224">
        <v>0.262649639774859</v>
      </c>
      <c r="FO224">
        <v>0.0313106958154777</v>
      </c>
      <c r="FP224">
        <v>1</v>
      </c>
      <c r="FQ224">
        <v>1</v>
      </c>
      <c r="FR224">
        <v>1</v>
      </c>
      <c r="FS224" t="s">
        <v>410</v>
      </c>
      <c r="FT224">
        <v>2.97388</v>
      </c>
      <c r="FU224">
        <v>2.75381</v>
      </c>
      <c r="FV224">
        <v>0.0506276</v>
      </c>
      <c r="FW224">
        <v>0.0472466</v>
      </c>
      <c r="FX224">
        <v>0.0545441</v>
      </c>
      <c r="FY224">
        <v>0.0528162</v>
      </c>
      <c r="FZ224">
        <v>36952.1</v>
      </c>
      <c r="GA224">
        <v>40462.3</v>
      </c>
      <c r="GB224">
        <v>35273.6</v>
      </c>
      <c r="GC224">
        <v>38517.4</v>
      </c>
      <c r="GD224">
        <v>47261.8</v>
      </c>
      <c r="GE224">
        <v>52675.6</v>
      </c>
      <c r="GF224">
        <v>55075</v>
      </c>
      <c r="GG224">
        <v>61753.8</v>
      </c>
      <c r="GH224">
        <v>1.9937</v>
      </c>
      <c r="GI224">
        <v>1.79137</v>
      </c>
      <c r="GJ224">
        <v>0.0414103</v>
      </c>
      <c r="GK224">
        <v>0</v>
      </c>
      <c r="GL224">
        <v>19.2718</v>
      </c>
      <c r="GM224">
        <v>999.9</v>
      </c>
      <c r="GN224">
        <v>51.105</v>
      </c>
      <c r="GO224">
        <v>30.706</v>
      </c>
      <c r="GP224">
        <v>25.2289</v>
      </c>
      <c r="GQ224">
        <v>56.5687</v>
      </c>
      <c r="GR224">
        <v>50.5288</v>
      </c>
      <c r="GS224">
        <v>1</v>
      </c>
      <c r="GT224">
        <v>-0.0689228</v>
      </c>
      <c r="GU224">
        <v>5.07552</v>
      </c>
      <c r="GV224">
        <v>20.0469</v>
      </c>
      <c r="GW224">
        <v>5.20172</v>
      </c>
      <c r="GX224">
        <v>12.0044</v>
      </c>
      <c r="GY224">
        <v>4.97565</v>
      </c>
      <c r="GZ224">
        <v>3.29298</v>
      </c>
      <c r="HA224">
        <v>9999</v>
      </c>
      <c r="HB224">
        <v>9999</v>
      </c>
      <c r="HC224">
        <v>999.9</v>
      </c>
      <c r="HD224">
        <v>9999</v>
      </c>
      <c r="HE224">
        <v>1.8631</v>
      </c>
      <c r="HF224">
        <v>1.86813</v>
      </c>
      <c r="HG224">
        <v>1.86785</v>
      </c>
      <c r="HH224">
        <v>1.86898</v>
      </c>
      <c r="HI224">
        <v>1.86985</v>
      </c>
      <c r="HJ224">
        <v>1.86588</v>
      </c>
      <c r="HK224">
        <v>1.86703</v>
      </c>
      <c r="HL224">
        <v>1.86833</v>
      </c>
      <c r="HM224">
        <v>5</v>
      </c>
      <c r="HN224">
        <v>0</v>
      </c>
      <c r="HO224">
        <v>0</v>
      </c>
      <c r="HP224">
        <v>0</v>
      </c>
      <c r="HQ224" t="s">
        <v>411</v>
      </c>
      <c r="HR224" t="s">
        <v>412</v>
      </c>
      <c r="HS224" t="s">
        <v>413</v>
      </c>
      <c r="HT224" t="s">
        <v>413</v>
      </c>
      <c r="HU224" t="s">
        <v>413</v>
      </c>
      <c r="HV224" t="s">
        <v>413</v>
      </c>
      <c r="HW224">
        <v>0</v>
      </c>
      <c r="HX224">
        <v>100</v>
      </c>
      <c r="HY224">
        <v>100</v>
      </c>
      <c r="HZ224">
        <v>5.507</v>
      </c>
      <c r="IA224">
        <v>0.0007</v>
      </c>
      <c r="IB224">
        <v>4.09459096810632</v>
      </c>
      <c r="IC224">
        <v>0.00701673648668627</v>
      </c>
      <c r="ID224">
        <v>-7.00304995360485e-07</v>
      </c>
      <c r="IE224">
        <v>-1.86506737496121e-11</v>
      </c>
      <c r="IF224">
        <v>0.00125787624930914</v>
      </c>
      <c r="IG224">
        <v>-0.0224036906934607</v>
      </c>
      <c r="IH224">
        <v>0.00249664406764014</v>
      </c>
      <c r="II224">
        <v>-2.59163740235367e-05</v>
      </c>
      <c r="IJ224">
        <v>-2</v>
      </c>
      <c r="IK224">
        <v>2020</v>
      </c>
      <c r="IL224">
        <v>1</v>
      </c>
      <c r="IM224">
        <v>25</v>
      </c>
      <c r="IN224">
        <v>103.6</v>
      </c>
      <c r="IO224">
        <v>103.6</v>
      </c>
      <c r="IP224">
        <v>0.523682</v>
      </c>
      <c r="IQ224">
        <v>2.65625</v>
      </c>
      <c r="IR224">
        <v>1.54785</v>
      </c>
      <c r="IS224">
        <v>2.30469</v>
      </c>
      <c r="IT224">
        <v>1.34644</v>
      </c>
      <c r="IU224">
        <v>2.30591</v>
      </c>
      <c r="IV224">
        <v>34.3497</v>
      </c>
      <c r="IW224">
        <v>24.1926</v>
      </c>
      <c r="IX224">
        <v>18</v>
      </c>
      <c r="IY224">
        <v>502.024</v>
      </c>
      <c r="IZ224">
        <v>378.063</v>
      </c>
      <c r="JA224">
        <v>12.8709</v>
      </c>
      <c r="JB224">
        <v>26.1184</v>
      </c>
      <c r="JC224">
        <v>29.9999</v>
      </c>
      <c r="JD224">
        <v>26.184</v>
      </c>
      <c r="JE224">
        <v>26.1383</v>
      </c>
      <c r="JF224">
        <v>10.4371</v>
      </c>
      <c r="JG224">
        <v>59.67</v>
      </c>
      <c r="JH224">
        <v>0</v>
      </c>
      <c r="JI224">
        <v>12.8929</v>
      </c>
      <c r="JJ224">
        <v>164.966</v>
      </c>
      <c r="JK224">
        <v>9.47368</v>
      </c>
      <c r="JL224">
        <v>102.212</v>
      </c>
      <c r="JM224">
        <v>102.807</v>
      </c>
    </row>
    <row r="225" spans="1:273">
      <c r="A225">
        <v>209</v>
      </c>
      <c r="B225">
        <v>1510794141</v>
      </c>
      <c r="C225">
        <v>4808.90000009537</v>
      </c>
      <c r="D225" t="s">
        <v>829</v>
      </c>
      <c r="E225" t="s">
        <v>830</v>
      </c>
      <c r="F225">
        <v>5</v>
      </c>
      <c r="G225" t="s">
        <v>798</v>
      </c>
      <c r="H225" t="s">
        <v>406</v>
      </c>
      <c r="I225">
        <v>1510794133.21429</v>
      </c>
      <c r="J225">
        <f>(K225)/1000</f>
        <v>0</v>
      </c>
      <c r="K225">
        <f>IF(CZ225, AN225, AH225)</f>
        <v>0</v>
      </c>
      <c r="L225">
        <f>IF(CZ225, AI225, AG225)</f>
        <v>0</v>
      </c>
      <c r="M225">
        <f>DB225 - IF(AU225&gt;1, L225*CV225*100.0/(AW225*DP225), 0)</f>
        <v>0</v>
      </c>
      <c r="N225">
        <f>((T225-J225/2)*M225-L225)/(T225+J225/2)</f>
        <v>0</v>
      </c>
      <c r="O225">
        <f>N225*(DI225+DJ225)/1000.0</f>
        <v>0</v>
      </c>
      <c r="P225">
        <f>(DB225 - IF(AU225&gt;1, L225*CV225*100.0/(AW225*DP225), 0))*(DI225+DJ225)/1000.0</f>
        <v>0</v>
      </c>
      <c r="Q225">
        <f>2.0/((1/S225-1/R225)+SIGN(S225)*SQRT((1/S225-1/R225)*(1/S225-1/R225) + 4*CW225/((CW225+1)*(CW225+1))*(2*1/S225*1/R225-1/R225*1/R225)))</f>
        <v>0</v>
      </c>
      <c r="R225">
        <f>IF(LEFT(CX225,1)&lt;&gt;"0",IF(LEFT(CX225,1)="1",3.0,CY225),$D$5+$E$5*(DP225*DI225/($K$5*1000))+$F$5*(DP225*DI225/($K$5*1000))*MAX(MIN(CV225,$J$5),$I$5)*MAX(MIN(CV225,$J$5),$I$5)+$G$5*MAX(MIN(CV225,$J$5),$I$5)*(DP225*DI225/($K$5*1000))+$H$5*(DP225*DI225/($K$5*1000))*(DP225*DI225/($K$5*1000)))</f>
        <v>0</v>
      </c>
      <c r="S225">
        <f>J225*(1000-(1000*0.61365*exp(17.502*W225/(240.97+W225))/(DI225+DJ225)+DD225)/2)/(1000*0.61365*exp(17.502*W225/(240.97+W225))/(DI225+DJ225)-DD225)</f>
        <v>0</v>
      </c>
      <c r="T225">
        <f>1/((CW225+1)/(Q225/1.6)+1/(R225/1.37)) + CW225/((CW225+1)/(Q225/1.6) + CW225/(R225/1.37))</f>
        <v>0</v>
      </c>
      <c r="U225">
        <f>(CR225*CU225)</f>
        <v>0</v>
      </c>
      <c r="V225">
        <f>(DK225+(U225+2*0.95*5.67E-8*(((DK225+$B$7)+273)^4-(DK225+273)^4)-44100*J225)/(1.84*29.3*R225+8*0.95*5.67E-8*(DK225+273)^3))</f>
        <v>0</v>
      </c>
      <c r="W225">
        <f>($C$7*DL225+$D$7*DM225+$E$7*V225)</f>
        <v>0</v>
      </c>
      <c r="X225">
        <f>0.61365*exp(17.502*W225/(240.97+W225))</f>
        <v>0</v>
      </c>
      <c r="Y225">
        <f>(Z225/AA225*100)</f>
        <v>0</v>
      </c>
      <c r="Z225">
        <f>DD225*(DI225+DJ225)/1000</f>
        <v>0</v>
      </c>
      <c r="AA225">
        <f>0.61365*exp(17.502*DK225/(240.97+DK225))</f>
        <v>0</v>
      </c>
      <c r="AB225">
        <f>(X225-DD225*(DI225+DJ225)/1000)</f>
        <v>0</v>
      </c>
      <c r="AC225">
        <f>(-J225*44100)</f>
        <v>0</v>
      </c>
      <c r="AD225">
        <f>2*29.3*R225*0.92*(DK225-W225)</f>
        <v>0</v>
      </c>
      <c r="AE225">
        <f>2*0.95*5.67E-8*(((DK225+$B$7)+273)^4-(W225+273)^4)</f>
        <v>0</v>
      </c>
      <c r="AF225">
        <f>U225+AE225+AC225+AD225</f>
        <v>0</v>
      </c>
      <c r="AG225">
        <f>DH225*AU225*(DC225-DB225*(1000-AU225*DE225)/(1000-AU225*DD225))/(100*CV225)</f>
        <v>0</v>
      </c>
      <c r="AH225">
        <f>1000*DH225*AU225*(DD225-DE225)/(100*CV225*(1000-AU225*DD225))</f>
        <v>0</v>
      </c>
      <c r="AI225">
        <f>(AJ225 - AK225 - DI225*1E3/(8.314*(DK225+273.15)) * AM225/DH225 * AL225) * DH225/(100*CV225) * (1000 - DE225)/1000</f>
        <v>0</v>
      </c>
      <c r="AJ225">
        <v>183.608563559181</v>
      </c>
      <c r="AK225">
        <v>198.629175757576</v>
      </c>
      <c r="AL225">
        <v>-3.2438246479543</v>
      </c>
      <c r="AM225">
        <v>64.6680745848926</v>
      </c>
      <c r="AN225">
        <f>(AP225 - AO225 + DI225*1E3/(8.314*(DK225+273.15)) * AR225/DH225 * AQ225) * DH225/(100*CV225) * 1000/(1000 - AP225)</f>
        <v>0</v>
      </c>
      <c r="AO225">
        <v>9.44704439200911</v>
      </c>
      <c r="AP225">
        <v>9.95728573426574</v>
      </c>
      <c r="AQ225">
        <v>-0.00786644452536703</v>
      </c>
      <c r="AR225">
        <v>99.6129753711119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MAX(0,($B$13+$C$13*DP225)/(1+$D$13*DP225)*DI225/(DK225+273)*$E$13)</f>
        <v>0</v>
      </c>
      <c r="AX225" t="s">
        <v>407</v>
      </c>
      <c r="AY225" t="s">
        <v>407</v>
      </c>
      <c r="AZ225">
        <v>0</v>
      </c>
      <c r="BA225">
        <v>0</v>
      </c>
      <c r="BB225">
        <f>1-AZ225/BA225</f>
        <v>0</v>
      </c>
      <c r="BC225">
        <v>0</v>
      </c>
      <c r="BD225" t="s">
        <v>407</v>
      </c>
      <c r="BE225" t="s">
        <v>407</v>
      </c>
      <c r="BF225">
        <v>0</v>
      </c>
      <c r="BG225">
        <v>0</v>
      </c>
      <c r="BH225">
        <f>1-BF225/BG225</f>
        <v>0</v>
      </c>
      <c r="BI225">
        <v>0.5</v>
      </c>
      <c r="BJ225">
        <f>CS225</f>
        <v>0</v>
      </c>
      <c r="BK225">
        <f>L225</f>
        <v>0</v>
      </c>
      <c r="BL225">
        <f>BH225*BI225*BJ225</f>
        <v>0</v>
      </c>
      <c r="BM225">
        <f>(BK225-BC225)/BJ225</f>
        <v>0</v>
      </c>
      <c r="BN225">
        <f>(BA225-BG225)/BG225</f>
        <v>0</v>
      </c>
      <c r="BO225">
        <f>AZ225/(BB225+AZ225/BG225)</f>
        <v>0</v>
      </c>
      <c r="BP225" t="s">
        <v>407</v>
      </c>
      <c r="BQ225">
        <v>0</v>
      </c>
      <c r="BR225">
        <f>IF(BQ225&lt;&gt;0, BQ225, BO225)</f>
        <v>0</v>
      </c>
      <c r="BS225">
        <f>1-BR225/BG225</f>
        <v>0</v>
      </c>
      <c r="BT225">
        <f>(BG225-BF225)/(BG225-BR225)</f>
        <v>0</v>
      </c>
      <c r="BU225">
        <f>(BA225-BG225)/(BA225-BR225)</f>
        <v>0</v>
      </c>
      <c r="BV225">
        <f>(BG225-BF225)/(BG225-AZ225)</f>
        <v>0</v>
      </c>
      <c r="BW225">
        <f>(BA225-BG225)/(BA225-AZ225)</f>
        <v>0</v>
      </c>
      <c r="BX225">
        <f>(BT225*BR225/BF225)</f>
        <v>0</v>
      </c>
      <c r="BY225">
        <f>(1-BX225)</f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f>$B$11*DQ225+$C$11*DR225+$F$11*EC225*(1-EF225)</f>
        <v>0</v>
      </c>
      <c r="CS225">
        <f>CR225*CT225</f>
        <v>0</v>
      </c>
      <c r="CT225">
        <f>($B$11*$D$9+$C$11*$D$9+$F$11*((EP225+EH225)/MAX(EP225+EH225+EQ225, 0.1)*$I$9+EQ225/MAX(EP225+EH225+EQ225, 0.1)*$J$9))/($B$11+$C$11+$F$11)</f>
        <v>0</v>
      </c>
      <c r="CU225">
        <f>($B$11*$K$9+$C$11*$K$9+$F$11*((EP225+EH225)/MAX(EP225+EH225+EQ225, 0.1)*$P$9+EQ225/MAX(EP225+EH225+EQ225, 0.1)*$Q$9))/($B$11+$C$11+$F$11)</f>
        <v>0</v>
      </c>
      <c r="CV225">
        <v>2.96</v>
      </c>
      <c r="CW225">
        <v>0.5</v>
      </c>
      <c r="CX225" t="s">
        <v>408</v>
      </c>
      <c r="CY225">
        <v>2</v>
      </c>
      <c r="CZ225" t="b">
        <v>1</v>
      </c>
      <c r="DA225">
        <v>1510794133.21429</v>
      </c>
      <c r="DB225">
        <v>220.486357142857</v>
      </c>
      <c r="DC225">
        <v>198.745964285714</v>
      </c>
      <c r="DD225">
        <v>9.99611321428571</v>
      </c>
      <c r="DE225">
        <v>9.49950392857143</v>
      </c>
      <c r="DF225">
        <v>214.9165</v>
      </c>
      <c r="DG225">
        <v>9.99523071428571</v>
      </c>
      <c r="DH225">
        <v>500.064928571429</v>
      </c>
      <c r="DI225">
        <v>89.8629321428572</v>
      </c>
      <c r="DJ225">
        <v>0.100023703571429</v>
      </c>
      <c r="DK225">
        <v>18.8900464285714</v>
      </c>
      <c r="DL225">
        <v>19.9652714285714</v>
      </c>
      <c r="DM225">
        <v>999.9</v>
      </c>
      <c r="DN225">
        <v>0</v>
      </c>
      <c r="DO225">
        <v>0</v>
      </c>
      <c r="DP225">
        <v>9991.56821428571</v>
      </c>
      <c r="DQ225">
        <v>0</v>
      </c>
      <c r="DR225">
        <v>9.76404</v>
      </c>
      <c r="DS225">
        <v>21.7403357142857</v>
      </c>
      <c r="DT225">
        <v>222.712892857143</v>
      </c>
      <c r="DU225">
        <v>200.65275</v>
      </c>
      <c r="DV225">
        <v>0.496606035714286</v>
      </c>
      <c r="DW225">
        <v>198.745964285714</v>
      </c>
      <c r="DX225">
        <v>9.49950392857143</v>
      </c>
      <c r="DY225">
        <v>0.898279785714286</v>
      </c>
      <c r="DZ225">
        <v>0.853653357142857</v>
      </c>
      <c r="EA225">
        <v>5.36318892857143</v>
      </c>
      <c r="EB225">
        <v>4.63205714285714</v>
      </c>
      <c r="EC225">
        <v>1999.99714285714</v>
      </c>
      <c r="ED225">
        <v>0.980002535714286</v>
      </c>
      <c r="EE225">
        <v>0.0199972285714286</v>
      </c>
      <c r="EF225">
        <v>0</v>
      </c>
      <c r="EG225">
        <v>2.37667857142857</v>
      </c>
      <c r="EH225">
        <v>0</v>
      </c>
      <c r="EI225">
        <v>5327.91071428571</v>
      </c>
      <c r="EJ225">
        <v>17300.1535714286</v>
      </c>
      <c r="EK225">
        <v>37.8031428571429</v>
      </c>
      <c r="EL225">
        <v>38.562</v>
      </c>
      <c r="EM225">
        <v>37.7699285714286</v>
      </c>
      <c r="EN225">
        <v>36.9955</v>
      </c>
      <c r="EO225">
        <v>36.6915</v>
      </c>
      <c r="EP225">
        <v>1960.00571428571</v>
      </c>
      <c r="EQ225">
        <v>39.9903571428571</v>
      </c>
      <c r="ER225">
        <v>0</v>
      </c>
      <c r="ES225">
        <v>1679594893.7</v>
      </c>
      <c r="ET225">
        <v>0</v>
      </c>
      <c r="EU225">
        <v>2.33960384615385</v>
      </c>
      <c r="EV225">
        <v>1.0154974255438</v>
      </c>
      <c r="EW225">
        <v>-22.2246153869432</v>
      </c>
      <c r="EX225">
        <v>5327.96423076923</v>
      </c>
      <c r="EY225">
        <v>15</v>
      </c>
      <c r="EZ225">
        <v>0</v>
      </c>
      <c r="FA225" t="s">
        <v>409</v>
      </c>
      <c r="FB225">
        <v>1510787920.6</v>
      </c>
      <c r="FC225">
        <v>1510787921.6</v>
      </c>
      <c r="FD225">
        <v>0</v>
      </c>
      <c r="FE225">
        <v>-0.101</v>
      </c>
      <c r="FF225">
        <v>-0.012</v>
      </c>
      <c r="FG225">
        <v>6.901</v>
      </c>
      <c r="FH225">
        <v>0.516</v>
      </c>
      <c r="FI225">
        <v>420</v>
      </c>
      <c r="FJ225">
        <v>24</v>
      </c>
      <c r="FK225">
        <v>0.32</v>
      </c>
      <c r="FL225">
        <v>0.12</v>
      </c>
      <c r="FM225">
        <v>0.481335825</v>
      </c>
      <c r="FN225">
        <v>0.348060101313319</v>
      </c>
      <c r="FO225">
        <v>0.0374576262554687</v>
      </c>
      <c r="FP225">
        <v>1</v>
      </c>
      <c r="FQ225">
        <v>1</v>
      </c>
      <c r="FR225">
        <v>1</v>
      </c>
      <c r="FS225" t="s">
        <v>410</v>
      </c>
      <c r="FT225">
        <v>2.97387</v>
      </c>
      <c r="FU225">
        <v>2.75387</v>
      </c>
      <c r="FV225">
        <v>0.0471215</v>
      </c>
      <c r="FW225">
        <v>0.0435467</v>
      </c>
      <c r="FX225">
        <v>0.05441</v>
      </c>
      <c r="FY225">
        <v>0.0527783</v>
      </c>
      <c r="FZ225">
        <v>37088.5</v>
      </c>
      <c r="GA225">
        <v>40619.4</v>
      </c>
      <c r="GB225">
        <v>35273.6</v>
      </c>
      <c r="GC225">
        <v>38517.5</v>
      </c>
      <c r="GD225">
        <v>47268.5</v>
      </c>
      <c r="GE225">
        <v>52677.6</v>
      </c>
      <c r="GF225">
        <v>55075</v>
      </c>
      <c r="GG225">
        <v>61753.7</v>
      </c>
      <c r="GH225">
        <v>1.9939</v>
      </c>
      <c r="GI225">
        <v>1.79142</v>
      </c>
      <c r="GJ225">
        <v>0.0417642</v>
      </c>
      <c r="GK225">
        <v>0</v>
      </c>
      <c r="GL225">
        <v>19.2708</v>
      </c>
      <c r="GM225">
        <v>999.9</v>
      </c>
      <c r="GN225">
        <v>51.08</v>
      </c>
      <c r="GO225">
        <v>30.726</v>
      </c>
      <c r="GP225">
        <v>25.245</v>
      </c>
      <c r="GQ225">
        <v>56.5187</v>
      </c>
      <c r="GR225">
        <v>50.5409</v>
      </c>
      <c r="GS225">
        <v>1</v>
      </c>
      <c r="GT225">
        <v>-0.069248</v>
      </c>
      <c r="GU225">
        <v>5.02778</v>
      </c>
      <c r="GV225">
        <v>20.0485</v>
      </c>
      <c r="GW225">
        <v>5.20276</v>
      </c>
      <c r="GX225">
        <v>12.0044</v>
      </c>
      <c r="GY225">
        <v>4.9757</v>
      </c>
      <c r="GZ225">
        <v>3.293</v>
      </c>
      <c r="HA225">
        <v>9999</v>
      </c>
      <c r="HB225">
        <v>9999</v>
      </c>
      <c r="HC225">
        <v>999.9</v>
      </c>
      <c r="HD225">
        <v>9999</v>
      </c>
      <c r="HE225">
        <v>1.86311</v>
      </c>
      <c r="HF225">
        <v>1.86813</v>
      </c>
      <c r="HG225">
        <v>1.86786</v>
      </c>
      <c r="HH225">
        <v>1.869</v>
      </c>
      <c r="HI225">
        <v>1.86985</v>
      </c>
      <c r="HJ225">
        <v>1.86588</v>
      </c>
      <c r="HK225">
        <v>1.86701</v>
      </c>
      <c r="HL225">
        <v>1.86836</v>
      </c>
      <c r="HM225">
        <v>5</v>
      </c>
      <c r="HN225">
        <v>0</v>
      </c>
      <c r="HO225">
        <v>0</v>
      </c>
      <c r="HP225">
        <v>0</v>
      </c>
      <c r="HQ225" t="s">
        <v>411</v>
      </c>
      <c r="HR225" t="s">
        <v>412</v>
      </c>
      <c r="HS225" t="s">
        <v>413</v>
      </c>
      <c r="HT225" t="s">
        <v>413</v>
      </c>
      <c r="HU225" t="s">
        <v>413</v>
      </c>
      <c r="HV225" t="s">
        <v>413</v>
      </c>
      <c r="HW225">
        <v>0</v>
      </c>
      <c r="HX225">
        <v>100</v>
      </c>
      <c r="HY225">
        <v>100</v>
      </c>
      <c r="HZ225">
        <v>5.4</v>
      </c>
      <c r="IA225">
        <v>0.0001</v>
      </c>
      <c r="IB225">
        <v>4.09459096810632</v>
      </c>
      <c r="IC225">
        <v>0.00701673648668627</v>
      </c>
      <c r="ID225">
        <v>-7.00304995360485e-07</v>
      </c>
      <c r="IE225">
        <v>-1.86506737496121e-11</v>
      </c>
      <c r="IF225">
        <v>0.00125787624930914</v>
      </c>
      <c r="IG225">
        <v>-0.0224036906934607</v>
      </c>
      <c r="IH225">
        <v>0.00249664406764014</v>
      </c>
      <c r="II225">
        <v>-2.59163740235367e-05</v>
      </c>
      <c r="IJ225">
        <v>-2</v>
      </c>
      <c r="IK225">
        <v>2020</v>
      </c>
      <c r="IL225">
        <v>1</v>
      </c>
      <c r="IM225">
        <v>25</v>
      </c>
      <c r="IN225">
        <v>103.7</v>
      </c>
      <c r="IO225">
        <v>103.7</v>
      </c>
      <c r="IP225">
        <v>0.487061</v>
      </c>
      <c r="IQ225">
        <v>2.66235</v>
      </c>
      <c r="IR225">
        <v>1.54785</v>
      </c>
      <c r="IS225">
        <v>2.30469</v>
      </c>
      <c r="IT225">
        <v>1.34644</v>
      </c>
      <c r="IU225">
        <v>2.29492</v>
      </c>
      <c r="IV225">
        <v>34.3269</v>
      </c>
      <c r="IW225">
        <v>24.1838</v>
      </c>
      <c r="IX225">
        <v>18</v>
      </c>
      <c r="IY225">
        <v>502.14</v>
      </c>
      <c r="IZ225">
        <v>378.075</v>
      </c>
      <c r="JA225">
        <v>12.8927</v>
      </c>
      <c r="JB225">
        <v>26.1171</v>
      </c>
      <c r="JC225">
        <v>29.9999</v>
      </c>
      <c r="JD225">
        <v>26.1823</v>
      </c>
      <c r="JE225">
        <v>26.1361</v>
      </c>
      <c r="JF225">
        <v>9.73157</v>
      </c>
      <c r="JG225">
        <v>59.67</v>
      </c>
      <c r="JH225">
        <v>0</v>
      </c>
      <c r="JI225">
        <v>12.9205</v>
      </c>
      <c r="JJ225">
        <v>151.584</v>
      </c>
      <c r="JK225">
        <v>9.48228</v>
      </c>
      <c r="JL225">
        <v>102.212</v>
      </c>
      <c r="JM225">
        <v>102.807</v>
      </c>
    </row>
    <row r="226" spans="1:273">
      <c r="A226">
        <v>210</v>
      </c>
      <c r="B226">
        <v>1510794146</v>
      </c>
      <c r="C226">
        <v>4813.90000009537</v>
      </c>
      <c r="D226" t="s">
        <v>831</v>
      </c>
      <c r="E226" t="s">
        <v>832</v>
      </c>
      <c r="F226">
        <v>5</v>
      </c>
      <c r="G226" t="s">
        <v>798</v>
      </c>
      <c r="H226" t="s">
        <v>406</v>
      </c>
      <c r="I226">
        <v>1510794138.5</v>
      </c>
      <c r="J226">
        <f>(K226)/1000</f>
        <v>0</v>
      </c>
      <c r="K226">
        <f>IF(CZ226, AN226, AH226)</f>
        <v>0</v>
      </c>
      <c r="L226">
        <f>IF(CZ226, AI226, AG226)</f>
        <v>0</v>
      </c>
      <c r="M226">
        <f>DB226 - IF(AU226&gt;1, L226*CV226*100.0/(AW226*DP226), 0)</f>
        <v>0</v>
      </c>
      <c r="N226">
        <f>((T226-J226/2)*M226-L226)/(T226+J226/2)</f>
        <v>0</v>
      </c>
      <c r="O226">
        <f>N226*(DI226+DJ226)/1000.0</f>
        <v>0</v>
      </c>
      <c r="P226">
        <f>(DB226 - IF(AU226&gt;1, L226*CV226*100.0/(AW226*DP226), 0))*(DI226+DJ226)/1000.0</f>
        <v>0</v>
      </c>
      <c r="Q226">
        <f>2.0/((1/S226-1/R226)+SIGN(S226)*SQRT((1/S226-1/R226)*(1/S226-1/R226) + 4*CW226/((CW226+1)*(CW226+1))*(2*1/S226*1/R226-1/R226*1/R226)))</f>
        <v>0</v>
      </c>
      <c r="R226">
        <f>IF(LEFT(CX226,1)&lt;&gt;"0",IF(LEFT(CX226,1)="1",3.0,CY226),$D$5+$E$5*(DP226*DI226/($K$5*1000))+$F$5*(DP226*DI226/($K$5*1000))*MAX(MIN(CV226,$J$5),$I$5)*MAX(MIN(CV226,$J$5),$I$5)+$G$5*MAX(MIN(CV226,$J$5),$I$5)*(DP226*DI226/($K$5*1000))+$H$5*(DP226*DI226/($K$5*1000))*(DP226*DI226/($K$5*1000)))</f>
        <v>0</v>
      </c>
      <c r="S226">
        <f>J226*(1000-(1000*0.61365*exp(17.502*W226/(240.97+W226))/(DI226+DJ226)+DD226)/2)/(1000*0.61365*exp(17.502*W226/(240.97+W226))/(DI226+DJ226)-DD226)</f>
        <v>0</v>
      </c>
      <c r="T226">
        <f>1/((CW226+1)/(Q226/1.6)+1/(R226/1.37)) + CW226/((CW226+1)/(Q226/1.6) + CW226/(R226/1.37))</f>
        <v>0</v>
      </c>
      <c r="U226">
        <f>(CR226*CU226)</f>
        <v>0</v>
      </c>
      <c r="V226">
        <f>(DK226+(U226+2*0.95*5.67E-8*(((DK226+$B$7)+273)^4-(DK226+273)^4)-44100*J226)/(1.84*29.3*R226+8*0.95*5.67E-8*(DK226+273)^3))</f>
        <v>0</v>
      </c>
      <c r="W226">
        <f>($C$7*DL226+$D$7*DM226+$E$7*V226)</f>
        <v>0</v>
      </c>
      <c r="X226">
        <f>0.61365*exp(17.502*W226/(240.97+W226))</f>
        <v>0</v>
      </c>
      <c r="Y226">
        <f>(Z226/AA226*100)</f>
        <v>0</v>
      </c>
      <c r="Z226">
        <f>DD226*(DI226+DJ226)/1000</f>
        <v>0</v>
      </c>
      <c r="AA226">
        <f>0.61365*exp(17.502*DK226/(240.97+DK226))</f>
        <v>0</v>
      </c>
      <c r="AB226">
        <f>(X226-DD226*(DI226+DJ226)/1000)</f>
        <v>0</v>
      </c>
      <c r="AC226">
        <f>(-J226*44100)</f>
        <v>0</v>
      </c>
      <c r="AD226">
        <f>2*29.3*R226*0.92*(DK226-W226)</f>
        <v>0</v>
      </c>
      <c r="AE226">
        <f>2*0.95*5.67E-8*(((DK226+$B$7)+273)^4-(W226+273)^4)</f>
        <v>0</v>
      </c>
      <c r="AF226">
        <f>U226+AE226+AC226+AD226</f>
        <v>0</v>
      </c>
      <c r="AG226">
        <f>DH226*AU226*(DC226-DB226*(1000-AU226*DE226)/(1000-AU226*DD226))/(100*CV226)</f>
        <v>0</v>
      </c>
      <c r="AH226">
        <f>1000*DH226*AU226*(DD226-DE226)/(100*CV226*(1000-AU226*DD226))</f>
        <v>0</v>
      </c>
      <c r="AI226">
        <f>(AJ226 - AK226 - DI226*1E3/(8.314*(DK226+273.15)) * AM226/DH226 * AL226) * DH226/(100*CV226) * (1000 - DE226)/1000</f>
        <v>0</v>
      </c>
      <c r="AJ226">
        <v>165.833589541704</v>
      </c>
      <c r="AK226">
        <v>181.773357575758</v>
      </c>
      <c r="AL226">
        <v>-3.40025368991562</v>
      </c>
      <c r="AM226">
        <v>64.6680745848926</v>
      </c>
      <c r="AN226">
        <f>(AP226 - AO226 + DI226*1E3/(8.314*(DK226+273.15)) * AR226/DH226 * AQ226) * DH226/(100*CV226) * 1000/(1000 - AP226)</f>
        <v>0</v>
      </c>
      <c r="AO226">
        <v>9.44183239804762</v>
      </c>
      <c r="AP226">
        <v>9.93917622377623</v>
      </c>
      <c r="AQ226">
        <v>-0.00233845161005483</v>
      </c>
      <c r="AR226">
        <v>99.6129753711119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MAX(0,($B$13+$C$13*DP226)/(1+$D$13*DP226)*DI226/(DK226+273)*$E$13)</f>
        <v>0</v>
      </c>
      <c r="AX226" t="s">
        <v>407</v>
      </c>
      <c r="AY226" t="s">
        <v>407</v>
      </c>
      <c r="AZ226">
        <v>0</v>
      </c>
      <c r="BA226">
        <v>0</v>
      </c>
      <c r="BB226">
        <f>1-AZ226/BA226</f>
        <v>0</v>
      </c>
      <c r="BC226">
        <v>0</v>
      </c>
      <c r="BD226" t="s">
        <v>407</v>
      </c>
      <c r="BE226" t="s">
        <v>407</v>
      </c>
      <c r="BF226">
        <v>0</v>
      </c>
      <c r="BG226">
        <v>0</v>
      </c>
      <c r="BH226">
        <f>1-BF226/BG226</f>
        <v>0</v>
      </c>
      <c r="BI226">
        <v>0.5</v>
      </c>
      <c r="BJ226">
        <f>CS226</f>
        <v>0</v>
      </c>
      <c r="BK226">
        <f>L226</f>
        <v>0</v>
      </c>
      <c r="BL226">
        <f>BH226*BI226*BJ226</f>
        <v>0</v>
      </c>
      <c r="BM226">
        <f>(BK226-BC226)/BJ226</f>
        <v>0</v>
      </c>
      <c r="BN226">
        <f>(BA226-BG226)/BG226</f>
        <v>0</v>
      </c>
      <c r="BO226">
        <f>AZ226/(BB226+AZ226/BG226)</f>
        <v>0</v>
      </c>
      <c r="BP226" t="s">
        <v>407</v>
      </c>
      <c r="BQ226">
        <v>0</v>
      </c>
      <c r="BR226">
        <f>IF(BQ226&lt;&gt;0, BQ226, BO226)</f>
        <v>0</v>
      </c>
      <c r="BS226">
        <f>1-BR226/BG226</f>
        <v>0</v>
      </c>
      <c r="BT226">
        <f>(BG226-BF226)/(BG226-BR226)</f>
        <v>0</v>
      </c>
      <c r="BU226">
        <f>(BA226-BG226)/(BA226-BR226)</f>
        <v>0</v>
      </c>
      <c r="BV226">
        <f>(BG226-BF226)/(BG226-AZ226)</f>
        <v>0</v>
      </c>
      <c r="BW226">
        <f>(BA226-BG226)/(BA226-AZ226)</f>
        <v>0</v>
      </c>
      <c r="BX226">
        <f>(BT226*BR226/BF226)</f>
        <v>0</v>
      </c>
      <c r="BY226">
        <f>(1-BX226)</f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f>$B$11*DQ226+$C$11*DR226+$F$11*EC226*(1-EF226)</f>
        <v>0</v>
      </c>
      <c r="CS226">
        <f>CR226*CT226</f>
        <v>0</v>
      </c>
      <c r="CT226">
        <f>($B$11*$D$9+$C$11*$D$9+$F$11*((EP226+EH226)/MAX(EP226+EH226+EQ226, 0.1)*$I$9+EQ226/MAX(EP226+EH226+EQ226, 0.1)*$J$9))/($B$11+$C$11+$F$11)</f>
        <v>0</v>
      </c>
      <c r="CU226">
        <f>($B$11*$K$9+$C$11*$K$9+$F$11*((EP226+EH226)/MAX(EP226+EH226+EQ226, 0.1)*$P$9+EQ226/MAX(EP226+EH226+EQ226, 0.1)*$Q$9))/($B$11+$C$11+$F$11)</f>
        <v>0</v>
      </c>
      <c r="CV226">
        <v>2.96</v>
      </c>
      <c r="CW226">
        <v>0.5</v>
      </c>
      <c r="CX226" t="s">
        <v>408</v>
      </c>
      <c r="CY226">
        <v>2</v>
      </c>
      <c r="CZ226" t="b">
        <v>1</v>
      </c>
      <c r="DA226">
        <v>1510794138.5</v>
      </c>
      <c r="DB226">
        <v>203.097777777778</v>
      </c>
      <c r="DC226">
        <v>181.077333333333</v>
      </c>
      <c r="DD226">
        <v>9.97325666666667</v>
      </c>
      <c r="DE226">
        <v>9.45752851851852</v>
      </c>
      <c r="DF226">
        <v>197.644074074074</v>
      </c>
      <c r="DG226">
        <v>9.97282481481481</v>
      </c>
      <c r="DH226">
        <v>500.064962962963</v>
      </c>
      <c r="DI226">
        <v>89.8622333333333</v>
      </c>
      <c r="DJ226">
        <v>0.0999989888888889</v>
      </c>
      <c r="DK226">
        <v>18.8901555555556</v>
      </c>
      <c r="DL226">
        <v>19.963137037037</v>
      </c>
      <c r="DM226">
        <v>999.9</v>
      </c>
      <c r="DN226">
        <v>0</v>
      </c>
      <c r="DO226">
        <v>0</v>
      </c>
      <c r="DP226">
        <v>9994.69703703704</v>
      </c>
      <c r="DQ226">
        <v>0</v>
      </c>
      <c r="DR226">
        <v>9.76404</v>
      </c>
      <c r="DS226">
        <v>22.0203814814815</v>
      </c>
      <c r="DT226">
        <v>205.144</v>
      </c>
      <c r="DU226">
        <v>182.806407407407</v>
      </c>
      <c r="DV226">
        <v>0.515730592592593</v>
      </c>
      <c r="DW226">
        <v>181.077333333333</v>
      </c>
      <c r="DX226">
        <v>9.45752851851852</v>
      </c>
      <c r="DY226">
        <v>0.89621937037037</v>
      </c>
      <c r="DZ226">
        <v>0.849874666666667</v>
      </c>
      <c r="EA226">
        <v>5.33013740740741</v>
      </c>
      <c r="EB226">
        <v>4.56875740740741</v>
      </c>
      <c r="EC226">
        <v>2000.03111111111</v>
      </c>
      <c r="ED226">
        <v>0.980002666666667</v>
      </c>
      <c r="EE226">
        <v>0.0199970888888889</v>
      </c>
      <c r="EF226">
        <v>0</v>
      </c>
      <c r="EG226">
        <v>2.34922962962963</v>
      </c>
      <c r="EH226">
        <v>0</v>
      </c>
      <c r="EI226">
        <v>5325.89703703704</v>
      </c>
      <c r="EJ226">
        <v>17300.4444444444</v>
      </c>
      <c r="EK226">
        <v>37.7821481481481</v>
      </c>
      <c r="EL226">
        <v>38.5459259259259</v>
      </c>
      <c r="EM226">
        <v>37.7522962962963</v>
      </c>
      <c r="EN226">
        <v>36.9743333333333</v>
      </c>
      <c r="EO226">
        <v>36.6778148148148</v>
      </c>
      <c r="EP226">
        <v>1960.03740740741</v>
      </c>
      <c r="EQ226">
        <v>39.9907407407407</v>
      </c>
      <c r="ER226">
        <v>0</v>
      </c>
      <c r="ES226">
        <v>1679594899.1</v>
      </c>
      <c r="ET226">
        <v>0</v>
      </c>
      <c r="EU226">
        <v>2.344876</v>
      </c>
      <c r="EV226">
        <v>-0.362984622980953</v>
      </c>
      <c r="EW226">
        <v>-25.5923077087855</v>
      </c>
      <c r="EX226">
        <v>5325.698</v>
      </c>
      <c r="EY226">
        <v>15</v>
      </c>
      <c r="EZ226">
        <v>0</v>
      </c>
      <c r="FA226" t="s">
        <v>409</v>
      </c>
      <c r="FB226">
        <v>1510787920.6</v>
      </c>
      <c r="FC226">
        <v>1510787921.6</v>
      </c>
      <c r="FD226">
        <v>0</v>
      </c>
      <c r="FE226">
        <v>-0.101</v>
      </c>
      <c r="FF226">
        <v>-0.012</v>
      </c>
      <c r="FG226">
        <v>6.901</v>
      </c>
      <c r="FH226">
        <v>0.516</v>
      </c>
      <c r="FI226">
        <v>420</v>
      </c>
      <c r="FJ226">
        <v>24</v>
      </c>
      <c r="FK226">
        <v>0.32</v>
      </c>
      <c r="FL226">
        <v>0.12</v>
      </c>
      <c r="FM226">
        <v>0.49912145</v>
      </c>
      <c r="FN226">
        <v>0.20138958348968</v>
      </c>
      <c r="FO226">
        <v>0.0308314625187891</v>
      </c>
      <c r="FP226">
        <v>1</v>
      </c>
      <c r="FQ226">
        <v>1</v>
      </c>
      <c r="FR226">
        <v>1</v>
      </c>
      <c r="FS226" t="s">
        <v>410</v>
      </c>
      <c r="FT226">
        <v>2.97381</v>
      </c>
      <c r="FU226">
        <v>2.75381</v>
      </c>
      <c r="FV226">
        <v>0.0434099</v>
      </c>
      <c r="FW226">
        <v>0.0397239</v>
      </c>
      <c r="FX226">
        <v>0.0543378</v>
      </c>
      <c r="FY226">
        <v>0.0527681</v>
      </c>
      <c r="FZ226">
        <v>37233.3</v>
      </c>
      <c r="GA226">
        <v>40781.9</v>
      </c>
      <c r="GB226">
        <v>35273.9</v>
      </c>
      <c r="GC226">
        <v>38517.6</v>
      </c>
      <c r="GD226">
        <v>47272.1</v>
      </c>
      <c r="GE226">
        <v>52678.3</v>
      </c>
      <c r="GF226">
        <v>55075.1</v>
      </c>
      <c r="GG226">
        <v>61754</v>
      </c>
      <c r="GH226">
        <v>1.99373</v>
      </c>
      <c r="GI226">
        <v>1.79142</v>
      </c>
      <c r="GJ226">
        <v>0.0422448</v>
      </c>
      <c r="GK226">
        <v>0</v>
      </c>
      <c r="GL226">
        <v>19.27</v>
      </c>
      <c r="GM226">
        <v>999.9</v>
      </c>
      <c r="GN226">
        <v>51.105</v>
      </c>
      <c r="GO226">
        <v>30.706</v>
      </c>
      <c r="GP226">
        <v>25.2315</v>
      </c>
      <c r="GQ226">
        <v>56.4987</v>
      </c>
      <c r="GR226">
        <v>50.3606</v>
      </c>
      <c r="GS226">
        <v>1</v>
      </c>
      <c r="GT226">
        <v>-0.0695452</v>
      </c>
      <c r="GU226">
        <v>4.99225</v>
      </c>
      <c r="GV226">
        <v>20.0493</v>
      </c>
      <c r="GW226">
        <v>5.20261</v>
      </c>
      <c r="GX226">
        <v>12.0047</v>
      </c>
      <c r="GY226">
        <v>4.9757</v>
      </c>
      <c r="GZ226">
        <v>3.29298</v>
      </c>
      <c r="HA226">
        <v>9999</v>
      </c>
      <c r="HB226">
        <v>9999</v>
      </c>
      <c r="HC226">
        <v>999.9</v>
      </c>
      <c r="HD226">
        <v>9999</v>
      </c>
      <c r="HE226">
        <v>1.86311</v>
      </c>
      <c r="HF226">
        <v>1.86813</v>
      </c>
      <c r="HG226">
        <v>1.86785</v>
      </c>
      <c r="HH226">
        <v>1.86902</v>
      </c>
      <c r="HI226">
        <v>1.86991</v>
      </c>
      <c r="HJ226">
        <v>1.86589</v>
      </c>
      <c r="HK226">
        <v>1.86701</v>
      </c>
      <c r="HL226">
        <v>1.86836</v>
      </c>
      <c r="HM226">
        <v>5</v>
      </c>
      <c r="HN226">
        <v>0</v>
      </c>
      <c r="HO226">
        <v>0</v>
      </c>
      <c r="HP226">
        <v>0</v>
      </c>
      <c r="HQ226" t="s">
        <v>411</v>
      </c>
      <c r="HR226" t="s">
        <v>412</v>
      </c>
      <c r="HS226" t="s">
        <v>413</v>
      </c>
      <c r="HT226" t="s">
        <v>413</v>
      </c>
      <c r="HU226" t="s">
        <v>413</v>
      </c>
      <c r="HV226" t="s">
        <v>413</v>
      </c>
      <c r="HW226">
        <v>0</v>
      </c>
      <c r="HX226">
        <v>100</v>
      </c>
      <c r="HY226">
        <v>100</v>
      </c>
      <c r="HZ226">
        <v>5.287</v>
      </c>
      <c r="IA226">
        <v>-0.0002</v>
      </c>
      <c r="IB226">
        <v>4.09459096810632</v>
      </c>
      <c r="IC226">
        <v>0.00701673648668627</v>
      </c>
      <c r="ID226">
        <v>-7.00304995360485e-07</v>
      </c>
      <c r="IE226">
        <v>-1.86506737496121e-11</v>
      </c>
      <c r="IF226">
        <v>0.00125787624930914</v>
      </c>
      <c r="IG226">
        <v>-0.0224036906934607</v>
      </c>
      <c r="IH226">
        <v>0.00249664406764014</v>
      </c>
      <c r="II226">
        <v>-2.59163740235367e-05</v>
      </c>
      <c r="IJ226">
        <v>-2</v>
      </c>
      <c r="IK226">
        <v>2020</v>
      </c>
      <c r="IL226">
        <v>1</v>
      </c>
      <c r="IM226">
        <v>25</v>
      </c>
      <c r="IN226">
        <v>103.8</v>
      </c>
      <c r="IO226">
        <v>103.7</v>
      </c>
      <c r="IP226">
        <v>0.455322</v>
      </c>
      <c r="IQ226">
        <v>2.66113</v>
      </c>
      <c r="IR226">
        <v>1.54785</v>
      </c>
      <c r="IS226">
        <v>2.30469</v>
      </c>
      <c r="IT226">
        <v>1.34644</v>
      </c>
      <c r="IU226">
        <v>2.36816</v>
      </c>
      <c r="IV226">
        <v>34.3497</v>
      </c>
      <c r="IW226">
        <v>24.1926</v>
      </c>
      <c r="IX226">
        <v>18</v>
      </c>
      <c r="IY226">
        <v>502.01</v>
      </c>
      <c r="IZ226">
        <v>378.067</v>
      </c>
      <c r="JA226">
        <v>12.9208</v>
      </c>
      <c r="JB226">
        <v>26.1162</v>
      </c>
      <c r="JC226">
        <v>29.9999</v>
      </c>
      <c r="JD226">
        <v>26.1807</v>
      </c>
      <c r="JE226">
        <v>26.135</v>
      </c>
      <c r="JF226">
        <v>9.01573</v>
      </c>
      <c r="JG226">
        <v>59.67</v>
      </c>
      <c r="JH226">
        <v>0</v>
      </c>
      <c r="JI226">
        <v>12.9451</v>
      </c>
      <c r="JJ226">
        <v>131.509</v>
      </c>
      <c r="JK226">
        <v>9.48228</v>
      </c>
      <c r="JL226">
        <v>102.212</v>
      </c>
      <c r="JM226">
        <v>102.808</v>
      </c>
    </row>
    <row r="227" spans="1:273">
      <c r="A227">
        <v>211</v>
      </c>
      <c r="B227">
        <v>1510794151</v>
      </c>
      <c r="C227">
        <v>4818.90000009537</v>
      </c>
      <c r="D227" t="s">
        <v>833</v>
      </c>
      <c r="E227" t="s">
        <v>834</v>
      </c>
      <c r="F227">
        <v>5</v>
      </c>
      <c r="G227" t="s">
        <v>798</v>
      </c>
      <c r="H227" t="s">
        <v>406</v>
      </c>
      <c r="I227">
        <v>1510794143.21429</v>
      </c>
      <c r="J227">
        <f>(K227)/1000</f>
        <v>0</v>
      </c>
      <c r="K227">
        <f>IF(CZ227, AN227, AH227)</f>
        <v>0</v>
      </c>
      <c r="L227">
        <f>IF(CZ227, AI227, AG227)</f>
        <v>0</v>
      </c>
      <c r="M227">
        <f>DB227 - IF(AU227&gt;1, L227*CV227*100.0/(AW227*DP227), 0)</f>
        <v>0</v>
      </c>
      <c r="N227">
        <f>((T227-J227/2)*M227-L227)/(T227+J227/2)</f>
        <v>0</v>
      </c>
      <c r="O227">
        <f>N227*(DI227+DJ227)/1000.0</f>
        <v>0</v>
      </c>
      <c r="P227">
        <f>(DB227 - IF(AU227&gt;1, L227*CV227*100.0/(AW227*DP227), 0))*(DI227+DJ227)/1000.0</f>
        <v>0</v>
      </c>
      <c r="Q227">
        <f>2.0/((1/S227-1/R227)+SIGN(S227)*SQRT((1/S227-1/R227)*(1/S227-1/R227) + 4*CW227/((CW227+1)*(CW227+1))*(2*1/S227*1/R227-1/R227*1/R227)))</f>
        <v>0</v>
      </c>
      <c r="R227">
        <f>IF(LEFT(CX227,1)&lt;&gt;"0",IF(LEFT(CX227,1)="1",3.0,CY227),$D$5+$E$5*(DP227*DI227/($K$5*1000))+$F$5*(DP227*DI227/($K$5*1000))*MAX(MIN(CV227,$J$5),$I$5)*MAX(MIN(CV227,$J$5),$I$5)+$G$5*MAX(MIN(CV227,$J$5),$I$5)*(DP227*DI227/($K$5*1000))+$H$5*(DP227*DI227/($K$5*1000))*(DP227*DI227/($K$5*1000)))</f>
        <v>0</v>
      </c>
      <c r="S227">
        <f>J227*(1000-(1000*0.61365*exp(17.502*W227/(240.97+W227))/(DI227+DJ227)+DD227)/2)/(1000*0.61365*exp(17.502*W227/(240.97+W227))/(DI227+DJ227)-DD227)</f>
        <v>0</v>
      </c>
      <c r="T227">
        <f>1/((CW227+1)/(Q227/1.6)+1/(R227/1.37)) + CW227/((CW227+1)/(Q227/1.6) + CW227/(R227/1.37))</f>
        <v>0</v>
      </c>
      <c r="U227">
        <f>(CR227*CU227)</f>
        <v>0</v>
      </c>
      <c r="V227">
        <f>(DK227+(U227+2*0.95*5.67E-8*(((DK227+$B$7)+273)^4-(DK227+273)^4)-44100*J227)/(1.84*29.3*R227+8*0.95*5.67E-8*(DK227+273)^3))</f>
        <v>0</v>
      </c>
      <c r="W227">
        <f>($C$7*DL227+$D$7*DM227+$E$7*V227)</f>
        <v>0</v>
      </c>
      <c r="X227">
        <f>0.61365*exp(17.502*W227/(240.97+W227))</f>
        <v>0</v>
      </c>
      <c r="Y227">
        <f>(Z227/AA227*100)</f>
        <v>0</v>
      </c>
      <c r="Z227">
        <f>DD227*(DI227+DJ227)/1000</f>
        <v>0</v>
      </c>
      <c r="AA227">
        <f>0.61365*exp(17.502*DK227/(240.97+DK227))</f>
        <v>0</v>
      </c>
      <c r="AB227">
        <f>(X227-DD227*(DI227+DJ227)/1000)</f>
        <v>0</v>
      </c>
      <c r="AC227">
        <f>(-J227*44100)</f>
        <v>0</v>
      </c>
      <c r="AD227">
        <f>2*29.3*R227*0.92*(DK227-W227)</f>
        <v>0</v>
      </c>
      <c r="AE227">
        <f>2*0.95*5.67E-8*(((DK227+$B$7)+273)^4-(W227+273)^4)</f>
        <v>0</v>
      </c>
      <c r="AF227">
        <f>U227+AE227+AC227+AD227</f>
        <v>0</v>
      </c>
      <c r="AG227">
        <f>DH227*AU227*(DC227-DB227*(1000-AU227*DE227)/(1000-AU227*DD227))/(100*CV227)</f>
        <v>0</v>
      </c>
      <c r="AH227">
        <f>1000*DH227*AU227*(DD227-DE227)/(100*CV227*(1000-AU227*DD227))</f>
        <v>0</v>
      </c>
      <c r="AI227">
        <f>(AJ227 - AK227 - DI227*1E3/(8.314*(DK227+273.15)) * AM227/DH227 * AL227) * DH227/(100*CV227) * (1000 - DE227)/1000</f>
        <v>0</v>
      </c>
      <c r="AJ227">
        <v>149.780370993127</v>
      </c>
      <c r="AK227">
        <v>165.156157575758</v>
      </c>
      <c r="AL227">
        <v>-3.31552655549741</v>
      </c>
      <c r="AM227">
        <v>64.6680745848926</v>
      </c>
      <c r="AN227">
        <f>(AP227 - AO227 + DI227*1E3/(8.314*(DK227+273.15)) * AR227/DH227 * AQ227) * DH227/(100*CV227) * 1000/(1000 - AP227)</f>
        <v>0</v>
      </c>
      <c r="AO227">
        <v>9.43928255921793</v>
      </c>
      <c r="AP227">
        <v>9.93027013986014</v>
      </c>
      <c r="AQ227">
        <v>-0.000642217767802251</v>
      </c>
      <c r="AR227">
        <v>99.6129753711119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MAX(0,($B$13+$C$13*DP227)/(1+$D$13*DP227)*DI227/(DK227+273)*$E$13)</f>
        <v>0</v>
      </c>
      <c r="AX227" t="s">
        <v>407</v>
      </c>
      <c r="AY227" t="s">
        <v>407</v>
      </c>
      <c r="AZ227">
        <v>0</v>
      </c>
      <c r="BA227">
        <v>0</v>
      </c>
      <c r="BB227">
        <f>1-AZ227/BA227</f>
        <v>0</v>
      </c>
      <c r="BC227">
        <v>0</v>
      </c>
      <c r="BD227" t="s">
        <v>407</v>
      </c>
      <c r="BE227" t="s">
        <v>407</v>
      </c>
      <c r="BF227">
        <v>0</v>
      </c>
      <c r="BG227">
        <v>0</v>
      </c>
      <c r="BH227">
        <f>1-BF227/BG227</f>
        <v>0</v>
      </c>
      <c r="BI227">
        <v>0.5</v>
      </c>
      <c r="BJ227">
        <f>CS227</f>
        <v>0</v>
      </c>
      <c r="BK227">
        <f>L227</f>
        <v>0</v>
      </c>
      <c r="BL227">
        <f>BH227*BI227*BJ227</f>
        <v>0</v>
      </c>
      <c r="BM227">
        <f>(BK227-BC227)/BJ227</f>
        <v>0</v>
      </c>
      <c r="BN227">
        <f>(BA227-BG227)/BG227</f>
        <v>0</v>
      </c>
      <c r="BO227">
        <f>AZ227/(BB227+AZ227/BG227)</f>
        <v>0</v>
      </c>
      <c r="BP227" t="s">
        <v>407</v>
      </c>
      <c r="BQ227">
        <v>0</v>
      </c>
      <c r="BR227">
        <f>IF(BQ227&lt;&gt;0, BQ227, BO227)</f>
        <v>0</v>
      </c>
      <c r="BS227">
        <f>1-BR227/BG227</f>
        <v>0</v>
      </c>
      <c r="BT227">
        <f>(BG227-BF227)/(BG227-BR227)</f>
        <v>0</v>
      </c>
      <c r="BU227">
        <f>(BA227-BG227)/(BA227-BR227)</f>
        <v>0</v>
      </c>
      <c r="BV227">
        <f>(BG227-BF227)/(BG227-AZ227)</f>
        <v>0</v>
      </c>
      <c r="BW227">
        <f>(BA227-BG227)/(BA227-AZ227)</f>
        <v>0</v>
      </c>
      <c r="BX227">
        <f>(BT227*BR227/BF227)</f>
        <v>0</v>
      </c>
      <c r="BY227">
        <f>(1-BX227)</f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f>$B$11*DQ227+$C$11*DR227+$F$11*EC227*(1-EF227)</f>
        <v>0</v>
      </c>
      <c r="CS227">
        <f>CR227*CT227</f>
        <v>0</v>
      </c>
      <c r="CT227">
        <f>($B$11*$D$9+$C$11*$D$9+$F$11*((EP227+EH227)/MAX(EP227+EH227+EQ227, 0.1)*$I$9+EQ227/MAX(EP227+EH227+EQ227, 0.1)*$J$9))/($B$11+$C$11+$F$11)</f>
        <v>0</v>
      </c>
      <c r="CU227">
        <f>($B$11*$K$9+$C$11*$K$9+$F$11*((EP227+EH227)/MAX(EP227+EH227+EQ227, 0.1)*$P$9+EQ227/MAX(EP227+EH227+EQ227, 0.1)*$Q$9))/($B$11+$C$11+$F$11)</f>
        <v>0</v>
      </c>
      <c r="CV227">
        <v>2.96</v>
      </c>
      <c r="CW227">
        <v>0.5</v>
      </c>
      <c r="CX227" t="s">
        <v>408</v>
      </c>
      <c r="CY227">
        <v>2</v>
      </c>
      <c r="CZ227" t="b">
        <v>1</v>
      </c>
      <c r="DA227">
        <v>1510794143.21429</v>
      </c>
      <c r="DB227">
        <v>187.5545</v>
      </c>
      <c r="DC227">
        <v>165.627214285714</v>
      </c>
      <c r="DD227">
        <v>9.95083607142857</v>
      </c>
      <c r="DE227">
        <v>9.44246464285714</v>
      </c>
      <c r="DF227">
        <v>182.204857142857</v>
      </c>
      <c r="DG227">
        <v>9.95083464285714</v>
      </c>
      <c r="DH227">
        <v>500.066607142857</v>
      </c>
      <c r="DI227">
        <v>89.8620785714286</v>
      </c>
      <c r="DJ227">
        <v>0.0999530107142857</v>
      </c>
      <c r="DK227">
        <v>18.8921642857143</v>
      </c>
      <c r="DL227">
        <v>19.96505</v>
      </c>
      <c r="DM227">
        <v>999.9</v>
      </c>
      <c r="DN227">
        <v>0</v>
      </c>
      <c r="DO227">
        <v>0</v>
      </c>
      <c r="DP227">
        <v>10004.6232142857</v>
      </c>
      <c r="DQ227">
        <v>0</v>
      </c>
      <c r="DR227">
        <v>9.76404</v>
      </c>
      <c r="DS227">
        <v>21.9272035714286</v>
      </c>
      <c r="DT227">
        <v>189.43975</v>
      </c>
      <c r="DU227">
        <v>167.206071428571</v>
      </c>
      <c r="DV227">
        <v>0.5083705</v>
      </c>
      <c r="DW227">
        <v>165.627214285714</v>
      </c>
      <c r="DX227">
        <v>9.44246464285714</v>
      </c>
      <c r="DY227">
        <v>0.89420275</v>
      </c>
      <c r="DZ227">
        <v>0.848519428571429</v>
      </c>
      <c r="EA227">
        <v>5.29775785714286</v>
      </c>
      <c r="EB227">
        <v>4.54599</v>
      </c>
      <c r="EC227">
        <v>2000.0225</v>
      </c>
      <c r="ED227">
        <v>0.980002428571428</v>
      </c>
      <c r="EE227">
        <v>0.0199973428571429</v>
      </c>
      <c r="EF227">
        <v>0</v>
      </c>
      <c r="EG227">
        <v>2.31025714285714</v>
      </c>
      <c r="EH227">
        <v>0</v>
      </c>
      <c r="EI227">
        <v>5324.04928571428</v>
      </c>
      <c r="EJ227">
        <v>17300.3571428571</v>
      </c>
      <c r="EK227">
        <v>37.7632857142857</v>
      </c>
      <c r="EL227">
        <v>38.5265714285714</v>
      </c>
      <c r="EM227">
        <v>37.732</v>
      </c>
      <c r="EN227">
        <v>36.955</v>
      </c>
      <c r="EO227">
        <v>36.6582142857143</v>
      </c>
      <c r="EP227">
        <v>1960.02714285714</v>
      </c>
      <c r="EQ227">
        <v>39.9910714285714</v>
      </c>
      <c r="ER227">
        <v>0</v>
      </c>
      <c r="ES227">
        <v>1679594903.9</v>
      </c>
      <c r="ET227">
        <v>0</v>
      </c>
      <c r="EU227">
        <v>2.318216</v>
      </c>
      <c r="EV227">
        <v>-1.31912306967172</v>
      </c>
      <c r="EW227">
        <v>-24.4584614717043</v>
      </c>
      <c r="EX227">
        <v>5323.7508</v>
      </c>
      <c r="EY227">
        <v>15</v>
      </c>
      <c r="EZ227">
        <v>0</v>
      </c>
      <c r="FA227" t="s">
        <v>409</v>
      </c>
      <c r="FB227">
        <v>1510787920.6</v>
      </c>
      <c r="FC227">
        <v>1510787921.6</v>
      </c>
      <c r="FD227">
        <v>0</v>
      </c>
      <c r="FE227">
        <v>-0.101</v>
      </c>
      <c r="FF227">
        <v>-0.012</v>
      </c>
      <c r="FG227">
        <v>6.901</v>
      </c>
      <c r="FH227">
        <v>0.516</v>
      </c>
      <c r="FI227">
        <v>420</v>
      </c>
      <c r="FJ227">
        <v>24</v>
      </c>
      <c r="FK227">
        <v>0.32</v>
      </c>
      <c r="FL227">
        <v>0.12</v>
      </c>
      <c r="FM227">
        <v>0.507956975</v>
      </c>
      <c r="FN227">
        <v>-0.0237282889305811</v>
      </c>
      <c r="FO227">
        <v>0.0200335763650521</v>
      </c>
      <c r="FP227">
        <v>1</v>
      </c>
      <c r="FQ227">
        <v>1</v>
      </c>
      <c r="FR227">
        <v>1</v>
      </c>
      <c r="FS227" t="s">
        <v>410</v>
      </c>
      <c r="FT227">
        <v>2.9739</v>
      </c>
      <c r="FU227">
        <v>2.75384</v>
      </c>
      <c r="FV227">
        <v>0.0396691</v>
      </c>
      <c r="FW227">
        <v>0.0358429</v>
      </c>
      <c r="FX227">
        <v>0.0543037</v>
      </c>
      <c r="FY227">
        <v>0.0527636</v>
      </c>
      <c r="FZ227">
        <v>37378.6</v>
      </c>
      <c r="GA227">
        <v>40947</v>
      </c>
      <c r="GB227">
        <v>35273.6</v>
      </c>
      <c r="GC227">
        <v>38517.9</v>
      </c>
      <c r="GD227">
        <v>47273.8</v>
      </c>
      <c r="GE227">
        <v>52678.7</v>
      </c>
      <c r="GF227">
        <v>55075.2</v>
      </c>
      <c r="GG227">
        <v>61754.2</v>
      </c>
      <c r="GH227">
        <v>1.99405</v>
      </c>
      <c r="GI227">
        <v>1.79128</v>
      </c>
      <c r="GJ227">
        <v>0.0425801</v>
      </c>
      <c r="GK227">
        <v>0</v>
      </c>
      <c r="GL227">
        <v>19.2683</v>
      </c>
      <c r="GM227">
        <v>999.9</v>
      </c>
      <c r="GN227">
        <v>51.08</v>
      </c>
      <c r="GO227">
        <v>30.726</v>
      </c>
      <c r="GP227">
        <v>25.2449</v>
      </c>
      <c r="GQ227">
        <v>56.1487</v>
      </c>
      <c r="GR227">
        <v>50.0761</v>
      </c>
      <c r="GS227">
        <v>1</v>
      </c>
      <c r="GT227">
        <v>-0.0696494</v>
      </c>
      <c r="GU227">
        <v>4.97014</v>
      </c>
      <c r="GV227">
        <v>20.0499</v>
      </c>
      <c r="GW227">
        <v>5.20261</v>
      </c>
      <c r="GX227">
        <v>12.0046</v>
      </c>
      <c r="GY227">
        <v>4.97555</v>
      </c>
      <c r="GZ227">
        <v>3.2929</v>
      </c>
      <c r="HA227">
        <v>9999</v>
      </c>
      <c r="HB227">
        <v>9999</v>
      </c>
      <c r="HC227">
        <v>999.9</v>
      </c>
      <c r="HD227">
        <v>9999</v>
      </c>
      <c r="HE227">
        <v>1.8631</v>
      </c>
      <c r="HF227">
        <v>1.86813</v>
      </c>
      <c r="HG227">
        <v>1.86786</v>
      </c>
      <c r="HH227">
        <v>1.86899</v>
      </c>
      <c r="HI227">
        <v>1.86988</v>
      </c>
      <c r="HJ227">
        <v>1.86588</v>
      </c>
      <c r="HK227">
        <v>1.86701</v>
      </c>
      <c r="HL227">
        <v>1.8683</v>
      </c>
      <c r="HM227">
        <v>5</v>
      </c>
      <c r="HN227">
        <v>0</v>
      </c>
      <c r="HO227">
        <v>0</v>
      </c>
      <c r="HP227">
        <v>0</v>
      </c>
      <c r="HQ227" t="s">
        <v>411</v>
      </c>
      <c r="HR227" t="s">
        <v>412</v>
      </c>
      <c r="HS227" t="s">
        <v>413</v>
      </c>
      <c r="HT227" t="s">
        <v>413</v>
      </c>
      <c r="HU227" t="s">
        <v>413</v>
      </c>
      <c r="HV227" t="s">
        <v>413</v>
      </c>
      <c r="HW227">
        <v>0</v>
      </c>
      <c r="HX227">
        <v>100</v>
      </c>
      <c r="HY227">
        <v>100</v>
      </c>
      <c r="HZ227">
        <v>5.177</v>
      </c>
      <c r="IA227">
        <v>-0.0004</v>
      </c>
      <c r="IB227">
        <v>4.09459096810632</v>
      </c>
      <c r="IC227">
        <v>0.00701673648668627</v>
      </c>
      <c r="ID227">
        <v>-7.00304995360485e-07</v>
      </c>
      <c r="IE227">
        <v>-1.86506737496121e-11</v>
      </c>
      <c r="IF227">
        <v>0.00125787624930914</v>
      </c>
      <c r="IG227">
        <v>-0.0224036906934607</v>
      </c>
      <c r="IH227">
        <v>0.00249664406764014</v>
      </c>
      <c r="II227">
        <v>-2.59163740235367e-05</v>
      </c>
      <c r="IJ227">
        <v>-2</v>
      </c>
      <c r="IK227">
        <v>2020</v>
      </c>
      <c r="IL227">
        <v>1</v>
      </c>
      <c r="IM227">
        <v>25</v>
      </c>
      <c r="IN227">
        <v>103.8</v>
      </c>
      <c r="IO227">
        <v>103.8</v>
      </c>
      <c r="IP227">
        <v>0.418701</v>
      </c>
      <c r="IQ227">
        <v>2.65991</v>
      </c>
      <c r="IR227">
        <v>1.54785</v>
      </c>
      <c r="IS227">
        <v>2.30469</v>
      </c>
      <c r="IT227">
        <v>1.34644</v>
      </c>
      <c r="IU227">
        <v>2.43652</v>
      </c>
      <c r="IV227">
        <v>34.3269</v>
      </c>
      <c r="IW227">
        <v>24.1926</v>
      </c>
      <c r="IX227">
        <v>18</v>
      </c>
      <c r="IY227">
        <v>502.206</v>
      </c>
      <c r="IZ227">
        <v>377.978</v>
      </c>
      <c r="JA227">
        <v>12.9466</v>
      </c>
      <c r="JB227">
        <v>26.114</v>
      </c>
      <c r="JC227">
        <v>29.9998</v>
      </c>
      <c r="JD227">
        <v>26.1787</v>
      </c>
      <c r="JE227">
        <v>26.1335</v>
      </c>
      <c r="JF227">
        <v>8.35388</v>
      </c>
      <c r="JG227">
        <v>59.67</v>
      </c>
      <c r="JH227">
        <v>0</v>
      </c>
      <c r="JI227">
        <v>12.9671</v>
      </c>
      <c r="JJ227">
        <v>118.076</v>
      </c>
      <c r="JK227">
        <v>9.48228</v>
      </c>
      <c r="JL227">
        <v>102.212</v>
      </c>
      <c r="JM227">
        <v>102.808</v>
      </c>
    </row>
    <row r="228" spans="1:273">
      <c r="A228">
        <v>212</v>
      </c>
      <c r="B228">
        <v>1510794156</v>
      </c>
      <c r="C228">
        <v>4823.90000009537</v>
      </c>
      <c r="D228" t="s">
        <v>835</v>
      </c>
      <c r="E228" t="s">
        <v>836</v>
      </c>
      <c r="F228">
        <v>5</v>
      </c>
      <c r="G228" t="s">
        <v>798</v>
      </c>
      <c r="H228" t="s">
        <v>406</v>
      </c>
      <c r="I228">
        <v>1510794148.5</v>
      </c>
      <c r="J228">
        <f>(K228)/1000</f>
        <v>0</v>
      </c>
      <c r="K228">
        <f>IF(CZ228, AN228, AH228)</f>
        <v>0</v>
      </c>
      <c r="L228">
        <f>IF(CZ228, AI228, AG228)</f>
        <v>0</v>
      </c>
      <c r="M228">
        <f>DB228 - IF(AU228&gt;1, L228*CV228*100.0/(AW228*DP228), 0)</f>
        <v>0</v>
      </c>
      <c r="N228">
        <f>((T228-J228/2)*M228-L228)/(T228+J228/2)</f>
        <v>0</v>
      </c>
      <c r="O228">
        <f>N228*(DI228+DJ228)/1000.0</f>
        <v>0</v>
      </c>
      <c r="P228">
        <f>(DB228 - IF(AU228&gt;1, L228*CV228*100.0/(AW228*DP228), 0))*(DI228+DJ228)/1000.0</f>
        <v>0</v>
      </c>
      <c r="Q228">
        <f>2.0/((1/S228-1/R228)+SIGN(S228)*SQRT((1/S228-1/R228)*(1/S228-1/R228) + 4*CW228/((CW228+1)*(CW228+1))*(2*1/S228*1/R228-1/R228*1/R228)))</f>
        <v>0</v>
      </c>
      <c r="R228">
        <f>IF(LEFT(CX228,1)&lt;&gt;"0",IF(LEFT(CX228,1)="1",3.0,CY228),$D$5+$E$5*(DP228*DI228/($K$5*1000))+$F$5*(DP228*DI228/($K$5*1000))*MAX(MIN(CV228,$J$5),$I$5)*MAX(MIN(CV228,$J$5),$I$5)+$G$5*MAX(MIN(CV228,$J$5),$I$5)*(DP228*DI228/($K$5*1000))+$H$5*(DP228*DI228/($K$5*1000))*(DP228*DI228/($K$5*1000)))</f>
        <v>0</v>
      </c>
      <c r="S228">
        <f>J228*(1000-(1000*0.61365*exp(17.502*W228/(240.97+W228))/(DI228+DJ228)+DD228)/2)/(1000*0.61365*exp(17.502*W228/(240.97+W228))/(DI228+DJ228)-DD228)</f>
        <v>0</v>
      </c>
      <c r="T228">
        <f>1/((CW228+1)/(Q228/1.6)+1/(R228/1.37)) + CW228/((CW228+1)/(Q228/1.6) + CW228/(R228/1.37))</f>
        <v>0</v>
      </c>
      <c r="U228">
        <f>(CR228*CU228)</f>
        <v>0</v>
      </c>
      <c r="V228">
        <f>(DK228+(U228+2*0.95*5.67E-8*(((DK228+$B$7)+273)^4-(DK228+273)^4)-44100*J228)/(1.84*29.3*R228+8*0.95*5.67E-8*(DK228+273)^3))</f>
        <v>0</v>
      </c>
      <c r="W228">
        <f>($C$7*DL228+$D$7*DM228+$E$7*V228)</f>
        <v>0</v>
      </c>
      <c r="X228">
        <f>0.61365*exp(17.502*W228/(240.97+W228))</f>
        <v>0</v>
      </c>
      <c r="Y228">
        <f>(Z228/AA228*100)</f>
        <v>0</v>
      </c>
      <c r="Z228">
        <f>DD228*(DI228+DJ228)/1000</f>
        <v>0</v>
      </c>
      <c r="AA228">
        <f>0.61365*exp(17.502*DK228/(240.97+DK228))</f>
        <v>0</v>
      </c>
      <c r="AB228">
        <f>(X228-DD228*(DI228+DJ228)/1000)</f>
        <v>0</v>
      </c>
      <c r="AC228">
        <f>(-J228*44100)</f>
        <v>0</v>
      </c>
      <c r="AD228">
        <f>2*29.3*R228*0.92*(DK228-W228)</f>
        <v>0</v>
      </c>
      <c r="AE228">
        <f>2*0.95*5.67E-8*(((DK228+$B$7)+273)^4-(W228+273)^4)</f>
        <v>0</v>
      </c>
      <c r="AF228">
        <f>U228+AE228+AC228+AD228</f>
        <v>0</v>
      </c>
      <c r="AG228">
        <f>DH228*AU228*(DC228-DB228*(1000-AU228*DE228)/(1000-AU228*DD228))/(100*CV228)</f>
        <v>0</v>
      </c>
      <c r="AH228">
        <f>1000*DH228*AU228*(DD228-DE228)/(100*CV228*(1000-AU228*DD228))</f>
        <v>0</v>
      </c>
      <c r="AI228">
        <f>(AJ228 - AK228 - DI228*1E3/(8.314*(DK228+273.15)) * AM228/DH228 * AL228) * DH228/(100*CV228) * (1000 - DE228)/1000</f>
        <v>0</v>
      </c>
      <c r="AJ228">
        <v>133.011860774601</v>
      </c>
      <c r="AK228">
        <v>148.508418181818</v>
      </c>
      <c r="AL228">
        <v>-3.31717182708117</v>
      </c>
      <c r="AM228">
        <v>64.6680745848926</v>
      </c>
      <c r="AN228">
        <f>(AP228 - AO228 + DI228*1E3/(8.314*(DK228+273.15)) * AR228/DH228 * AQ228) * DH228/(100*CV228) * 1000/(1000 - AP228)</f>
        <v>0</v>
      </c>
      <c r="AO228">
        <v>9.43839355161022</v>
      </c>
      <c r="AP228">
        <v>9.92294412587413</v>
      </c>
      <c r="AQ228">
        <v>-0.000211005254231184</v>
      </c>
      <c r="AR228">
        <v>99.6129753711119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MAX(0,($B$13+$C$13*DP228)/(1+$D$13*DP228)*DI228/(DK228+273)*$E$13)</f>
        <v>0</v>
      </c>
      <c r="AX228" t="s">
        <v>407</v>
      </c>
      <c r="AY228" t="s">
        <v>407</v>
      </c>
      <c r="AZ228">
        <v>0</v>
      </c>
      <c r="BA228">
        <v>0</v>
      </c>
      <c r="BB228">
        <f>1-AZ228/BA228</f>
        <v>0</v>
      </c>
      <c r="BC228">
        <v>0</v>
      </c>
      <c r="BD228" t="s">
        <v>407</v>
      </c>
      <c r="BE228" t="s">
        <v>407</v>
      </c>
      <c r="BF228">
        <v>0</v>
      </c>
      <c r="BG228">
        <v>0</v>
      </c>
      <c r="BH228">
        <f>1-BF228/BG228</f>
        <v>0</v>
      </c>
      <c r="BI228">
        <v>0.5</v>
      </c>
      <c r="BJ228">
        <f>CS228</f>
        <v>0</v>
      </c>
      <c r="BK228">
        <f>L228</f>
        <v>0</v>
      </c>
      <c r="BL228">
        <f>BH228*BI228*BJ228</f>
        <v>0</v>
      </c>
      <c r="BM228">
        <f>(BK228-BC228)/BJ228</f>
        <v>0</v>
      </c>
      <c r="BN228">
        <f>(BA228-BG228)/BG228</f>
        <v>0</v>
      </c>
      <c r="BO228">
        <f>AZ228/(BB228+AZ228/BG228)</f>
        <v>0</v>
      </c>
      <c r="BP228" t="s">
        <v>407</v>
      </c>
      <c r="BQ228">
        <v>0</v>
      </c>
      <c r="BR228">
        <f>IF(BQ228&lt;&gt;0, BQ228, BO228)</f>
        <v>0</v>
      </c>
      <c r="BS228">
        <f>1-BR228/BG228</f>
        <v>0</v>
      </c>
      <c r="BT228">
        <f>(BG228-BF228)/(BG228-BR228)</f>
        <v>0</v>
      </c>
      <c r="BU228">
        <f>(BA228-BG228)/(BA228-BR228)</f>
        <v>0</v>
      </c>
      <c r="BV228">
        <f>(BG228-BF228)/(BG228-AZ228)</f>
        <v>0</v>
      </c>
      <c r="BW228">
        <f>(BA228-BG228)/(BA228-AZ228)</f>
        <v>0</v>
      </c>
      <c r="BX228">
        <f>(BT228*BR228/BF228)</f>
        <v>0</v>
      </c>
      <c r="BY228">
        <f>(1-BX228)</f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f>$B$11*DQ228+$C$11*DR228+$F$11*EC228*(1-EF228)</f>
        <v>0</v>
      </c>
      <c r="CS228">
        <f>CR228*CT228</f>
        <v>0</v>
      </c>
      <c r="CT228">
        <f>($B$11*$D$9+$C$11*$D$9+$F$11*((EP228+EH228)/MAX(EP228+EH228+EQ228, 0.1)*$I$9+EQ228/MAX(EP228+EH228+EQ228, 0.1)*$J$9))/($B$11+$C$11+$F$11)</f>
        <v>0</v>
      </c>
      <c r="CU228">
        <f>($B$11*$K$9+$C$11*$K$9+$F$11*((EP228+EH228)/MAX(EP228+EH228+EQ228, 0.1)*$P$9+EQ228/MAX(EP228+EH228+EQ228, 0.1)*$Q$9))/($B$11+$C$11+$F$11)</f>
        <v>0</v>
      </c>
      <c r="CV228">
        <v>2.96</v>
      </c>
      <c r="CW228">
        <v>0.5</v>
      </c>
      <c r="CX228" t="s">
        <v>408</v>
      </c>
      <c r="CY228">
        <v>2</v>
      </c>
      <c r="CZ228" t="b">
        <v>1</v>
      </c>
      <c r="DA228">
        <v>1510794148.5</v>
      </c>
      <c r="DB228">
        <v>170.128111111111</v>
      </c>
      <c r="DC228">
        <v>148.059222222222</v>
      </c>
      <c r="DD228">
        <v>9.93476259259259</v>
      </c>
      <c r="DE228">
        <v>9.43935851851852</v>
      </c>
      <c r="DF228">
        <v>164.895703703704</v>
      </c>
      <c r="DG228">
        <v>9.93507</v>
      </c>
      <c r="DH228">
        <v>500.071481481481</v>
      </c>
      <c r="DI228">
        <v>89.8622148148148</v>
      </c>
      <c r="DJ228">
        <v>0.0999711777777778</v>
      </c>
      <c r="DK228">
        <v>18.8961074074074</v>
      </c>
      <c r="DL228">
        <v>19.9705444444444</v>
      </c>
      <c r="DM228">
        <v>999.9</v>
      </c>
      <c r="DN228">
        <v>0</v>
      </c>
      <c r="DO228">
        <v>0</v>
      </c>
      <c r="DP228">
        <v>10008.9859259259</v>
      </c>
      <c r="DQ228">
        <v>0</v>
      </c>
      <c r="DR228">
        <v>9.76404</v>
      </c>
      <c r="DS228">
        <v>22.0687777777778</v>
      </c>
      <c r="DT228">
        <v>171.835222222222</v>
      </c>
      <c r="DU228">
        <v>149.470185185185</v>
      </c>
      <c r="DV228">
        <v>0.495404259259259</v>
      </c>
      <c r="DW228">
        <v>148.059222222222</v>
      </c>
      <c r="DX228">
        <v>9.43935851851852</v>
      </c>
      <c r="DY228">
        <v>0.892759814814815</v>
      </c>
      <c r="DZ228">
        <v>0.848241592592592</v>
      </c>
      <c r="EA228">
        <v>5.27455111111111</v>
      </c>
      <c r="EB228">
        <v>4.54130888888889</v>
      </c>
      <c r="EC228">
        <v>2000.0437037037</v>
      </c>
      <c r="ED228">
        <v>0.980002444444444</v>
      </c>
      <c r="EE228">
        <v>0.0199973259259259</v>
      </c>
      <c r="EF228">
        <v>0</v>
      </c>
      <c r="EG228">
        <v>2.27125925925926</v>
      </c>
      <c r="EH228">
        <v>0</v>
      </c>
      <c r="EI228">
        <v>5321.85037037037</v>
      </c>
      <c r="EJ228">
        <v>17300.5407407407</v>
      </c>
      <c r="EK228">
        <v>37.75</v>
      </c>
      <c r="EL228">
        <v>38.5045925925926</v>
      </c>
      <c r="EM228">
        <v>37.7103333333333</v>
      </c>
      <c r="EN228">
        <v>36.937</v>
      </c>
      <c r="EO228">
        <v>36.6364814814815</v>
      </c>
      <c r="EP228">
        <v>1960.0462962963</v>
      </c>
      <c r="EQ228">
        <v>39.9922222222222</v>
      </c>
      <c r="ER228">
        <v>0</v>
      </c>
      <c r="ES228">
        <v>1679594908.7</v>
      </c>
      <c r="ET228">
        <v>0</v>
      </c>
      <c r="EU228">
        <v>2.269504</v>
      </c>
      <c r="EV228">
        <v>-0.0496692258302998</v>
      </c>
      <c r="EW228">
        <v>-24.4176922941939</v>
      </c>
      <c r="EX228">
        <v>5321.7572</v>
      </c>
      <c r="EY228">
        <v>15</v>
      </c>
      <c r="EZ228">
        <v>0</v>
      </c>
      <c r="FA228" t="s">
        <v>409</v>
      </c>
      <c r="FB228">
        <v>1510787920.6</v>
      </c>
      <c r="FC228">
        <v>1510787921.6</v>
      </c>
      <c r="FD228">
        <v>0</v>
      </c>
      <c r="FE228">
        <v>-0.101</v>
      </c>
      <c r="FF228">
        <v>-0.012</v>
      </c>
      <c r="FG228">
        <v>6.901</v>
      </c>
      <c r="FH228">
        <v>0.516</v>
      </c>
      <c r="FI228">
        <v>420</v>
      </c>
      <c r="FJ228">
        <v>24</v>
      </c>
      <c r="FK228">
        <v>0.32</v>
      </c>
      <c r="FL228">
        <v>0.12</v>
      </c>
      <c r="FM228">
        <v>0.5031938</v>
      </c>
      <c r="FN228">
        <v>-0.145984908067544</v>
      </c>
      <c r="FO228">
        <v>0.0146965072554672</v>
      </c>
      <c r="FP228">
        <v>1</v>
      </c>
      <c r="FQ228">
        <v>1</v>
      </c>
      <c r="FR228">
        <v>1</v>
      </c>
      <c r="FS228" t="s">
        <v>410</v>
      </c>
      <c r="FT228">
        <v>2.97388</v>
      </c>
      <c r="FU228">
        <v>2.754</v>
      </c>
      <c r="FV228">
        <v>0.0358525</v>
      </c>
      <c r="FW228">
        <v>0.0320388</v>
      </c>
      <c r="FX228">
        <v>0.0542768</v>
      </c>
      <c r="FY228">
        <v>0.0527527</v>
      </c>
      <c r="FZ228">
        <v>37527.3</v>
      </c>
      <c r="GA228">
        <v>41108.6</v>
      </c>
      <c r="GB228">
        <v>35273.8</v>
      </c>
      <c r="GC228">
        <v>38518</v>
      </c>
      <c r="GD228">
        <v>47274.9</v>
      </c>
      <c r="GE228">
        <v>52679.5</v>
      </c>
      <c r="GF228">
        <v>55075</v>
      </c>
      <c r="GG228">
        <v>61754.6</v>
      </c>
      <c r="GH228">
        <v>1.99387</v>
      </c>
      <c r="GI228">
        <v>1.79125</v>
      </c>
      <c r="GJ228">
        <v>0.0433847</v>
      </c>
      <c r="GK228">
        <v>0</v>
      </c>
      <c r="GL228">
        <v>19.2668</v>
      </c>
      <c r="GM228">
        <v>999.9</v>
      </c>
      <c r="GN228">
        <v>51.08</v>
      </c>
      <c r="GO228">
        <v>30.726</v>
      </c>
      <c r="GP228">
        <v>25.2456</v>
      </c>
      <c r="GQ228">
        <v>55.9787</v>
      </c>
      <c r="GR228">
        <v>50.0521</v>
      </c>
      <c r="GS228">
        <v>1</v>
      </c>
      <c r="GT228">
        <v>-0.0701194</v>
      </c>
      <c r="GU228">
        <v>4.97044</v>
      </c>
      <c r="GV228">
        <v>20.0499</v>
      </c>
      <c r="GW228">
        <v>5.20246</v>
      </c>
      <c r="GX228">
        <v>12.0055</v>
      </c>
      <c r="GY228">
        <v>4.97575</v>
      </c>
      <c r="GZ228">
        <v>3.293</v>
      </c>
      <c r="HA228">
        <v>9999</v>
      </c>
      <c r="HB228">
        <v>9999</v>
      </c>
      <c r="HC228">
        <v>999.9</v>
      </c>
      <c r="HD228">
        <v>9999</v>
      </c>
      <c r="HE228">
        <v>1.86311</v>
      </c>
      <c r="HF228">
        <v>1.86813</v>
      </c>
      <c r="HG228">
        <v>1.86784</v>
      </c>
      <c r="HH228">
        <v>1.869</v>
      </c>
      <c r="HI228">
        <v>1.86987</v>
      </c>
      <c r="HJ228">
        <v>1.86589</v>
      </c>
      <c r="HK228">
        <v>1.86702</v>
      </c>
      <c r="HL228">
        <v>1.86834</v>
      </c>
      <c r="HM228">
        <v>5</v>
      </c>
      <c r="HN228">
        <v>0</v>
      </c>
      <c r="HO228">
        <v>0</v>
      </c>
      <c r="HP228">
        <v>0</v>
      </c>
      <c r="HQ228" t="s">
        <v>411</v>
      </c>
      <c r="HR228" t="s">
        <v>412</v>
      </c>
      <c r="HS228" t="s">
        <v>413</v>
      </c>
      <c r="HT228" t="s">
        <v>413</v>
      </c>
      <c r="HU228" t="s">
        <v>413</v>
      </c>
      <c r="HV228" t="s">
        <v>413</v>
      </c>
      <c r="HW228">
        <v>0</v>
      </c>
      <c r="HX228">
        <v>100</v>
      </c>
      <c r="HY228">
        <v>100</v>
      </c>
      <c r="HZ228">
        <v>5.066</v>
      </c>
      <c r="IA228">
        <v>-0.0005</v>
      </c>
      <c r="IB228">
        <v>4.09459096810632</v>
      </c>
      <c r="IC228">
        <v>0.00701673648668627</v>
      </c>
      <c r="ID228">
        <v>-7.00304995360485e-07</v>
      </c>
      <c r="IE228">
        <v>-1.86506737496121e-11</v>
      </c>
      <c r="IF228">
        <v>0.00125787624930914</v>
      </c>
      <c r="IG228">
        <v>-0.0224036906934607</v>
      </c>
      <c r="IH228">
        <v>0.00249664406764014</v>
      </c>
      <c r="II228">
        <v>-2.59163740235367e-05</v>
      </c>
      <c r="IJ228">
        <v>-2</v>
      </c>
      <c r="IK228">
        <v>2020</v>
      </c>
      <c r="IL228">
        <v>1</v>
      </c>
      <c r="IM228">
        <v>25</v>
      </c>
      <c r="IN228">
        <v>103.9</v>
      </c>
      <c r="IO228">
        <v>103.9</v>
      </c>
      <c r="IP228">
        <v>0.384521</v>
      </c>
      <c r="IQ228">
        <v>2.65991</v>
      </c>
      <c r="IR228">
        <v>1.54785</v>
      </c>
      <c r="IS228">
        <v>2.30469</v>
      </c>
      <c r="IT228">
        <v>1.34644</v>
      </c>
      <c r="IU228">
        <v>2.41089</v>
      </c>
      <c r="IV228">
        <v>34.3497</v>
      </c>
      <c r="IW228">
        <v>24.2013</v>
      </c>
      <c r="IX228">
        <v>18</v>
      </c>
      <c r="IY228">
        <v>502.07</v>
      </c>
      <c r="IZ228">
        <v>377.95</v>
      </c>
      <c r="JA228">
        <v>12.971</v>
      </c>
      <c r="JB228">
        <v>26.1127</v>
      </c>
      <c r="JC228">
        <v>29.9999</v>
      </c>
      <c r="JD228">
        <v>26.1765</v>
      </c>
      <c r="JE228">
        <v>26.1313</v>
      </c>
      <c r="JF228">
        <v>7.62131</v>
      </c>
      <c r="JG228">
        <v>59.67</v>
      </c>
      <c r="JH228">
        <v>0</v>
      </c>
      <c r="JI228">
        <v>12.9843</v>
      </c>
      <c r="JJ228">
        <v>97.9726</v>
      </c>
      <c r="JK228">
        <v>9.48228</v>
      </c>
      <c r="JL228">
        <v>102.212</v>
      </c>
      <c r="JM228">
        <v>102.809</v>
      </c>
    </row>
    <row r="229" spans="1:273">
      <c r="A229">
        <v>213</v>
      </c>
      <c r="B229">
        <v>1510794161</v>
      </c>
      <c r="C229">
        <v>4828.90000009537</v>
      </c>
      <c r="D229" t="s">
        <v>837</v>
      </c>
      <c r="E229" t="s">
        <v>838</v>
      </c>
      <c r="F229">
        <v>5</v>
      </c>
      <c r="G229" t="s">
        <v>798</v>
      </c>
      <c r="H229" t="s">
        <v>406</v>
      </c>
      <c r="I229">
        <v>1510794153.21429</v>
      </c>
      <c r="J229">
        <f>(K229)/1000</f>
        <v>0</v>
      </c>
      <c r="K229">
        <f>IF(CZ229, AN229, AH229)</f>
        <v>0</v>
      </c>
      <c r="L229">
        <f>IF(CZ229, AI229, AG229)</f>
        <v>0</v>
      </c>
      <c r="M229">
        <f>DB229 - IF(AU229&gt;1, L229*CV229*100.0/(AW229*DP229), 0)</f>
        <v>0</v>
      </c>
      <c r="N229">
        <f>((T229-J229/2)*M229-L229)/(T229+J229/2)</f>
        <v>0</v>
      </c>
      <c r="O229">
        <f>N229*(DI229+DJ229)/1000.0</f>
        <v>0</v>
      </c>
      <c r="P229">
        <f>(DB229 - IF(AU229&gt;1, L229*CV229*100.0/(AW229*DP229), 0))*(DI229+DJ229)/1000.0</f>
        <v>0</v>
      </c>
      <c r="Q229">
        <f>2.0/((1/S229-1/R229)+SIGN(S229)*SQRT((1/S229-1/R229)*(1/S229-1/R229) + 4*CW229/((CW229+1)*(CW229+1))*(2*1/S229*1/R229-1/R229*1/R229)))</f>
        <v>0</v>
      </c>
      <c r="R229">
        <f>IF(LEFT(CX229,1)&lt;&gt;"0",IF(LEFT(CX229,1)="1",3.0,CY229),$D$5+$E$5*(DP229*DI229/($K$5*1000))+$F$5*(DP229*DI229/($K$5*1000))*MAX(MIN(CV229,$J$5),$I$5)*MAX(MIN(CV229,$J$5),$I$5)+$G$5*MAX(MIN(CV229,$J$5),$I$5)*(DP229*DI229/($K$5*1000))+$H$5*(DP229*DI229/($K$5*1000))*(DP229*DI229/($K$5*1000)))</f>
        <v>0</v>
      </c>
      <c r="S229">
        <f>J229*(1000-(1000*0.61365*exp(17.502*W229/(240.97+W229))/(DI229+DJ229)+DD229)/2)/(1000*0.61365*exp(17.502*W229/(240.97+W229))/(DI229+DJ229)-DD229)</f>
        <v>0</v>
      </c>
      <c r="T229">
        <f>1/((CW229+1)/(Q229/1.6)+1/(R229/1.37)) + CW229/((CW229+1)/(Q229/1.6) + CW229/(R229/1.37))</f>
        <v>0</v>
      </c>
      <c r="U229">
        <f>(CR229*CU229)</f>
        <v>0</v>
      </c>
      <c r="V229">
        <f>(DK229+(U229+2*0.95*5.67E-8*(((DK229+$B$7)+273)^4-(DK229+273)^4)-44100*J229)/(1.84*29.3*R229+8*0.95*5.67E-8*(DK229+273)^3))</f>
        <v>0</v>
      </c>
      <c r="W229">
        <f>($C$7*DL229+$D$7*DM229+$E$7*V229)</f>
        <v>0</v>
      </c>
      <c r="X229">
        <f>0.61365*exp(17.502*W229/(240.97+W229))</f>
        <v>0</v>
      </c>
      <c r="Y229">
        <f>(Z229/AA229*100)</f>
        <v>0</v>
      </c>
      <c r="Z229">
        <f>DD229*(DI229+DJ229)/1000</f>
        <v>0</v>
      </c>
      <c r="AA229">
        <f>0.61365*exp(17.502*DK229/(240.97+DK229))</f>
        <v>0</v>
      </c>
      <c r="AB229">
        <f>(X229-DD229*(DI229+DJ229)/1000)</f>
        <v>0</v>
      </c>
      <c r="AC229">
        <f>(-J229*44100)</f>
        <v>0</v>
      </c>
      <c r="AD229">
        <f>2*29.3*R229*0.92*(DK229-W229)</f>
        <v>0</v>
      </c>
      <c r="AE229">
        <f>2*0.95*5.67E-8*(((DK229+$B$7)+273)^4-(W229+273)^4)</f>
        <v>0</v>
      </c>
      <c r="AF229">
        <f>U229+AE229+AC229+AD229</f>
        <v>0</v>
      </c>
      <c r="AG229">
        <f>DH229*AU229*(DC229-DB229*(1000-AU229*DE229)/(1000-AU229*DD229))/(100*CV229)</f>
        <v>0</v>
      </c>
      <c r="AH229">
        <f>1000*DH229*AU229*(DD229-DE229)/(100*CV229*(1000-AU229*DD229))</f>
        <v>0</v>
      </c>
      <c r="AI229">
        <f>(AJ229 - AK229 - DI229*1E3/(8.314*(DK229+273.15)) * AM229/DH229 * AL229) * DH229/(100*CV229) * (1000 - DE229)/1000</f>
        <v>0</v>
      </c>
      <c r="AJ229">
        <v>116.942517003996</v>
      </c>
      <c r="AK229">
        <v>132.242890909091</v>
      </c>
      <c r="AL229">
        <v>-3.26144375679745</v>
      </c>
      <c r="AM229">
        <v>64.6680745848926</v>
      </c>
      <c r="AN229">
        <f>(AP229 - AO229 + DI229*1E3/(8.314*(DK229+273.15)) * AR229/DH229 * AQ229) * DH229/(100*CV229) * 1000/(1000 - AP229)</f>
        <v>0</v>
      </c>
      <c r="AO229">
        <v>9.43585456977907</v>
      </c>
      <c r="AP229">
        <v>9.92024167832168</v>
      </c>
      <c r="AQ229">
        <v>-7.15485519401029e-05</v>
      </c>
      <c r="AR229">
        <v>99.6129753711119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MAX(0,($B$13+$C$13*DP229)/(1+$D$13*DP229)*DI229/(DK229+273)*$E$13)</f>
        <v>0</v>
      </c>
      <c r="AX229" t="s">
        <v>407</v>
      </c>
      <c r="AY229" t="s">
        <v>407</v>
      </c>
      <c r="AZ229">
        <v>0</v>
      </c>
      <c r="BA229">
        <v>0</v>
      </c>
      <c r="BB229">
        <f>1-AZ229/BA229</f>
        <v>0</v>
      </c>
      <c r="BC229">
        <v>0</v>
      </c>
      <c r="BD229" t="s">
        <v>407</v>
      </c>
      <c r="BE229" t="s">
        <v>407</v>
      </c>
      <c r="BF229">
        <v>0</v>
      </c>
      <c r="BG229">
        <v>0</v>
      </c>
      <c r="BH229">
        <f>1-BF229/BG229</f>
        <v>0</v>
      </c>
      <c r="BI229">
        <v>0.5</v>
      </c>
      <c r="BJ229">
        <f>CS229</f>
        <v>0</v>
      </c>
      <c r="BK229">
        <f>L229</f>
        <v>0</v>
      </c>
      <c r="BL229">
        <f>BH229*BI229*BJ229</f>
        <v>0</v>
      </c>
      <c r="BM229">
        <f>(BK229-BC229)/BJ229</f>
        <v>0</v>
      </c>
      <c r="BN229">
        <f>(BA229-BG229)/BG229</f>
        <v>0</v>
      </c>
      <c r="BO229">
        <f>AZ229/(BB229+AZ229/BG229)</f>
        <v>0</v>
      </c>
      <c r="BP229" t="s">
        <v>407</v>
      </c>
      <c r="BQ229">
        <v>0</v>
      </c>
      <c r="BR229">
        <f>IF(BQ229&lt;&gt;0, BQ229, BO229)</f>
        <v>0</v>
      </c>
      <c r="BS229">
        <f>1-BR229/BG229</f>
        <v>0</v>
      </c>
      <c r="BT229">
        <f>(BG229-BF229)/(BG229-BR229)</f>
        <v>0</v>
      </c>
      <c r="BU229">
        <f>(BA229-BG229)/(BA229-BR229)</f>
        <v>0</v>
      </c>
      <c r="BV229">
        <f>(BG229-BF229)/(BG229-AZ229)</f>
        <v>0</v>
      </c>
      <c r="BW229">
        <f>(BA229-BG229)/(BA229-AZ229)</f>
        <v>0</v>
      </c>
      <c r="BX229">
        <f>(BT229*BR229/BF229)</f>
        <v>0</v>
      </c>
      <c r="BY229">
        <f>(1-BX229)</f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f>$B$11*DQ229+$C$11*DR229+$F$11*EC229*(1-EF229)</f>
        <v>0</v>
      </c>
      <c r="CS229">
        <f>CR229*CT229</f>
        <v>0</v>
      </c>
      <c r="CT229">
        <f>($B$11*$D$9+$C$11*$D$9+$F$11*((EP229+EH229)/MAX(EP229+EH229+EQ229, 0.1)*$I$9+EQ229/MAX(EP229+EH229+EQ229, 0.1)*$J$9))/($B$11+$C$11+$F$11)</f>
        <v>0</v>
      </c>
      <c r="CU229">
        <f>($B$11*$K$9+$C$11*$K$9+$F$11*((EP229+EH229)/MAX(EP229+EH229+EQ229, 0.1)*$P$9+EQ229/MAX(EP229+EH229+EQ229, 0.1)*$Q$9))/($B$11+$C$11+$F$11)</f>
        <v>0</v>
      </c>
      <c r="CV229">
        <v>2.96</v>
      </c>
      <c r="CW229">
        <v>0.5</v>
      </c>
      <c r="CX229" t="s">
        <v>408</v>
      </c>
      <c r="CY229">
        <v>2</v>
      </c>
      <c r="CZ229" t="b">
        <v>1</v>
      </c>
      <c r="DA229">
        <v>1510794153.21429</v>
      </c>
      <c r="DB229">
        <v>154.630142857143</v>
      </c>
      <c r="DC229">
        <v>132.774785714286</v>
      </c>
      <c r="DD229">
        <v>9.92698964285714</v>
      </c>
      <c r="DE229">
        <v>9.43754607142857</v>
      </c>
      <c r="DF229">
        <v>149.502357142857</v>
      </c>
      <c r="DG229">
        <v>9.927445</v>
      </c>
      <c r="DH229">
        <v>500.075285714286</v>
      </c>
      <c r="DI229">
        <v>89.8622357142857</v>
      </c>
      <c r="DJ229">
        <v>0.100008307142857</v>
      </c>
      <c r="DK229">
        <v>18.9001535714286</v>
      </c>
      <c r="DL229">
        <v>19.9771178571429</v>
      </c>
      <c r="DM229">
        <v>999.9</v>
      </c>
      <c r="DN229">
        <v>0</v>
      </c>
      <c r="DO229">
        <v>0</v>
      </c>
      <c r="DP229">
        <v>10003.6032142857</v>
      </c>
      <c r="DQ229">
        <v>0</v>
      </c>
      <c r="DR229">
        <v>9.76404</v>
      </c>
      <c r="DS229">
        <v>21.8552821428571</v>
      </c>
      <c r="DT229">
        <v>156.180535714286</v>
      </c>
      <c r="DU229">
        <v>134.039892857143</v>
      </c>
      <c r="DV229">
        <v>0.489443785714286</v>
      </c>
      <c r="DW229">
        <v>132.774785714286</v>
      </c>
      <c r="DX229">
        <v>9.43754607142857</v>
      </c>
      <c r="DY229">
        <v>0.892061642857143</v>
      </c>
      <c r="DZ229">
        <v>0.848079</v>
      </c>
      <c r="EA229">
        <v>5.26330678571429</v>
      </c>
      <c r="EB229">
        <v>4.53856964285714</v>
      </c>
      <c r="EC229">
        <v>2000.01571428571</v>
      </c>
      <c r="ED229">
        <v>0.980002214285714</v>
      </c>
      <c r="EE229">
        <v>0.0199975714285714</v>
      </c>
      <c r="EF229">
        <v>0</v>
      </c>
      <c r="EG229">
        <v>2.33661428571429</v>
      </c>
      <c r="EH229">
        <v>0</v>
      </c>
      <c r="EI229">
        <v>5319.58071428571</v>
      </c>
      <c r="EJ229">
        <v>17300.3</v>
      </c>
      <c r="EK229">
        <v>37.741</v>
      </c>
      <c r="EL229">
        <v>38.48875</v>
      </c>
      <c r="EM229">
        <v>37.6915</v>
      </c>
      <c r="EN229">
        <v>36.937</v>
      </c>
      <c r="EO229">
        <v>36.625</v>
      </c>
      <c r="EP229">
        <v>1960.0175</v>
      </c>
      <c r="EQ229">
        <v>39.995</v>
      </c>
      <c r="ER229">
        <v>0</v>
      </c>
      <c r="ES229">
        <v>1679594914.1</v>
      </c>
      <c r="ET229">
        <v>0</v>
      </c>
      <c r="EU229">
        <v>2.31261538461538</v>
      </c>
      <c r="EV229">
        <v>0.472923074718102</v>
      </c>
      <c r="EW229">
        <v>-30.587350415055</v>
      </c>
      <c r="EX229">
        <v>5319.38230769231</v>
      </c>
      <c r="EY229">
        <v>15</v>
      </c>
      <c r="EZ229">
        <v>0</v>
      </c>
      <c r="FA229" t="s">
        <v>409</v>
      </c>
      <c r="FB229">
        <v>1510787920.6</v>
      </c>
      <c r="FC229">
        <v>1510787921.6</v>
      </c>
      <c r="FD229">
        <v>0</v>
      </c>
      <c r="FE229">
        <v>-0.101</v>
      </c>
      <c r="FF229">
        <v>-0.012</v>
      </c>
      <c r="FG229">
        <v>6.901</v>
      </c>
      <c r="FH229">
        <v>0.516</v>
      </c>
      <c r="FI229">
        <v>420</v>
      </c>
      <c r="FJ229">
        <v>24</v>
      </c>
      <c r="FK229">
        <v>0.32</v>
      </c>
      <c r="FL229">
        <v>0.12</v>
      </c>
      <c r="FM229">
        <v>0.494825275</v>
      </c>
      <c r="FN229">
        <v>-0.0885055722326452</v>
      </c>
      <c r="FO229">
        <v>0.00900200973946234</v>
      </c>
      <c r="FP229">
        <v>1</v>
      </c>
      <c r="FQ229">
        <v>1</v>
      </c>
      <c r="FR229">
        <v>1</v>
      </c>
      <c r="FS229" t="s">
        <v>410</v>
      </c>
      <c r="FT229">
        <v>2.97393</v>
      </c>
      <c r="FU229">
        <v>2.75378</v>
      </c>
      <c r="FV229">
        <v>0.0320181</v>
      </c>
      <c r="FW229">
        <v>0.0279263</v>
      </c>
      <c r="FX229">
        <v>0.054261</v>
      </c>
      <c r="FY229">
        <v>0.052745</v>
      </c>
      <c r="FZ229">
        <v>37676.2</v>
      </c>
      <c r="GA229">
        <v>41283.4</v>
      </c>
      <c r="GB229">
        <v>35273.6</v>
      </c>
      <c r="GC229">
        <v>38518.2</v>
      </c>
      <c r="GD229">
        <v>47275.5</v>
      </c>
      <c r="GE229">
        <v>52679.7</v>
      </c>
      <c r="GF229">
        <v>55074.8</v>
      </c>
      <c r="GG229">
        <v>61754.5</v>
      </c>
      <c r="GH229">
        <v>1.994</v>
      </c>
      <c r="GI229">
        <v>1.7913</v>
      </c>
      <c r="GJ229">
        <v>0.0439286</v>
      </c>
      <c r="GK229">
        <v>0</v>
      </c>
      <c r="GL229">
        <v>19.2668</v>
      </c>
      <c r="GM229">
        <v>999.9</v>
      </c>
      <c r="GN229">
        <v>51.08</v>
      </c>
      <c r="GO229">
        <v>30.726</v>
      </c>
      <c r="GP229">
        <v>25.2468</v>
      </c>
      <c r="GQ229">
        <v>56.4687</v>
      </c>
      <c r="GR229">
        <v>50.3766</v>
      </c>
      <c r="GS229">
        <v>1</v>
      </c>
      <c r="GT229">
        <v>-0.0700457</v>
      </c>
      <c r="GU229">
        <v>4.97761</v>
      </c>
      <c r="GV229">
        <v>20.0496</v>
      </c>
      <c r="GW229">
        <v>5.20246</v>
      </c>
      <c r="GX229">
        <v>12.0044</v>
      </c>
      <c r="GY229">
        <v>4.97575</v>
      </c>
      <c r="GZ229">
        <v>3.293</v>
      </c>
      <c r="HA229">
        <v>9999</v>
      </c>
      <c r="HB229">
        <v>9999</v>
      </c>
      <c r="HC229">
        <v>999.9</v>
      </c>
      <c r="HD229">
        <v>9999</v>
      </c>
      <c r="HE229">
        <v>1.86312</v>
      </c>
      <c r="HF229">
        <v>1.86813</v>
      </c>
      <c r="HG229">
        <v>1.86785</v>
      </c>
      <c r="HH229">
        <v>1.86898</v>
      </c>
      <c r="HI229">
        <v>1.86986</v>
      </c>
      <c r="HJ229">
        <v>1.8659</v>
      </c>
      <c r="HK229">
        <v>1.86701</v>
      </c>
      <c r="HL229">
        <v>1.86834</v>
      </c>
      <c r="HM229">
        <v>5</v>
      </c>
      <c r="HN229">
        <v>0</v>
      </c>
      <c r="HO229">
        <v>0</v>
      </c>
      <c r="HP229">
        <v>0</v>
      </c>
      <c r="HQ229" t="s">
        <v>411</v>
      </c>
      <c r="HR229" t="s">
        <v>412</v>
      </c>
      <c r="HS229" t="s">
        <v>413</v>
      </c>
      <c r="HT229" t="s">
        <v>413</v>
      </c>
      <c r="HU229" t="s">
        <v>413</v>
      </c>
      <c r="HV229" t="s">
        <v>413</v>
      </c>
      <c r="HW229">
        <v>0</v>
      </c>
      <c r="HX229">
        <v>100</v>
      </c>
      <c r="HY229">
        <v>100</v>
      </c>
      <c r="HZ229">
        <v>4.956</v>
      </c>
      <c r="IA229">
        <v>-0.0006</v>
      </c>
      <c r="IB229">
        <v>4.09459096810632</v>
      </c>
      <c r="IC229">
        <v>0.00701673648668627</v>
      </c>
      <c r="ID229">
        <v>-7.00304995360485e-07</v>
      </c>
      <c r="IE229">
        <v>-1.86506737496121e-11</v>
      </c>
      <c r="IF229">
        <v>0.00125787624930914</v>
      </c>
      <c r="IG229">
        <v>-0.0224036906934607</v>
      </c>
      <c r="IH229">
        <v>0.00249664406764014</v>
      </c>
      <c r="II229">
        <v>-2.59163740235367e-05</v>
      </c>
      <c r="IJ229">
        <v>-2</v>
      </c>
      <c r="IK229">
        <v>2020</v>
      </c>
      <c r="IL229">
        <v>1</v>
      </c>
      <c r="IM229">
        <v>25</v>
      </c>
      <c r="IN229">
        <v>104</v>
      </c>
      <c r="IO229">
        <v>104</v>
      </c>
      <c r="IP229">
        <v>0.34668</v>
      </c>
      <c r="IQ229">
        <v>2.67212</v>
      </c>
      <c r="IR229">
        <v>1.54785</v>
      </c>
      <c r="IS229">
        <v>2.30469</v>
      </c>
      <c r="IT229">
        <v>1.34644</v>
      </c>
      <c r="IU229">
        <v>2.31812</v>
      </c>
      <c r="IV229">
        <v>34.3497</v>
      </c>
      <c r="IW229">
        <v>24.1926</v>
      </c>
      <c r="IX229">
        <v>18</v>
      </c>
      <c r="IY229">
        <v>502.14</v>
      </c>
      <c r="IZ229">
        <v>377.965</v>
      </c>
      <c r="JA229">
        <v>12.9887</v>
      </c>
      <c r="JB229">
        <v>26.1115</v>
      </c>
      <c r="JC229">
        <v>30</v>
      </c>
      <c r="JD229">
        <v>26.1752</v>
      </c>
      <c r="JE229">
        <v>26.1295</v>
      </c>
      <c r="JF229">
        <v>6.92372</v>
      </c>
      <c r="JG229">
        <v>59.67</v>
      </c>
      <c r="JH229">
        <v>0</v>
      </c>
      <c r="JI229">
        <v>12.9942</v>
      </c>
      <c r="JJ229">
        <v>84.5987</v>
      </c>
      <c r="JK229">
        <v>9.48228</v>
      </c>
      <c r="JL229">
        <v>102.211</v>
      </c>
      <c r="JM229">
        <v>102.809</v>
      </c>
    </row>
    <row r="230" spans="1:273">
      <c r="A230">
        <v>214</v>
      </c>
      <c r="B230">
        <v>1510794165.5</v>
      </c>
      <c r="C230">
        <v>4833.40000009537</v>
      </c>
      <c r="D230" t="s">
        <v>839</v>
      </c>
      <c r="E230" t="s">
        <v>840</v>
      </c>
      <c r="F230">
        <v>5</v>
      </c>
      <c r="G230" t="s">
        <v>798</v>
      </c>
      <c r="H230" t="s">
        <v>406</v>
      </c>
      <c r="I230">
        <v>1510794157.66071</v>
      </c>
      <c r="J230">
        <f>(K230)/1000</f>
        <v>0</v>
      </c>
      <c r="K230">
        <f>IF(CZ230, AN230, AH230)</f>
        <v>0</v>
      </c>
      <c r="L230">
        <f>IF(CZ230, AI230, AG230)</f>
        <v>0</v>
      </c>
      <c r="M230">
        <f>DB230 - IF(AU230&gt;1, L230*CV230*100.0/(AW230*DP230), 0)</f>
        <v>0</v>
      </c>
      <c r="N230">
        <f>((T230-J230/2)*M230-L230)/(T230+J230/2)</f>
        <v>0</v>
      </c>
      <c r="O230">
        <f>N230*(DI230+DJ230)/1000.0</f>
        <v>0</v>
      </c>
      <c r="P230">
        <f>(DB230 - IF(AU230&gt;1, L230*CV230*100.0/(AW230*DP230), 0))*(DI230+DJ230)/1000.0</f>
        <v>0</v>
      </c>
      <c r="Q230">
        <f>2.0/((1/S230-1/R230)+SIGN(S230)*SQRT((1/S230-1/R230)*(1/S230-1/R230) + 4*CW230/((CW230+1)*(CW230+1))*(2*1/S230*1/R230-1/R230*1/R230)))</f>
        <v>0</v>
      </c>
      <c r="R230">
        <f>IF(LEFT(CX230,1)&lt;&gt;"0",IF(LEFT(CX230,1)="1",3.0,CY230),$D$5+$E$5*(DP230*DI230/($K$5*1000))+$F$5*(DP230*DI230/($K$5*1000))*MAX(MIN(CV230,$J$5),$I$5)*MAX(MIN(CV230,$J$5),$I$5)+$G$5*MAX(MIN(CV230,$J$5),$I$5)*(DP230*DI230/($K$5*1000))+$H$5*(DP230*DI230/($K$5*1000))*(DP230*DI230/($K$5*1000)))</f>
        <v>0</v>
      </c>
      <c r="S230">
        <f>J230*(1000-(1000*0.61365*exp(17.502*W230/(240.97+W230))/(DI230+DJ230)+DD230)/2)/(1000*0.61365*exp(17.502*W230/(240.97+W230))/(DI230+DJ230)-DD230)</f>
        <v>0</v>
      </c>
      <c r="T230">
        <f>1/((CW230+1)/(Q230/1.6)+1/(R230/1.37)) + CW230/((CW230+1)/(Q230/1.6) + CW230/(R230/1.37))</f>
        <v>0</v>
      </c>
      <c r="U230">
        <f>(CR230*CU230)</f>
        <v>0</v>
      </c>
      <c r="V230">
        <f>(DK230+(U230+2*0.95*5.67E-8*(((DK230+$B$7)+273)^4-(DK230+273)^4)-44100*J230)/(1.84*29.3*R230+8*0.95*5.67E-8*(DK230+273)^3))</f>
        <v>0</v>
      </c>
      <c r="W230">
        <f>($C$7*DL230+$D$7*DM230+$E$7*V230)</f>
        <v>0</v>
      </c>
      <c r="X230">
        <f>0.61365*exp(17.502*W230/(240.97+W230))</f>
        <v>0</v>
      </c>
      <c r="Y230">
        <f>(Z230/AA230*100)</f>
        <v>0</v>
      </c>
      <c r="Z230">
        <f>DD230*(DI230+DJ230)/1000</f>
        <v>0</v>
      </c>
      <c r="AA230">
        <f>0.61365*exp(17.502*DK230/(240.97+DK230))</f>
        <v>0</v>
      </c>
      <c r="AB230">
        <f>(X230-DD230*(DI230+DJ230)/1000)</f>
        <v>0</v>
      </c>
      <c r="AC230">
        <f>(-J230*44100)</f>
        <v>0</v>
      </c>
      <c r="AD230">
        <f>2*29.3*R230*0.92*(DK230-W230)</f>
        <v>0</v>
      </c>
      <c r="AE230">
        <f>2*0.95*5.67E-8*(((DK230+$B$7)+273)^4-(W230+273)^4)</f>
        <v>0</v>
      </c>
      <c r="AF230">
        <f>U230+AE230+AC230+AD230</f>
        <v>0</v>
      </c>
      <c r="AG230">
        <f>DH230*AU230*(DC230-DB230*(1000-AU230*DE230)/(1000-AU230*DD230))/(100*CV230)</f>
        <v>0</v>
      </c>
      <c r="AH230">
        <f>1000*DH230*AU230*(DD230-DE230)/(100*CV230*(1000-AU230*DD230))</f>
        <v>0</v>
      </c>
      <c r="AI230">
        <f>(AJ230 - AK230 - DI230*1E3/(8.314*(DK230+273.15)) * AM230/DH230 * AL230) * DH230/(100*CV230) * (1000 - DE230)/1000</f>
        <v>0</v>
      </c>
      <c r="AJ230">
        <v>101.450628328149</v>
      </c>
      <c r="AK230">
        <v>117.218703030303</v>
      </c>
      <c r="AL230">
        <v>-3.34467877305249</v>
      </c>
      <c r="AM230">
        <v>64.6680745848926</v>
      </c>
      <c r="AN230">
        <f>(AP230 - AO230 + DI230*1E3/(8.314*(DK230+273.15)) * AR230/DH230 * AQ230) * DH230/(100*CV230) * 1000/(1000 - AP230)</f>
        <v>0</v>
      </c>
      <c r="AO230">
        <v>9.43459681030087</v>
      </c>
      <c r="AP230">
        <v>9.9186362937063</v>
      </c>
      <c r="AQ230">
        <v>-5.04453113356489e-05</v>
      </c>
      <c r="AR230">
        <v>99.6129753711119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MAX(0,($B$13+$C$13*DP230)/(1+$D$13*DP230)*DI230/(DK230+273)*$E$13)</f>
        <v>0</v>
      </c>
      <c r="AX230" t="s">
        <v>407</v>
      </c>
      <c r="AY230" t="s">
        <v>407</v>
      </c>
      <c r="AZ230">
        <v>0</v>
      </c>
      <c r="BA230">
        <v>0</v>
      </c>
      <c r="BB230">
        <f>1-AZ230/BA230</f>
        <v>0</v>
      </c>
      <c r="BC230">
        <v>0</v>
      </c>
      <c r="BD230" t="s">
        <v>407</v>
      </c>
      <c r="BE230" t="s">
        <v>407</v>
      </c>
      <c r="BF230">
        <v>0</v>
      </c>
      <c r="BG230">
        <v>0</v>
      </c>
      <c r="BH230">
        <f>1-BF230/BG230</f>
        <v>0</v>
      </c>
      <c r="BI230">
        <v>0.5</v>
      </c>
      <c r="BJ230">
        <f>CS230</f>
        <v>0</v>
      </c>
      <c r="BK230">
        <f>L230</f>
        <v>0</v>
      </c>
      <c r="BL230">
        <f>BH230*BI230*BJ230</f>
        <v>0</v>
      </c>
      <c r="BM230">
        <f>(BK230-BC230)/BJ230</f>
        <v>0</v>
      </c>
      <c r="BN230">
        <f>(BA230-BG230)/BG230</f>
        <v>0</v>
      </c>
      <c r="BO230">
        <f>AZ230/(BB230+AZ230/BG230)</f>
        <v>0</v>
      </c>
      <c r="BP230" t="s">
        <v>407</v>
      </c>
      <c r="BQ230">
        <v>0</v>
      </c>
      <c r="BR230">
        <f>IF(BQ230&lt;&gt;0, BQ230, BO230)</f>
        <v>0</v>
      </c>
      <c r="BS230">
        <f>1-BR230/BG230</f>
        <v>0</v>
      </c>
      <c r="BT230">
        <f>(BG230-BF230)/(BG230-BR230)</f>
        <v>0</v>
      </c>
      <c r="BU230">
        <f>(BA230-BG230)/(BA230-BR230)</f>
        <v>0</v>
      </c>
      <c r="BV230">
        <f>(BG230-BF230)/(BG230-AZ230)</f>
        <v>0</v>
      </c>
      <c r="BW230">
        <f>(BA230-BG230)/(BA230-AZ230)</f>
        <v>0</v>
      </c>
      <c r="BX230">
        <f>(BT230*BR230/BF230)</f>
        <v>0</v>
      </c>
      <c r="BY230">
        <f>(1-BX230)</f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f>$B$11*DQ230+$C$11*DR230+$F$11*EC230*(1-EF230)</f>
        <v>0</v>
      </c>
      <c r="CS230">
        <f>CR230*CT230</f>
        <v>0</v>
      </c>
      <c r="CT230">
        <f>($B$11*$D$9+$C$11*$D$9+$F$11*((EP230+EH230)/MAX(EP230+EH230+EQ230, 0.1)*$I$9+EQ230/MAX(EP230+EH230+EQ230, 0.1)*$J$9))/($B$11+$C$11+$F$11)</f>
        <v>0</v>
      </c>
      <c r="CU230">
        <f>($B$11*$K$9+$C$11*$K$9+$F$11*((EP230+EH230)/MAX(EP230+EH230+EQ230, 0.1)*$P$9+EQ230/MAX(EP230+EH230+EQ230, 0.1)*$Q$9))/($B$11+$C$11+$F$11)</f>
        <v>0</v>
      </c>
      <c r="CV230">
        <v>2.96</v>
      </c>
      <c r="CW230">
        <v>0.5</v>
      </c>
      <c r="CX230" t="s">
        <v>408</v>
      </c>
      <c r="CY230">
        <v>2</v>
      </c>
      <c r="CZ230" t="b">
        <v>1</v>
      </c>
      <c r="DA230">
        <v>1510794157.66071</v>
      </c>
      <c r="DB230">
        <v>140.087071428571</v>
      </c>
      <c r="DC230">
        <v>118.126885714286</v>
      </c>
      <c r="DD230">
        <v>9.922705</v>
      </c>
      <c r="DE230">
        <v>9.43599678571429</v>
      </c>
      <c r="DF230">
        <v>135.057857142857</v>
      </c>
      <c r="DG230">
        <v>9.92324178571429</v>
      </c>
      <c r="DH230">
        <v>500.069785714286</v>
      </c>
      <c r="DI230">
        <v>89.8615785714286</v>
      </c>
      <c r="DJ230">
        <v>0.100002442857143</v>
      </c>
      <c r="DK230">
        <v>18.9043392857143</v>
      </c>
      <c r="DL230">
        <v>19.9857892857143</v>
      </c>
      <c r="DM230">
        <v>999.9</v>
      </c>
      <c r="DN230">
        <v>0</v>
      </c>
      <c r="DO230">
        <v>0</v>
      </c>
      <c r="DP230">
        <v>9998.71142857143</v>
      </c>
      <c r="DQ230">
        <v>0</v>
      </c>
      <c r="DR230">
        <v>9.76404</v>
      </c>
      <c r="DS230">
        <v>21.9601928571429</v>
      </c>
      <c r="DT230">
        <v>141.491107142857</v>
      </c>
      <c r="DU230">
        <v>119.252232142857</v>
      </c>
      <c r="DV230">
        <v>0.486708107142857</v>
      </c>
      <c r="DW230">
        <v>118.126885714286</v>
      </c>
      <c r="DX230">
        <v>9.43599678571429</v>
      </c>
      <c r="DY230">
        <v>0.891670071428571</v>
      </c>
      <c r="DZ230">
        <v>0.847933714285714</v>
      </c>
      <c r="EA230">
        <v>5.25699642857143</v>
      </c>
      <c r="EB230">
        <v>4.53611892857143</v>
      </c>
      <c r="EC230">
        <v>2000.01714285714</v>
      </c>
      <c r="ED230">
        <v>0.980002214285714</v>
      </c>
      <c r="EE230">
        <v>0.0199975714285714</v>
      </c>
      <c r="EF230">
        <v>0</v>
      </c>
      <c r="EG230">
        <v>2.28335</v>
      </c>
      <c r="EH230">
        <v>0</v>
      </c>
      <c r="EI230">
        <v>5317.5025</v>
      </c>
      <c r="EJ230">
        <v>17300.3178571429</v>
      </c>
      <c r="EK230">
        <v>37.72525</v>
      </c>
      <c r="EL230">
        <v>38.47075</v>
      </c>
      <c r="EM230">
        <v>37.6803571428571</v>
      </c>
      <c r="EN230">
        <v>36.937</v>
      </c>
      <c r="EO230">
        <v>36.616</v>
      </c>
      <c r="EP230">
        <v>1960.01785714286</v>
      </c>
      <c r="EQ230">
        <v>39.9975</v>
      </c>
      <c r="ER230">
        <v>0</v>
      </c>
      <c r="ES230">
        <v>1679594918.9</v>
      </c>
      <c r="ET230">
        <v>0</v>
      </c>
      <c r="EU230">
        <v>2.27612307692308</v>
      </c>
      <c r="EV230">
        <v>-0.361702571419748</v>
      </c>
      <c r="EW230">
        <v>-28.6222222105442</v>
      </c>
      <c r="EX230">
        <v>5317.14</v>
      </c>
      <c r="EY230">
        <v>15</v>
      </c>
      <c r="EZ230">
        <v>0</v>
      </c>
      <c r="FA230" t="s">
        <v>409</v>
      </c>
      <c r="FB230">
        <v>1510787920.6</v>
      </c>
      <c r="FC230">
        <v>1510787921.6</v>
      </c>
      <c r="FD230">
        <v>0</v>
      </c>
      <c r="FE230">
        <v>-0.101</v>
      </c>
      <c r="FF230">
        <v>-0.012</v>
      </c>
      <c r="FG230">
        <v>6.901</v>
      </c>
      <c r="FH230">
        <v>0.516</v>
      </c>
      <c r="FI230">
        <v>420</v>
      </c>
      <c r="FJ230">
        <v>24</v>
      </c>
      <c r="FK230">
        <v>0.32</v>
      </c>
      <c r="FL230">
        <v>0.12</v>
      </c>
      <c r="FM230">
        <v>0.48981355</v>
      </c>
      <c r="FN230">
        <v>-0.0496958724202648</v>
      </c>
      <c r="FO230">
        <v>0.00512860681350208</v>
      </c>
      <c r="FP230">
        <v>1</v>
      </c>
      <c r="FQ230">
        <v>1</v>
      </c>
      <c r="FR230">
        <v>1</v>
      </c>
      <c r="FS230" t="s">
        <v>410</v>
      </c>
      <c r="FT230">
        <v>2.97393</v>
      </c>
      <c r="FU230">
        <v>2.75365</v>
      </c>
      <c r="FV230">
        <v>0.0284146</v>
      </c>
      <c r="FW230">
        <v>0.0242215</v>
      </c>
      <c r="FX230">
        <v>0.0542562</v>
      </c>
      <c r="FY230">
        <v>0.0527367</v>
      </c>
      <c r="FZ230">
        <v>37816.6</v>
      </c>
      <c r="GA230">
        <v>41440.4</v>
      </c>
      <c r="GB230">
        <v>35273.7</v>
      </c>
      <c r="GC230">
        <v>38518</v>
      </c>
      <c r="GD230">
        <v>47275.8</v>
      </c>
      <c r="GE230">
        <v>52679.8</v>
      </c>
      <c r="GF230">
        <v>55075</v>
      </c>
      <c r="GG230">
        <v>61754.1</v>
      </c>
      <c r="GH230">
        <v>1.99382</v>
      </c>
      <c r="GI230">
        <v>1.79107</v>
      </c>
      <c r="GJ230">
        <v>0.0441037</v>
      </c>
      <c r="GK230">
        <v>0</v>
      </c>
      <c r="GL230">
        <v>19.2671</v>
      </c>
      <c r="GM230">
        <v>999.9</v>
      </c>
      <c r="GN230">
        <v>51.08</v>
      </c>
      <c r="GO230">
        <v>30.726</v>
      </c>
      <c r="GP230">
        <v>25.2453</v>
      </c>
      <c r="GQ230">
        <v>56.3687</v>
      </c>
      <c r="GR230">
        <v>50.617</v>
      </c>
      <c r="GS230">
        <v>1</v>
      </c>
      <c r="GT230">
        <v>-0.0700838</v>
      </c>
      <c r="GU230">
        <v>5.00231</v>
      </c>
      <c r="GV230">
        <v>20.0487</v>
      </c>
      <c r="GW230">
        <v>5.20082</v>
      </c>
      <c r="GX230">
        <v>12.005</v>
      </c>
      <c r="GY230">
        <v>4.97525</v>
      </c>
      <c r="GZ230">
        <v>3.29273</v>
      </c>
      <c r="HA230">
        <v>9999</v>
      </c>
      <c r="HB230">
        <v>9999</v>
      </c>
      <c r="HC230">
        <v>999.9</v>
      </c>
      <c r="HD230">
        <v>9999</v>
      </c>
      <c r="HE230">
        <v>1.86311</v>
      </c>
      <c r="HF230">
        <v>1.86813</v>
      </c>
      <c r="HG230">
        <v>1.86785</v>
      </c>
      <c r="HH230">
        <v>1.86902</v>
      </c>
      <c r="HI230">
        <v>1.8699</v>
      </c>
      <c r="HJ230">
        <v>1.8659</v>
      </c>
      <c r="HK230">
        <v>1.86703</v>
      </c>
      <c r="HL230">
        <v>1.86834</v>
      </c>
      <c r="HM230">
        <v>5</v>
      </c>
      <c r="HN230">
        <v>0</v>
      </c>
      <c r="HO230">
        <v>0</v>
      </c>
      <c r="HP230">
        <v>0</v>
      </c>
      <c r="HQ230" t="s">
        <v>411</v>
      </c>
      <c r="HR230" t="s">
        <v>412</v>
      </c>
      <c r="HS230" t="s">
        <v>413</v>
      </c>
      <c r="HT230" t="s">
        <v>413</v>
      </c>
      <c r="HU230" t="s">
        <v>413</v>
      </c>
      <c r="HV230" t="s">
        <v>413</v>
      </c>
      <c r="HW230">
        <v>0</v>
      </c>
      <c r="HX230">
        <v>100</v>
      </c>
      <c r="HY230">
        <v>100</v>
      </c>
      <c r="HZ230">
        <v>4.855</v>
      </c>
      <c r="IA230">
        <v>-0.0006</v>
      </c>
      <c r="IB230">
        <v>4.09459096810632</v>
      </c>
      <c r="IC230">
        <v>0.00701673648668627</v>
      </c>
      <c r="ID230">
        <v>-7.00304995360485e-07</v>
      </c>
      <c r="IE230">
        <v>-1.86506737496121e-11</v>
      </c>
      <c r="IF230">
        <v>0.00125787624930914</v>
      </c>
      <c r="IG230">
        <v>-0.0224036906934607</v>
      </c>
      <c r="IH230">
        <v>0.00249664406764014</v>
      </c>
      <c r="II230">
        <v>-2.59163740235367e-05</v>
      </c>
      <c r="IJ230">
        <v>-2</v>
      </c>
      <c r="IK230">
        <v>2020</v>
      </c>
      <c r="IL230">
        <v>1</v>
      </c>
      <c r="IM230">
        <v>25</v>
      </c>
      <c r="IN230">
        <v>104.1</v>
      </c>
      <c r="IO230">
        <v>104.1</v>
      </c>
      <c r="IP230">
        <v>0.316162</v>
      </c>
      <c r="IQ230">
        <v>2.67944</v>
      </c>
      <c r="IR230">
        <v>1.54785</v>
      </c>
      <c r="IS230">
        <v>2.30469</v>
      </c>
      <c r="IT230">
        <v>1.34644</v>
      </c>
      <c r="IU230">
        <v>2.32178</v>
      </c>
      <c r="IV230">
        <v>34.3497</v>
      </c>
      <c r="IW230">
        <v>24.1926</v>
      </c>
      <c r="IX230">
        <v>18</v>
      </c>
      <c r="IY230">
        <v>502.014</v>
      </c>
      <c r="IZ230">
        <v>377.839</v>
      </c>
      <c r="JA230">
        <v>12.9993</v>
      </c>
      <c r="JB230">
        <v>26.1096</v>
      </c>
      <c r="JC230">
        <v>30</v>
      </c>
      <c r="JD230">
        <v>26.174</v>
      </c>
      <c r="JE230">
        <v>26.1283</v>
      </c>
      <c r="JF230">
        <v>6.30602</v>
      </c>
      <c r="JG230">
        <v>59.67</v>
      </c>
      <c r="JH230">
        <v>0</v>
      </c>
      <c r="JI230">
        <v>12.9962</v>
      </c>
      <c r="JJ230">
        <v>64.4603</v>
      </c>
      <c r="JK230">
        <v>9.48228</v>
      </c>
      <c r="JL230">
        <v>102.212</v>
      </c>
      <c r="JM230">
        <v>102.808</v>
      </c>
    </row>
    <row r="231" spans="1:273">
      <c r="A231">
        <v>215</v>
      </c>
      <c r="B231">
        <v>1510794171</v>
      </c>
      <c r="C231">
        <v>4838.90000009537</v>
      </c>
      <c r="D231" t="s">
        <v>841</v>
      </c>
      <c r="E231" t="s">
        <v>842</v>
      </c>
      <c r="F231">
        <v>5</v>
      </c>
      <c r="G231" t="s">
        <v>798</v>
      </c>
      <c r="H231" t="s">
        <v>406</v>
      </c>
      <c r="I231">
        <v>1510794163.23214</v>
      </c>
      <c r="J231">
        <f>(K231)/1000</f>
        <v>0</v>
      </c>
      <c r="K231">
        <f>IF(CZ231, AN231, AH231)</f>
        <v>0</v>
      </c>
      <c r="L231">
        <f>IF(CZ231, AI231, AG231)</f>
        <v>0</v>
      </c>
      <c r="M231">
        <f>DB231 - IF(AU231&gt;1, L231*CV231*100.0/(AW231*DP231), 0)</f>
        <v>0</v>
      </c>
      <c r="N231">
        <f>((T231-J231/2)*M231-L231)/(T231+J231/2)</f>
        <v>0</v>
      </c>
      <c r="O231">
        <f>N231*(DI231+DJ231)/1000.0</f>
        <v>0</v>
      </c>
      <c r="P231">
        <f>(DB231 - IF(AU231&gt;1, L231*CV231*100.0/(AW231*DP231), 0))*(DI231+DJ231)/1000.0</f>
        <v>0</v>
      </c>
      <c r="Q231">
        <f>2.0/((1/S231-1/R231)+SIGN(S231)*SQRT((1/S231-1/R231)*(1/S231-1/R231) + 4*CW231/((CW231+1)*(CW231+1))*(2*1/S231*1/R231-1/R231*1/R231)))</f>
        <v>0</v>
      </c>
      <c r="R231">
        <f>IF(LEFT(CX231,1)&lt;&gt;"0",IF(LEFT(CX231,1)="1",3.0,CY231),$D$5+$E$5*(DP231*DI231/($K$5*1000))+$F$5*(DP231*DI231/($K$5*1000))*MAX(MIN(CV231,$J$5),$I$5)*MAX(MIN(CV231,$J$5),$I$5)+$G$5*MAX(MIN(CV231,$J$5),$I$5)*(DP231*DI231/($K$5*1000))+$H$5*(DP231*DI231/($K$5*1000))*(DP231*DI231/($K$5*1000)))</f>
        <v>0</v>
      </c>
      <c r="S231">
        <f>J231*(1000-(1000*0.61365*exp(17.502*W231/(240.97+W231))/(DI231+DJ231)+DD231)/2)/(1000*0.61365*exp(17.502*W231/(240.97+W231))/(DI231+DJ231)-DD231)</f>
        <v>0</v>
      </c>
      <c r="T231">
        <f>1/((CW231+1)/(Q231/1.6)+1/(R231/1.37)) + CW231/((CW231+1)/(Q231/1.6) + CW231/(R231/1.37))</f>
        <v>0</v>
      </c>
      <c r="U231">
        <f>(CR231*CU231)</f>
        <v>0</v>
      </c>
      <c r="V231">
        <f>(DK231+(U231+2*0.95*5.67E-8*(((DK231+$B$7)+273)^4-(DK231+273)^4)-44100*J231)/(1.84*29.3*R231+8*0.95*5.67E-8*(DK231+273)^3))</f>
        <v>0</v>
      </c>
      <c r="W231">
        <f>($C$7*DL231+$D$7*DM231+$E$7*V231)</f>
        <v>0</v>
      </c>
      <c r="X231">
        <f>0.61365*exp(17.502*W231/(240.97+W231))</f>
        <v>0</v>
      </c>
      <c r="Y231">
        <f>(Z231/AA231*100)</f>
        <v>0</v>
      </c>
      <c r="Z231">
        <f>DD231*(DI231+DJ231)/1000</f>
        <v>0</v>
      </c>
      <c r="AA231">
        <f>0.61365*exp(17.502*DK231/(240.97+DK231))</f>
        <v>0</v>
      </c>
      <c r="AB231">
        <f>(X231-DD231*(DI231+DJ231)/1000)</f>
        <v>0</v>
      </c>
      <c r="AC231">
        <f>(-J231*44100)</f>
        <v>0</v>
      </c>
      <c r="AD231">
        <f>2*29.3*R231*0.92*(DK231-W231)</f>
        <v>0</v>
      </c>
      <c r="AE231">
        <f>2*0.95*5.67E-8*(((DK231+$B$7)+273)^4-(W231+273)^4)</f>
        <v>0</v>
      </c>
      <c r="AF231">
        <f>U231+AE231+AC231+AD231</f>
        <v>0</v>
      </c>
      <c r="AG231">
        <f>DH231*AU231*(DC231-DB231*(1000-AU231*DE231)/(1000-AU231*DD231))/(100*CV231)</f>
        <v>0</v>
      </c>
      <c r="AH231">
        <f>1000*DH231*AU231*(DD231-DE231)/(100*CV231*(1000-AU231*DD231))</f>
        <v>0</v>
      </c>
      <c r="AI231">
        <f>(AJ231 - AK231 - DI231*1E3/(8.314*(DK231+273.15)) * AM231/DH231 * AL231) * DH231/(100*CV231) * (1000 - DE231)/1000</f>
        <v>0</v>
      </c>
      <c r="AJ231">
        <v>83.6031067793049</v>
      </c>
      <c r="AK231">
        <v>99.0690103030302</v>
      </c>
      <c r="AL231">
        <v>-3.28904925353175</v>
      </c>
      <c r="AM231">
        <v>64.6680745848926</v>
      </c>
      <c r="AN231">
        <f>(AP231 - AO231 + DI231*1E3/(8.314*(DK231+273.15)) * AR231/DH231 * AQ231) * DH231/(100*CV231) * 1000/(1000 - AP231)</f>
        <v>0</v>
      </c>
      <c r="AO231">
        <v>9.43386468496069</v>
      </c>
      <c r="AP231">
        <v>9.91421013986014</v>
      </c>
      <c r="AQ231">
        <v>-8.01056230232835e-05</v>
      </c>
      <c r="AR231">
        <v>99.6129753711119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MAX(0,($B$13+$C$13*DP231)/(1+$D$13*DP231)*DI231/(DK231+273)*$E$13)</f>
        <v>0</v>
      </c>
      <c r="AX231" t="s">
        <v>407</v>
      </c>
      <c r="AY231" t="s">
        <v>407</v>
      </c>
      <c r="AZ231">
        <v>0</v>
      </c>
      <c r="BA231">
        <v>0</v>
      </c>
      <c r="BB231">
        <f>1-AZ231/BA231</f>
        <v>0</v>
      </c>
      <c r="BC231">
        <v>0</v>
      </c>
      <c r="BD231" t="s">
        <v>407</v>
      </c>
      <c r="BE231" t="s">
        <v>407</v>
      </c>
      <c r="BF231">
        <v>0</v>
      </c>
      <c r="BG231">
        <v>0</v>
      </c>
      <c r="BH231">
        <f>1-BF231/BG231</f>
        <v>0</v>
      </c>
      <c r="BI231">
        <v>0.5</v>
      </c>
      <c r="BJ231">
        <f>CS231</f>
        <v>0</v>
      </c>
      <c r="BK231">
        <f>L231</f>
        <v>0</v>
      </c>
      <c r="BL231">
        <f>BH231*BI231*BJ231</f>
        <v>0</v>
      </c>
      <c r="BM231">
        <f>(BK231-BC231)/BJ231</f>
        <v>0</v>
      </c>
      <c r="BN231">
        <f>(BA231-BG231)/BG231</f>
        <v>0</v>
      </c>
      <c r="BO231">
        <f>AZ231/(BB231+AZ231/BG231)</f>
        <v>0</v>
      </c>
      <c r="BP231" t="s">
        <v>407</v>
      </c>
      <c r="BQ231">
        <v>0</v>
      </c>
      <c r="BR231">
        <f>IF(BQ231&lt;&gt;0, BQ231, BO231)</f>
        <v>0</v>
      </c>
      <c r="BS231">
        <f>1-BR231/BG231</f>
        <v>0</v>
      </c>
      <c r="BT231">
        <f>(BG231-BF231)/(BG231-BR231)</f>
        <v>0</v>
      </c>
      <c r="BU231">
        <f>(BA231-BG231)/(BA231-BR231)</f>
        <v>0</v>
      </c>
      <c r="BV231">
        <f>(BG231-BF231)/(BG231-AZ231)</f>
        <v>0</v>
      </c>
      <c r="BW231">
        <f>(BA231-BG231)/(BA231-AZ231)</f>
        <v>0</v>
      </c>
      <c r="BX231">
        <f>(BT231*BR231/BF231)</f>
        <v>0</v>
      </c>
      <c r="BY231">
        <f>(1-BX231)</f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f>$B$11*DQ231+$C$11*DR231+$F$11*EC231*(1-EF231)</f>
        <v>0</v>
      </c>
      <c r="CS231">
        <f>CR231*CT231</f>
        <v>0</v>
      </c>
      <c r="CT231">
        <f>($B$11*$D$9+$C$11*$D$9+$F$11*((EP231+EH231)/MAX(EP231+EH231+EQ231, 0.1)*$I$9+EQ231/MAX(EP231+EH231+EQ231, 0.1)*$J$9))/($B$11+$C$11+$F$11)</f>
        <v>0</v>
      </c>
      <c r="CU231">
        <f>($B$11*$K$9+$C$11*$K$9+$F$11*((EP231+EH231)/MAX(EP231+EH231+EQ231, 0.1)*$P$9+EQ231/MAX(EP231+EH231+EQ231, 0.1)*$Q$9))/($B$11+$C$11+$F$11)</f>
        <v>0</v>
      </c>
      <c r="CV231">
        <v>2.96</v>
      </c>
      <c r="CW231">
        <v>0.5</v>
      </c>
      <c r="CX231" t="s">
        <v>408</v>
      </c>
      <c r="CY231">
        <v>2</v>
      </c>
      <c r="CZ231" t="b">
        <v>1</v>
      </c>
      <c r="DA231">
        <v>1510794163.23214</v>
      </c>
      <c r="DB231">
        <v>121.878310714286</v>
      </c>
      <c r="DC231">
        <v>99.8856821428572</v>
      </c>
      <c r="DD231">
        <v>9.9187</v>
      </c>
      <c r="DE231">
        <v>9.43446607142857</v>
      </c>
      <c r="DF231">
        <v>116.972710714286</v>
      </c>
      <c r="DG231">
        <v>9.91931214285714</v>
      </c>
      <c r="DH231">
        <v>500.07825</v>
      </c>
      <c r="DI231">
        <v>89.8605785714286</v>
      </c>
      <c r="DJ231">
        <v>0.100033064285714</v>
      </c>
      <c r="DK231">
        <v>18.9082321428571</v>
      </c>
      <c r="DL231">
        <v>19.9949178571429</v>
      </c>
      <c r="DM231">
        <v>999.9</v>
      </c>
      <c r="DN231">
        <v>0</v>
      </c>
      <c r="DO231">
        <v>0</v>
      </c>
      <c r="DP231">
        <v>9989.9925</v>
      </c>
      <c r="DQ231">
        <v>0</v>
      </c>
      <c r="DR231">
        <v>9.76404</v>
      </c>
      <c r="DS231">
        <v>21.9926571428571</v>
      </c>
      <c r="DT231">
        <v>123.099332142857</v>
      </c>
      <c r="DU231">
        <v>100.837060714286</v>
      </c>
      <c r="DV231">
        <v>0.48423275</v>
      </c>
      <c r="DW231">
        <v>99.8856821428572</v>
      </c>
      <c r="DX231">
        <v>9.43446607142857</v>
      </c>
      <c r="DY231">
        <v>0.891300071428571</v>
      </c>
      <c r="DZ231">
        <v>0.847786785714286</v>
      </c>
      <c r="EA231">
        <v>5.25103178571429</v>
      </c>
      <c r="EB231">
        <v>4.5336425</v>
      </c>
      <c r="EC231">
        <v>1999.99785714286</v>
      </c>
      <c r="ED231">
        <v>0.980002107142857</v>
      </c>
      <c r="EE231">
        <v>0.0199976857142857</v>
      </c>
      <c r="EF231">
        <v>0</v>
      </c>
      <c r="EG231">
        <v>2.23869642857143</v>
      </c>
      <c r="EH231">
        <v>0</v>
      </c>
      <c r="EI231">
        <v>5314.78892857143</v>
      </c>
      <c r="EJ231">
        <v>17300.15</v>
      </c>
      <c r="EK231">
        <v>37.70275</v>
      </c>
      <c r="EL231">
        <v>38.44825</v>
      </c>
      <c r="EM231">
        <v>37.6582142857143</v>
      </c>
      <c r="EN231">
        <v>36.937</v>
      </c>
      <c r="EO231">
        <v>36.5935</v>
      </c>
      <c r="EP231">
        <v>1959.99785714286</v>
      </c>
      <c r="EQ231">
        <v>40</v>
      </c>
      <c r="ER231">
        <v>0</v>
      </c>
      <c r="ES231">
        <v>1679594923.7</v>
      </c>
      <c r="ET231">
        <v>0</v>
      </c>
      <c r="EU231">
        <v>2.27080769230769</v>
      </c>
      <c r="EV231">
        <v>-0.763651282178545</v>
      </c>
      <c r="EW231">
        <v>-26.6475213812954</v>
      </c>
      <c r="EX231">
        <v>5314.82538461538</v>
      </c>
      <c r="EY231">
        <v>15</v>
      </c>
      <c r="EZ231">
        <v>0</v>
      </c>
      <c r="FA231" t="s">
        <v>409</v>
      </c>
      <c r="FB231">
        <v>1510787920.6</v>
      </c>
      <c r="FC231">
        <v>1510787921.6</v>
      </c>
      <c r="FD231">
        <v>0</v>
      </c>
      <c r="FE231">
        <v>-0.101</v>
      </c>
      <c r="FF231">
        <v>-0.012</v>
      </c>
      <c r="FG231">
        <v>6.901</v>
      </c>
      <c r="FH231">
        <v>0.516</v>
      </c>
      <c r="FI231">
        <v>420</v>
      </c>
      <c r="FJ231">
        <v>24</v>
      </c>
      <c r="FK231">
        <v>0.32</v>
      </c>
      <c r="FL231">
        <v>0.12</v>
      </c>
      <c r="FM231">
        <v>0.485323475</v>
      </c>
      <c r="FN231">
        <v>-0.023709061913697</v>
      </c>
      <c r="FO231">
        <v>0.00243310583398565</v>
      </c>
      <c r="FP231">
        <v>1</v>
      </c>
      <c r="FQ231">
        <v>1</v>
      </c>
      <c r="FR231">
        <v>1</v>
      </c>
      <c r="FS231" t="s">
        <v>410</v>
      </c>
      <c r="FT231">
        <v>2.97386</v>
      </c>
      <c r="FU231">
        <v>2.75376</v>
      </c>
      <c r="FV231">
        <v>0.0239697</v>
      </c>
      <c r="FW231">
        <v>0.0194404</v>
      </c>
      <c r="FX231">
        <v>0.0542399</v>
      </c>
      <c r="FY231">
        <v>0.0527399</v>
      </c>
      <c r="FZ231">
        <v>37989.4</v>
      </c>
      <c r="GA231">
        <v>41643.4</v>
      </c>
      <c r="GB231">
        <v>35273.6</v>
      </c>
      <c r="GC231">
        <v>38517.9</v>
      </c>
      <c r="GD231">
        <v>47275.9</v>
      </c>
      <c r="GE231">
        <v>52679.3</v>
      </c>
      <c r="GF231">
        <v>55074.3</v>
      </c>
      <c r="GG231">
        <v>61753.9</v>
      </c>
      <c r="GH231">
        <v>1.99395</v>
      </c>
      <c r="GI231">
        <v>1.79132</v>
      </c>
      <c r="GJ231">
        <v>0.0443757</v>
      </c>
      <c r="GK231">
        <v>0</v>
      </c>
      <c r="GL231">
        <v>19.2685</v>
      </c>
      <c r="GM231">
        <v>999.9</v>
      </c>
      <c r="GN231">
        <v>51.105</v>
      </c>
      <c r="GO231">
        <v>30.706</v>
      </c>
      <c r="GP231">
        <v>25.2264</v>
      </c>
      <c r="GQ231">
        <v>56.3987</v>
      </c>
      <c r="GR231">
        <v>50.5288</v>
      </c>
      <c r="GS231">
        <v>1</v>
      </c>
      <c r="GT231">
        <v>-0.0699644</v>
      </c>
      <c r="GU231">
        <v>5.04341</v>
      </c>
      <c r="GV231">
        <v>20.0477</v>
      </c>
      <c r="GW231">
        <v>5.19917</v>
      </c>
      <c r="GX231">
        <v>12.0053</v>
      </c>
      <c r="GY231">
        <v>4.9757</v>
      </c>
      <c r="GZ231">
        <v>3.293</v>
      </c>
      <c r="HA231">
        <v>9999</v>
      </c>
      <c r="HB231">
        <v>9999</v>
      </c>
      <c r="HC231">
        <v>999.9</v>
      </c>
      <c r="HD231">
        <v>9999</v>
      </c>
      <c r="HE231">
        <v>1.8631</v>
      </c>
      <c r="HF231">
        <v>1.86813</v>
      </c>
      <c r="HG231">
        <v>1.86786</v>
      </c>
      <c r="HH231">
        <v>1.86901</v>
      </c>
      <c r="HI231">
        <v>1.86989</v>
      </c>
      <c r="HJ231">
        <v>1.86586</v>
      </c>
      <c r="HK231">
        <v>1.86704</v>
      </c>
      <c r="HL231">
        <v>1.86831</v>
      </c>
      <c r="HM231">
        <v>5</v>
      </c>
      <c r="HN231">
        <v>0</v>
      </c>
      <c r="HO231">
        <v>0</v>
      </c>
      <c r="HP231">
        <v>0</v>
      </c>
      <c r="HQ231" t="s">
        <v>411</v>
      </c>
      <c r="HR231" t="s">
        <v>412</v>
      </c>
      <c r="HS231" t="s">
        <v>413</v>
      </c>
      <c r="HT231" t="s">
        <v>413</v>
      </c>
      <c r="HU231" t="s">
        <v>413</v>
      </c>
      <c r="HV231" t="s">
        <v>413</v>
      </c>
      <c r="HW231">
        <v>0</v>
      </c>
      <c r="HX231">
        <v>100</v>
      </c>
      <c r="HY231">
        <v>100</v>
      </c>
      <c r="HZ231">
        <v>4.732</v>
      </c>
      <c r="IA231">
        <v>-0.0007</v>
      </c>
      <c r="IB231">
        <v>4.09459096810632</v>
      </c>
      <c r="IC231">
        <v>0.00701673648668627</v>
      </c>
      <c r="ID231">
        <v>-7.00304995360485e-07</v>
      </c>
      <c r="IE231">
        <v>-1.86506737496121e-11</v>
      </c>
      <c r="IF231">
        <v>0.00125787624930914</v>
      </c>
      <c r="IG231">
        <v>-0.0224036906934607</v>
      </c>
      <c r="IH231">
        <v>0.00249664406764014</v>
      </c>
      <c r="II231">
        <v>-2.59163740235367e-05</v>
      </c>
      <c r="IJ231">
        <v>-2</v>
      </c>
      <c r="IK231">
        <v>2020</v>
      </c>
      <c r="IL231">
        <v>1</v>
      </c>
      <c r="IM231">
        <v>25</v>
      </c>
      <c r="IN231">
        <v>104.2</v>
      </c>
      <c r="IO231">
        <v>104.2</v>
      </c>
      <c r="IP231">
        <v>0.274658</v>
      </c>
      <c r="IQ231">
        <v>2.69287</v>
      </c>
      <c r="IR231">
        <v>1.54785</v>
      </c>
      <c r="IS231">
        <v>2.30469</v>
      </c>
      <c r="IT231">
        <v>1.34644</v>
      </c>
      <c r="IU231">
        <v>2.36694</v>
      </c>
      <c r="IV231">
        <v>34.3497</v>
      </c>
      <c r="IW231">
        <v>24.1926</v>
      </c>
      <c r="IX231">
        <v>18</v>
      </c>
      <c r="IY231">
        <v>502.079</v>
      </c>
      <c r="IZ231">
        <v>377.957</v>
      </c>
      <c r="JA231">
        <v>13.0028</v>
      </c>
      <c r="JB231">
        <v>26.1078</v>
      </c>
      <c r="JC231">
        <v>30.0001</v>
      </c>
      <c r="JD231">
        <v>26.1722</v>
      </c>
      <c r="JE231">
        <v>26.1264</v>
      </c>
      <c r="JF231">
        <v>5.47512</v>
      </c>
      <c r="JG231">
        <v>59.67</v>
      </c>
      <c r="JH231">
        <v>0</v>
      </c>
      <c r="JI231">
        <v>12.9962</v>
      </c>
      <c r="JJ231">
        <v>50.9785</v>
      </c>
      <c r="JK231">
        <v>9.48228</v>
      </c>
      <c r="JL231">
        <v>102.211</v>
      </c>
      <c r="JM231">
        <v>102.808</v>
      </c>
    </row>
    <row r="232" spans="1:273">
      <c r="A232">
        <v>216</v>
      </c>
      <c r="B232">
        <v>1510794175.5</v>
      </c>
      <c r="C232">
        <v>4843.40000009537</v>
      </c>
      <c r="D232" t="s">
        <v>843</v>
      </c>
      <c r="E232" t="s">
        <v>844</v>
      </c>
      <c r="F232">
        <v>5</v>
      </c>
      <c r="G232" t="s">
        <v>798</v>
      </c>
      <c r="H232" t="s">
        <v>406</v>
      </c>
      <c r="I232">
        <v>1510794167.67857</v>
      </c>
      <c r="J232">
        <f>(K232)/1000</f>
        <v>0</v>
      </c>
      <c r="K232">
        <f>IF(CZ232, AN232, AH232)</f>
        <v>0</v>
      </c>
      <c r="L232">
        <f>IF(CZ232, AI232, AG232)</f>
        <v>0</v>
      </c>
      <c r="M232">
        <f>DB232 - IF(AU232&gt;1, L232*CV232*100.0/(AW232*DP232), 0)</f>
        <v>0</v>
      </c>
      <c r="N232">
        <f>((T232-J232/2)*M232-L232)/(T232+J232/2)</f>
        <v>0</v>
      </c>
      <c r="O232">
        <f>N232*(DI232+DJ232)/1000.0</f>
        <v>0</v>
      </c>
      <c r="P232">
        <f>(DB232 - IF(AU232&gt;1, L232*CV232*100.0/(AW232*DP232), 0))*(DI232+DJ232)/1000.0</f>
        <v>0</v>
      </c>
      <c r="Q232">
        <f>2.0/((1/S232-1/R232)+SIGN(S232)*SQRT((1/S232-1/R232)*(1/S232-1/R232) + 4*CW232/((CW232+1)*(CW232+1))*(2*1/S232*1/R232-1/R232*1/R232)))</f>
        <v>0</v>
      </c>
      <c r="R232">
        <f>IF(LEFT(CX232,1)&lt;&gt;"0",IF(LEFT(CX232,1)="1",3.0,CY232),$D$5+$E$5*(DP232*DI232/($K$5*1000))+$F$5*(DP232*DI232/($K$5*1000))*MAX(MIN(CV232,$J$5),$I$5)*MAX(MIN(CV232,$J$5),$I$5)+$G$5*MAX(MIN(CV232,$J$5),$I$5)*(DP232*DI232/($K$5*1000))+$H$5*(DP232*DI232/($K$5*1000))*(DP232*DI232/($K$5*1000)))</f>
        <v>0</v>
      </c>
      <c r="S232">
        <f>J232*(1000-(1000*0.61365*exp(17.502*W232/(240.97+W232))/(DI232+DJ232)+DD232)/2)/(1000*0.61365*exp(17.502*W232/(240.97+W232))/(DI232+DJ232)-DD232)</f>
        <v>0</v>
      </c>
      <c r="T232">
        <f>1/((CW232+1)/(Q232/1.6)+1/(R232/1.37)) + CW232/((CW232+1)/(Q232/1.6) + CW232/(R232/1.37))</f>
        <v>0</v>
      </c>
      <c r="U232">
        <f>(CR232*CU232)</f>
        <v>0</v>
      </c>
      <c r="V232">
        <f>(DK232+(U232+2*0.95*5.67E-8*(((DK232+$B$7)+273)^4-(DK232+273)^4)-44100*J232)/(1.84*29.3*R232+8*0.95*5.67E-8*(DK232+273)^3))</f>
        <v>0</v>
      </c>
      <c r="W232">
        <f>($C$7*DL232+$D$7*DM232+$E$7*V232)</f>
        <v>0</v>
      </c>
      <c r="X232">
        <f>0.61365*exp(17.502*W232/(240.97+W232))</f>
        <v>0</v>
      </c>
      <c r="Y232">
        <f>(Z232/AA232*100)</f>
        <v>0</v>
      </c>
      <c r="Z232">
        <f>DD232*(DI232+DJ232)/1000</f>
        <v>0</v>
      </c>
      <c r="AA232">
        <f>0.61365*exp(17.502*DK232/(240.97+DK232))</f>
        <v>0</v>
      </c>
      <c r="AB232">
        <f>(X232-DD232*(DI232+DJ232)/1000)</f>
        <v>0</v>
      </c>
      <c r="AC232">
        <f>(-J232*44100)</f>
        <v>0</v>
      </c>
      <c r="AD232">
        <f>2*29.3*R232*0.92*(DK232-W232)</f>
        <v>0</v>
      </c>
      <c r="AE232">
        <f>2*0.95*5.67E-8*(((DK232+$B$7)+273)^4-(W232+273)^4)</f>
        <v>0</v>
      </c>
      <c r="AF232">
        <f>U232+AE232+AC232+AD232</f>
        <v>0</v>
      </c>
      <c r="AG232">
        <f>DH232*AU232*(DC232-DB232*(1000-AU232*DE232)/(1000-AU232*DD232))/(100*CV232)</f>
        <v>0</v>
      </c>
      <c r="AH232">
        <f>1000*DH232*AU232*(DD232-DE232)/(100*CV232*(1000-AU232*DD232))</f>
        <v>0</v>
      </c>
      <c r="AI232">
        <f>(AJ232 - AK232 - DI232*1E3/(8.314*(DK232+273.15)) * AM232/DH232 * AL232) * DH232/(100*CV232) * (1000 - DE232)/1000</f>
        <v>0</v>
      </c>
      <c r="AJ232">
        <v>67.2543663358314</v>
      </c>
      <c r="AK232">
        <v>83.5584963636363</v>
      </c>
      <c r="AL232">
        <v>-3.46264610440269</v>
      </c>
      <c r="AM232">
        <v>64.6680745848926</v>
      </c>
      <c r="AN232">
        <f>(AP232 - AO232 + DI232*1E3/(8.314*(DK232+273.15)) * AR232/DH232 * AQ232) * DH232/(100*CV232) * 1000/(1000 - AP232)</f>
        <v>0</v>
      </c>
      <c r="AO232">
        <v>9.43322262110688</v>
      </c>
      <c r="AP232">
        <v>9.91501468531469</v>
      </c>
      <c r="AQ232">
        <v>1.70577340332346e-07</v>
      </c>
      <c r="AR232">
        <v>99.6129753711119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MAX(0,($B$13+$C$13*DP232)/(1+$D$13*DP232)*DI232/(DK232+273)*$E$13)</f>
        <v>0</v>
      </c>
      <c r="AX232" t="s">
        <v>407</v>
      </c>
      <c r="AY232" t="s">
        <v>407</v>
      </c>
      <c r="AZ232">
        <v>0</v>
      </c>
      <c r="BA232">
        <v>0</v>
      </c>
      <c r="BB232">
        <f>1-AZ232/BA232</f>
        <v>0</v>
      </c>
      <c r="BC232">
        <v>0</v>
      </c>
      <c r="BD232" t="s">
        <v>407</v>
      </c>
      <c r="BE232" t="s">
        <v>407</v>
      </c>
      <c r="BF232">
        <v>0</v>
      </c>
      <c r="BG232">
        <v>0</v>
      </c>
      <c r="BH232">
        <f>1-BF232/BG232</f>
        <v>0</v>
      </c>
      <c r="BI232">
        <v>0.5</v>
      </c>
      <c r="BJ232">
        <f>CS232</f>
        <v>0</v>
      </c>
      <c r="BK232">
        <f>L232</f>
        <v>0</v>
      </c>
      <c r="BL232">
        <f>BH232*BI232*BJ232</f>
        <v>0</v>
      </c>
      <c r="BM232">
        <f>(BK232-BC232)/BJ232</f>
        <v>0</v>
      </c>
      <c r="BN232">
        <f>(BA232-BG232)/BG232</f>
        <v>0</v>
      </c>
      <c r="BO232">
        <f>AZ232/(BB232+AZ232/BG232)</f>
        <v>0</v>
      </c>
      <c r="BP232" t="s">
        <v>407</v>
      </c>
      <c r="BQ232">
        <v>0</v>
      </c>
      <c r="BR232">
        <f>IF(BQ232&lt;&gt;0, BQ232, BO232)</f>
        <v>0</v>
      </c>
      <c r="BS232">
        <f>1-BR232/BG232</f>
        <v>0</v>
      </c>
      <c r="BT232">
        <f>(BG232-BF232)/(BG232-BR232)</f>
        <v>0</v>
      </c>
      <c r="BU232">
        <f>(BA232-BG232)/(BA232-BR232)</f>
        <v>0</v>
      </c>
      <c r="BV232">
        <f>(BG232-BF232)/(BG232-AZ232)</f>
        <v>0</v>
      </c>
      <c r="BW232">
        <f>(BA232-BG232)/(BA232-AZ232)</f>
        <v>0</v>
      </c>
      <c r="BX232">
        <f>(BT232*BR232/BF232)</f>
        <v>0</v>
      </c>
      <c r="BY232">
        <f>(1-BX232)</f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f>$B$11*DQ232+$C$11*DR232+$F$11*EC232*(1-EF232)</f>
        <v>0</v>
      </c>
      <c r="CS232">
        <f>CR232*CT232</f>
        <v>0</v>
      </c>
      <c r="CT232">
        <f>($B$11*$D$9+$C$11*$D$9+$F$11*((EP232+EH232)/MAX(EP232+EH232+EQ232, 0.1)*$I$9+EQ232/MAX(EP232+EH232+EQ232, 0.1)*$J$9))/($B$11+$C$11+$F$11)</f>
        <v>0</v>
      </c>
      <c r="CU232">
        <f>($B$11*$K$9+$C$11*$K$9+$F$11*((EP232+EH232)/MAX(EP232+EH232+EQ232, 0.1)*$P$9+EQ232/MAX(EP232+EH232+EQ232, 0.1)*$Q$9))/($B$11+$C$11+$F$11)</f>
        <v>0</v>
      </c>
      <c r="CV232">
        <v>2.96</v>
      </c>
      <c r="CW232">
        <v>0.5</v>
      </c>
      <c r="CX232" t="s">
        <v>408</v>
      </c>
      <c r="CY232">
        <v>2</v>
      </c>
      <c r="CZ232" t="b">
        <v>1</v>
      </c>
      <c r="DA232">
        <v>1510794167.67857</v>
      </c>
      <c r="DB232">
        <v>107.227996428571</v>
      </c>
      <c r="DC232">
        <v>84.8489892857143</v>
      </c>
      <c r="DD232">
        <v>9.91673035714286</v>
      </c>
      <c r="DE232">
        <v>9.43361607142857</v>
      </c>
      <c r="DF232">
        <v>102.422275</v>
      </c>
      <c r="DG232">
        <v>9.91738142857143</v>
      </c>
      <c r="DH232">
        <v>500.077714285714</v>
      </c>
      <c r="DI232">
        <v>89.8607107142857</v>
      </c>
      <c r="DJ232">
        <v>0.100025567857143</v>
      </c>
      <c r="DK232">
        <v>18.9107535714286</v>
      </c>
      <c r="DL232">
        <v>20.000225</v>
      </c>
      <c r="DM232">
        <v>999.9</v>
      </c>
      <c r="DN232">
        <v>0</v>
      </c>
      <c r="DO232">
        <v>0</v>
      </c>
      <c r="DP232">
        <v>9990.21321428571</v>
      </c>
      <c r="DQ232">
        <v>0</v>
      </c>
      <c r="DR232">
        <v>9.76404</v>
      </c>
      <c r="DS232">
        <v>22.3790285714286</v>
      </c>
      <c r="DT232">
        <v>108.302014285714</v>
      </c>
      <c r="DU232">
        <v>85.6570571428572</v>
      </c>
      <c r="DV232">
        <v>0.483114321428571</v>
      </c>
      <c r="DW232">
        <v>84.8489892857143</v>
      </c>
      <c r="DX232">
        <v>9.43361607142857</v>
      </c>
      <c r="DY232">
        <v>0.891124357142857</v>
      </c>
      <c r="DZ232">
        <v>0.8477115</v>
      </c>
      <c r="EA232">
        <v>5.2481975</v>
      </c>
      <c r="EB232">
        <v>4.53237428571429</v>
      </c>
      <c r="EC232">
        <v>2000.01071428571</v>
      </c>
      <c r="ED232">
        <v>0.980002107142857</v>
      </c>
      <c r="EE232">
        <v>0.0199976857142857</v>
      </c>
      <c r="EF232">
        <v>0</v>
      </c>
      <c r="EG232">
        <v>2.20565357142857</v>
      </c>
      <c r="EH232">
        <v>0</v>
      </c>
      <c r="EI232">
        <v>5313.01892857143</v>
      </c>
      <c r="EJ232">
        <v>17300.2714285714</v>
      </c>
      <c r="EK232">
        <v>37.6803928571429</v>
      </c>
      <c r="EL232">
        <v>38.437</v>
      </c>
      <c r="EM232">
        <v>37.6405</v>
      </c>
      <c r="EN232">
        <v>36.9325714285714</v>
      </c>
      <c r="EO232">
        <v>36.5755</v>
      </c>
      <c r="EP232">
        <v>1960.01071428571</v>
      </c>
      <c r="EQ232">
        <v>40</v>
      </c>
      <c r="ER232">
        <v>0</v>
      </c>
      <c r="ES232">
        <v>1679594928.5</v>
      </c>
      <c r="ET232">
        <v>0</v>
      </c>
      <c r="EU232">
        <v>2.25051153846154</v>
      </c>
      <c r="EV232">
        <v>0.556652990529608</v>
      </c>
      <c r="EW232">
        <v>-24.7811965347622</v>
      </c>
      <c r="EX232">
        <v>5312.89576923077</v>
      </c>
      <c r="EY232">
        <v>15</v>
      </c>
      <c r="EZ232">
        <v>0</v>
      </c>
      <c r="FA232" t="s">
        <v>409</v>
      </c>
      <c r="FB232">
        <v>1510787920.6</v>
      </c>
      <c r="FC232">
        <v>1510787921.6</v>
      </c>
      <c r="FD232">
        <v>0</v>
      </c>
      <c r="FE232">
        <v>-0.101</v>
      </c>
      <c r="FF232">
        <v>-0.012</v>
      </c>
      <c r="FG232">
        <v>6.901</v>
      </c>
      <c r="FH232">
        <v>0.516</v>
      </c>
      <c r="FI232">
        <v>420</v>
      </c>
      <c r="FJ232">
        <v>24</v>
      </c>
      <c r="FK232">
        <v>0.32</v>
      </c>
      <c r="FL232">
        <v>0.12</v>
      </c>
      <c r="FM232">
        <v>0.48388245</v>
      </c>
      <c r="FN232">
        <v>-0.0187141688555354</v>
      </c>
      <c r="FO232">
        <v>0.00201363431325054</v>
      </c>
      <c r="FP232">
        <v>1</v>
      </c>
      <c r="FQ232">
        <v>1</v>
      </c>
      <c r="FR232">
        <v>1</v>
      </c>
      <c r="FS232" t="s">
        <v>410</v>
      </c>
      <c r="FT232">
        <v>2.97392</v>
      </c>
      <c r="FU232">
        <v>2.75384</v>
      </c>
      <c r="FV232">
        <v>0.0201045</v>
      </c>
      <c r="FW232">
        <v>0.015533</v>
      </c>
      <c r="FX232">
        <v>0.0542467</v>
      </c>
      <c r="FY232">
        <v>0.0527344</v>
      </c>
      <c r="FZ232">
        <v>38140.1</v>
      </c>
      <c r="GA232">
        <v>41809.4</v>
      </c>
      <c r="GB232">
        <v>35273.8</v>
      </c>
      <c r="GC232">
        <v>38518.1</v>
      </c>
      <c r="GD232">
        <v>47276</v>
      </c>
      <c r="GE232">
        <v>52679.9</v>
      </c>
      <c r="GF232">
        <v>55074.9</v>
      </c>
      <c r="GG232">
        <v>61754.4</v>
      </c>
      <c r="GH232">
        <v>1.99408</v>
      </c>
      <c r="GI232">
        <v>1.79107</v>
      </c>
      <c r="GJ232">
        <v>0.0445955</v>
      </c>
      <c r="GK232">
        <v>0</v>
      </c>
      <c r="GL232">
        <v>19.2688</v>
      </c>
      <c r="GM232">
        <v>999.9</v>
      </c>
      <c r="GN232">
        <v>51.08</v>
      </c>
      <c r="GO232">
        <v>30.726</v>
      </c>
      <c r="GP232">
        <v>25.246</v>
      </c>
      <c r="GQ232">
        <v>56.5387</v>
      </c>
      <c r="GR232">
        <v>50.4247</v>
      </c>
      <c r="GS232">
        <v>1</v>
      </c>
      <c r="GT232">
        <v>-0.0699289</v>
      </c>
      <c r="GU232">
        <v>5.12891</v>
      </c>
      <c r="GV232">
        <v>20.0452</v>
      </c>
      <c r="GW232">
        <v>5.19917</v>
      </c>
      <c r="GX232">
        <v>12.0043</v>
      </c>
      <c r="GY232">
        <v>4.97565</v>
      </c>
      <c r="GZ232">
        <v>3.29295</v>
      </c>
      <c r="HA232">
        <v>9999</v>
      </c>
      <c r="HB232">
        <v>9999</v>
      </c>
      <c r="HC232">
        <v>999.9</v>
      </c>
      <c r="HD232">
        <v>9999</v>
      </c>
      <c r="HE232">
        <v>1.8631</v>
      </c>
      <c r="HF232">
        <v>1.86813</v>
      </c>
      <c r="HG232">
        <v>1.86786</v>
      </c>
      <c r="HH232">
        <v>1.86902</v>
      </c>
      <c r="HI232">
        <v>1.86989</v>
      </c>
      <c r="HJ232">
        <v>1.86586</v>
      </c>
      <c r="HK232">
        <v>1.86702</v>
      </c>
      <c r="HL232">
        <v>1.86831</v>
      </c>
      <c r="HM232">
        <v>5</v>
      </c>
      <c r="HN232">
        <v>0</v>
      </c>
      <c r="HO232">
        <v>0</v>
      </c>
      <c r="HP232">
        <v>0</v>
      </c>
      <c r="HQ232" t="s">
        <v>411</v>
      </c>
      <c r="HR232" t="s">
        <v>412</v>
      </c>
      <c r="HS232" t="s">
        <v>413</v>
      </c>
      <c r="HT232" t="s">
        <v>413</v>
      </c>
      <c r="HU232" t="s">
        <v>413</v>
      </c>
      <c r="HV232" t="s">
        <v>413</v>
      </c>
      <c r="HW232">
        <v>0</v>
      </c>
      <c r="HX232">
        <v>100</v>
      </c>
      <c r="HY232">
        <v>100</v>
      </c>
      <c r="HZ232">
        <v>4.627</v>
      </c>
      <c r="IA232">
        <v>-0.0007</v>
      </c>
      <c r="IB232">
        <v>4.09459096810632</v>
      </c>
      <c r="IC232">
        <v>0.00701673648668627</v>
      </c>
      <c r="ID232">
        <v>-7.00304995360485e-07</v>
      </c>
      <c r="IE232">
        <v>-1.86506737496121e-11</v>
      </c>
      <c r="IF232">
        <v>0.00125787624930914</v>
      </c>
      <c r="IG232">
        <v>-0.0224036906934607</v>
      </c>
      <c r="IH232">
        <v>0.00249664406764014</v>
      </c>
      <c r="II232">
        <v>-2.59163740235367e-05</v>
      </c>
      <c r="IJ232">
        <v>-2</v>
      </c>
      <c r="IK232">
        <v>2020</v>
      </c>
      <c r="IL232">
        <v>1</v>
      </c>
      <c r="IM232">
        <v>25</v>
      </c>
      <c r="IN232">
        <v>104.2</v>
      </c>
      <c r="IO232">
        <v>104.2</v>
      </c>
      <c r="IP232">
        <v>0.244141</v>
      </c>
      <c r="IQ232">
        <v>2.7002</v>
      </c>
      <c r="IR232">
        <v>1.54785</v>
      </c>
      <c r="IS232">
        <v>2.30469</v>
      </c>
      <c r="IT232">
        <v>1.34644</v>
      </c>
      <c r="IU232">
        <v>2.34863</v>
      </c>
      <c r="IV232">
        <v>34.3497</v>
      </c>
      <c r="IW232">
        <v>24.1838</v>
      </c>
      <c r="IX232">
        <v>18</v>
      </c>
      <c r="IY232">
        <v>502.143</v>
      </c>
      <c r="IZ232">
        <v>377.814</v>
      </c>
      <c r="JA232">
        <v>13.0014</v>
      </c>
      <c r="JB232">
        <v>26.1065</v>
      </c>
      <c r="JC232">
        <v>30.0001</v>
      </c>
      <c r="JD232">
        <v>26.1701</v>
      </c>
      <c r="JE232">
        <v>26.1247</v>
      </c>
      <c r="JF232">
        <v>4.86533</v>
      </c>
      <c r="JG232">
        <v>59.67</v>
      </c>
      <c r="JH232">
        <v>0</v>
      </c>
      <c r="JI232">
        <v>12.8858</v>
      </c>
      <c r="JJ232">
        <v>30.8712</v>
      </c>
      <c r="JK232">
        <v>9.48228</v>
      </c>
      <c r="JL232">
        <v>102.212</v>
      </c>
      <c r="JM232">
        <v>102.808</v>
      </c>
    </row>
    <row r="233" spans="1:273">
      <c r="A233">
        <v>217</v>
      </c>
      <c r="B233">
        <v>1510794273</v>
      </c>
      <c r="C233">
        <v>4940.90000009537</v>
      </c>
      <c r="D233" t="s">
        <v>845</v>
      </c>
      <c r="E233" t="s">
        <v>846</v>
      </c>
      <c r="F233">
        <v>5</v>
      </c>
      <c r="G233" t="s">
        <v>798</v>
      </c>
      <c r="H233" t="s">
        <v>406</v>
      </c>
      <c r="I233">
        <v>1510794265.25</v>
      </c>
      <c r="J233">
        <f>(K233)/1000</f>
        <v>0</v>
      </c>
      <c r="K233">
        <f>IF(CZ233, AN233, AH233)</f>
        <v>0</v>
      </c>
      <c r="L233">
        <f>IF(CZ233, AI233, AG233)</f>
        <v>0</v>
      </c>
      <c r="M233">
        <f>DB233 - IF(AU233&gt;1, L233*CV233*100.0/(AW233*DP233), 0)</f>
        <v>0</v>
      </c>
      <c r="N233">
        <f>((T233-J233/2)*M233-L233)/(T233+J233/2)</f>
        <v>0</v>
      </c>
      <c r="O233">
        <f>N233*(DI233+DJ233)/1000.0</f>
        <v>0</v>
      </c>
      <c r="P233">
        <f>(DB233 - IF(AU233&gt;1, L233*CV233*100.0/(AW233*DP233), 0))*(DI233+DJ233)/1000.0</f>
        <v>0</v>
      </c>
      <c r="Q233">
        <f>2.0/((1/S233-1/R233)+SIGN(S233)*SQRT((1/S233-1/R233)*(1/S233-1/R233) + 4*CW233/((CW233+1)*(CW233+1))*(2*1/S233*1/R233-1/R233*1/R233)))</f>
        <v>0</v>
      </c>
      <c r="R233">
        <f>IF(LEFT(CX233,1)&lt;&gt;"0",IF(LEFT(CX233,1)="1",3.0,CY233),$D$5+$E$5*(DP233*DI233/($K$5*1000))+$F$5*(DP233*DI233/($K$5*1000))*MAX(MIN(CV233,$J$5),$I$5)*MAX(MIN(CV233,$J$5),$I$5)+$G$5*MAX(MIN(CV233,$J$5),$I$5)*(DP233*DI233/($K$5*1000))+$H$5*(DP233*DI233/($K$5*1000))*(DP233*DI233/($K$5*1000)))</f>
        <v>0</v>
      </c>
      <c r="S233">
        <f>J233*(1000-(1000*0.61365*exp(17.502*W233/(240.97+W233))/(DI233+DJ233)+DD233)/2)/(1000*0.61365*exp(17.502*W233/(240.97+W233))/(DI233+DJ233)-DD233)</f>
        <v>0</v>
      </c>
      <c r="T233">
        <f>1/((CW233+1)/(Q233/1.6)+1/(R233/1.37)) + CW233/((CW233+1)/(Q233/1.6) + CW233/(R233/1.37))</f>
        <v>0</v>
      </c>
      <c r="U233">
        <f>(CR233*CU233)</f>
        <v>0</v>
      </c>
      <c r="V233">
        <f>(DK233+(U233+2*0.95*5.67E-8*(((DK233+$B$7)+273)^4-(DK233+273)^4)-44100*J233)/(1.84*29.3*R233+8*0.95*5.67E-8*(DK233+273)^3))</f>
        <v>0</v>
      </c>
      <c r="W233">
        <f>($C$7*DL233+$D$7*DM233+$E$7*V233)</f>
        <v>0</v>
      </c>
      <c r="X233">
        <f>0.61365*exp(17.502*W233/(240.97+W233))</f>
        <v>0</v>
      </c>
      <c r="Y233">
        <f>(Z233/AA233*100)</f>
        <v>0</v>
      </c>
      <c r="Z233">
        <f>DD233*(DI233+DJ233)/1000</f>
        <v>0</v>
      </c>
      <c r="AA233">
        <f>0.61365*exp(17.502*DK233/(240.97+DK233))</f>
        <v>0</v>
      </c>
      <c r="AB233">
        <f>(X233-DD233*(DI233+DJ233)/1000)</f>
        <v>0</v>
      </c>
      <c r="AC233">
        <f>(-J233*44100)</f>
        <v>0</v>
      </c>
      <c r="AD233">
        <f>2*29.3*R233*0.92*(DK233-W233)</f>
        <v>0</v>
      </c>
      <c r="AE233">
        <f>2*0.95*5.67E-8*(((DK233+$B$7)+273)^4-(W233+273)^4)</f>
        <v>0</v>
      </c>
      <c r="AF233">
        <f>U233+AE233+AC233+AD233</f>
        <v>0</v>
      </c>
      <c r="AG233">
        <f>DH233*AU233*(DC233-DB233*(1000-AU233*DE233)/(1000-AU233*DD233))/(100*CV233)</f>
        <v>0</v>
      </c>
      <c r="AH233">
        <f>1000*DH233*AU233*(DD233-DE233)/(100*CV233*(1000-AU233*DD233))</f>
        <v>0</v>
      </c>
      <c r="AI233">
        <f>(AJ233 - AK233 - DI233*1E3/(8.314*(DK233+273.15)) * AM233/DH233 * AL233) * DH233/(100*CV233) * (1000 - DE233)/1000</f>
        <v>0</v>
      </c>
      <c r="AJ233">
        <v>424.076305925167</v>
      </c>
      <c r="AK233">
        <v>422.309624242424</v>
      </c>
      <c r="AL233">
        <v>0.000251977937070704</v>
      </c>
      <c r="AM233">
        <v>64.6680745848926</v>
      </c>
      <c r="AN233">
        <f>(AP233 - AO233 + DI233*1E3/(8.314*(DK233+273.15)) * AR233/DH233 * AQ233) * DH233/(100*CV233) * 1000/(1000 - AP233)</f>
        <v>0</v>
      </c>
      <c r="AO233">
        <v>9.43523268683995</v>
      </c>
      <c r="AP233">
        <v>9.9339711888112</v>
      </c>
      <c r="AQ233">
        <v>2.42325581178055e-06</v>
      </c>
      <c r="AR233">
        <v>99.6129753711119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MAX(0,($B$13+$C$13*DP233)/(1+$D$13*DP233)*DI233/(DK233+273)*$E$13)</f>
        <v>0</v>
      </c>
      <c r="AX233" t="s">
        <v>407</v>
      </c>
      <c r="AY233" t="s">
        <v>407</v>
      </c>
      <c r="AZ233">
        <v>0</v>
      </c>
      <c r="BA233">
        <v>0</v>
      </c>
      <c r="BB233">
        <f>1-AZ233/BA233</f>
        <v>0</v>
      </c>
      <c r="BC233">
        <v>0</v>
      </c>
      <c r="BD233" t="s">
        <v>407</v>
      </c>
      <c r="BE233" t="s">
        <v>407</v>
      </c>
      <c r="BF233">
        <v>0</v>
      </c>
      <c r="BG233">
        <v>0</v>
      </c>
      <c r="BH233">
        <f>1-BF233/BG233</f>
        <v>0</v>
      </c>
      <c r="BI233">
        <v>0.5</v>
      </c>
      <c r="BJ233">
        <f>CS233</f>
        <v>0</v>
      </c>
      <c r="BK233">
        <f>L233</f>
        <v>0</v>
      </c>
      <c r="BL233">
        <f>BH233*BI233*BJ233</f>
        <v>0</v>
      </c>
      <c r="BM233">
        <f>(BK233-BC233)/BJ233</f>
        <v>0</v>
      </c>
      <c r="BN233">
        <f>(BA233-BG233)/BG233</f>
        <v>0</v>
      </c>
      <c r="BO233">
        <f>AZ233/(BB233+AZ233/BG233)</f>
        <v>0</v>
      </c>
      <c r="BP233" t="s">
        <v>407</v>
      </c>
      <c r="BQ233">
        <v>0</v>
      </c>
      <c r="BR233">
        <f>IF(BQ233&lt;&gt;0, BQ233, BO233)</f>
        <v>0</v>
      </c>
      <c r="BS233">
        <f>1-BR233/BG233</f>
        <v>0</v>
      </c>
      <c r="BT233">
        <f>(BG233-BF233)/(BG233-BR233)</f>
        <v>0</v>
      </c>
      <c r="BU233">
        <f>(BA233-BG233)/(BA233-BR233)</f>
        <v>0</v>
      </c>
      <c r="BV233">
        <f>(BG233-BF233)/(BG233-AZ233)</f>
        <v>0</v>
      </c>
      <c r="BW233">
        <f>(BA233-BG233)/(BA233-AZ233)</f>
        <v>0</v>
      </c>
      <c r="BX233">
        <f>(BT233*BR233/BF233)</f>
        <v>0</v>
      </c>
      <c r="BY233">
        <f>(1-BX233)</f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f>$B$11*DQ233+$C$11*DR233+$F$11*EC233*(1-EF233)</f>
        <v>0</v>
      </c>
      <c r="CS233">
        <f>CR233*CT233</f>
        <v>0</v>
      </c>
      <c r="CT233">
        <f>($B$11*$D$9+$C$11*$D$9+$F$11*((EP233+EH233)/MAX(EP233+EH233+EQ233, 0.1)*$I$9+EQ233/MAX(EP233+EH233+EQ233, 0.1)*$J$9))/($B$11+$C$11+$F$11)</f>
        <v>0</v>
      </c>
      <c r="CU233">
        <f>($B$11*$K$9+$C$11*$K$9+$F$11*((EP233+EH233)/MAX(EP233+EH233+EQ233, 0.1)*$P$9+EQ233/MAX(EP233+EH233+EQ233, 0.1)*$Q$9))/($B$11+$C$11+$F$11)</f>
        <v>0</v>
      </c>
      <c r="CV233">
        <v>2.96</v>
      </c>
      <c r="CW233">
        <v>0.5</v>
      </c>
      <c r="CX233" t="s">
        <v>408</v>
      </c>
      <c r="CY233">
        <v>2</v>
      </c>
      <c r="CZ233" t="b">
        <v>1</v>
      </c>
      <c r="DA233">
        <v>1510794265.25</v>
      </c>
      <c r="DB233">
        <v>418.1224</v>
      </c>
      <c r="DC233">
        <v>420.050333333333</v>
      </c>
      <c r="DD233">
        <v>9.93276266666667</v>
      </c>
      <c r="DE233">
        <v>9.435231</v>
      </c>
      <c r="DF233">
        <v>411.261733333333</v>
      </c>
      <c r="DG233">
        <v>9.933108</v>
      </c>
      <c r="DH233">
        <v>500.065866666667</v>
      </c>
      <c r="DI233">
        <v>89.86021</v>
      </c>
      <c r="DJ233">
        <v>0.09998184</v>
      </c>
      <c r="DK233">
        <v>18.8976333333333</v>
      </c>
      <c r="DL233">
        <v>19.9854433333333</v>
      </c>
      <c r="DM233">
        <v>999.9</v>
      </c>
      <c r="DN233">
        <v>0</v>
      </c>
      <c r="DO233">
        <v>0</v>
      </c>
      <c r="DP233">
        <v>9997.56566666667</v>
      </c>
      <c r="DQ233">
        <v>0</v>
      </c>
      <c r="DR233">
        <v>9.76404</v>
      </c>
      <c r="DS233">
        <v>-1.92800833333333</v>
      </c>
      <c r="DT233">
        <v>422.3172</v>
      </c>
      <c r="DU233">
        <v>424.051333333333</v>
      </c>
      <c r="DV233">
        <v>0.497531166666667</v>
      </c>
      <c r="DW233">
        <v>420.050333333333</v>
      </c>
      <c r="DX233">
        <v>9.435231</v>
      </c>
      <c r="DY233">
        <v>0.892560233333333</v>
      </c>
      <c r="DZ233">
        <v>0.847852</v>
      </c>
      <c r="EA233">
        <v>5.271344</v>
      </c>
      <c r="EB233">
        <v>4.53474433333333</v>
      </c>
      <c r="EC233">
        <v>2000.002</v>
      </c>
      <c r="ED233">
        <v>0.9799997</v>
      </c>
      <c r="EE233">
        <v>0.0200002533333333</v>
      </c>
      <c r="EF233">
        <v>0</v>
      </c>
      <c r="EG233">
        <v>2.34442</v>
      </c>
      <c r="EH233">
        <v>0</v>
      </c>
      <c r="EI233">
        <v>5258.942</v>
      </c>
      <c r="EJ233">
        <v>17300.17</v>
      </c>
      <c r="EK233">
        <v>37.375</v>
      </c>
      <c r="EL233">
        <v>38.1704666666667</v>
      </c>
      <c r="EM233">
        <v>37.3456</v>
      </c>
      <c r="EN233">
        <v>36.6415333333333</v>
      </c>
      <c r="EO233">
        <v>36.3037333333333</v>
      </c>
      <c r="EP233">
        <v>1960.00066666667</v>
      </c>
      <c r="EQ233">
        <v>40.0013333333333</v>
      </c>
      <c r="ER233">
        <v>0</v>
      </c>
      <c r="ES233">
        <v>1679595026.3</v>
      </c>
      <c r="ET233">
        <v>0</v>
      </c>
      <c r="EU233">
        <v>2.363452</v>
      </c>
      <c r="EV233">
        <v>0.325799999495651</v>
      </c>
      <c r="EW233">
        <v>-16.0407692385999</v>
      </c>
      <c r="EX233">
        <v>5258.7744</v>
      </c>
      <c r="EY233">
        <v>15</v>
      </c>
      <c r="EZ233">
        <v>0</v>
      </c>
      <c r="FA233" t="s">
        <v>409</v>
      </c>
      <c r="FB233">
        <v>1510787920.6</v>
      </c>
      <c r="FC233">
        <v>1510787921.6</v>
      </c>
      <c r="FD233">
        <v>0</v>
      </c>
      <c r="FE233">
        <v>-0.101</v>
      </c>
      <c r="FF233">
        <v>-0.012</v>
      </c>
      <c r="FG233">
        <v>6.901</v>
      </c>
      <c r="FH233">
        <v>0.516</v>
      </c>
      <c r="FI233">
        <v>420</v>
      </c>
      <c r="FJ233">
        <v>24</v>
      </c>
      <c r="FK233">
        <v>0.32</v>
      </c>
      <c r="FL233">
        <v>0.12</v>
      </c>
      <c r="FM233">
        <v>0.496861341463415</v>
      </c>
      <c r="FN233">
        <v>0.00924480836236896</v>
      </c>
      <c r="FO233">
        <v>0.00114347398809571</v>
      </c>
      <c r="FP233">
        <v>1</v>
      </c>
      <c r="FQ233">
        <v>1</v>
      </c>
      <c r="FR233">
        <v>1</v>
      </c>
      <c r="FS233" t="s">
        <v>410</v>
      </c>
      <c r="FT233">
        <v>2.97389</v>
      </c>
      <c r="FU233">
        <v>2.75395</v>
      </c>
      <c r="FV233">
        <v>0.0895217</v>
      </c>
      <c r="FW233">
        <v>0.0911146</v>
      </c>
      <c r="FX233">
        <v>0.0543267</v>
      </c>
      <c r="FY233">
        <v>0.052749</v>
      </c>
      <c r="FZ233">
        <v>35441</v>
      </c>
      <c r="GA233">
        <v>38603.1</v>
      </c>
      <c r="GB233">
        <v>35275.6</v>
      </c>
      <c r="GC233">
        <v>38520.3</v>
      </c>
      <c r="GD233">
        <v>47276.2</v>
      </c>
      <c r="GE233">
        <v>52685</v>
      </c>
      <c r="GF233">
        <v>55077.8</v>
      </c>
      <c r="GG233">
        <v>61758.9</v>
      </c>
      <c r="GH233">
        <v>1.99433</v>
      </c>
      <c r="GI233">
        <v>1.7929</v>
      </c>
      <c r="GJ233">
        <v>0.0406727</v>
      </c>
      <c r="GK233">
        <v>0</v>
      </c>
      <c r="GL233">
        <v>19.2984</v>
      </c>
      <c r="GM233">
        <v>999.9</v>
      </c>
      <c r="GN233">
        <v>51.007</v>
      </c>
      <c r="GO233">
        <v>30.726</v>
      </c>
      <c r="GP233">
        <v>25.2101</v>
      </c>
      <c r="GQ233">
        <v>56.0387</v>
      </c>
      <c r="GR233">
        <v>50.1042</v>
      </c>
      <c r="GS233">
        <v>1</v>
      </c>
      <c r="GT233">
        <v>-0.07156</v>
      </c>
      <c r="GU233">
        <v>5.10659</v>
      </c>
      <c r="GV233">
        <v>20.0462</v>
      </c>
      <c r="GW233">
        <v>5.19902</v>
      </c>
      <c r="GX233">
        <v>12.0043</v>
      </c>
      <c r="GY233">
        <v>4.9757</v>
      </c>
      <c r="GZ233">
        <v>3.29295</v>
      </c>
      <c r="HA233">
        <v>9999</v>
      </c>
      <c r="HB233">
        <v>9999</v>
      </c>
      <c r="HC233">
        <v>999.9</v>
      </c>
      <c r="HD233">
        <v>9999</v>
      </c>
      <c r="HE233">
        <v>1.86311</v>
      </c>
      <c r="HF233">
        <v>1.86813</v>
      </c>
      <c r="HG233">
        <v>1.86784</v>
      </c>
      <c r="HH233">
        <v>1.86903</v>
      </c>
      <c r="HI233">
        <v>1.86985</v>
      </c>
      <c r="HJ233">
        <v>1.86585</v>
      </c>
      <c r="HK233">
        <v>1.86705</v>
      </c>
      <c r="HL233">
        <v>1.86832</v>
      </c>
      <c r="HM233">
        <v>5</v>
      </c>
      <c r="HN233">
        <v>0</v>
      </c>
      <c r="HO233">
        <v>0</v>
      </c>
      <c r="HP233">
        <v>0</v>
      </c>
      <c r="HQ233" t="s">
        <v>411</v>
      </c>
      <c r="HR233" t="s">
        <v>412</v>
      </c>
      <c r="HS233" t="s">
        <v>413</v>
      </c>
      <c r="HT233" t="s">
        <v>413</v>
      </c>
      <c r="HU233" t="s">
        <v>413</v>
      </c>
      <c r="HV233" t="s">
        <v>413</v>
      </c>
      <c r="HW233">
        <v>0</v>
      </c>
      <c r="HX233">
        <v>100</v>
      </c>
      <c r="HY233">
        <v>100</v>
      </c>
      <c r="HZ233">
        <v>6.861</v>
      </c>
      <c r="IA233">
        <v>-0.0003</v>
      </c>
      <c r="IB233">
        <v>4.09459096810632</v>
      </c>
      <c r="IC233">
        <v>0.00701673648668627</v>
      </c>
      <c r="ID233">
        <v>-7.00304995360485e-07</v>
      </c>
      <c r="IE233">
        <v>-1.86506737496121e-11</v>
      </c>
      <c r="IF233">
        <v>0.00125787624930914</v>
      </c>
      <c r="IG233">
        <v>-0.0224036906934607</v>
      </c>
      <c r="IH233">
        <v>0.00249664406764014</v>
      </c>
      <c r="II233">
        <v>-2.59163740235367e-05</v>
      </c>
      <c r="IJ233">
        <v>-2</v>
      </c>
      <c r="IK233">
        <v>2020</v>
      </c>
      <c r="IL233">
        <v>1</v>
      </c>
      <c r="IM233">
        <v>25</v>
      </c>
      <c r="IN233">
        <v>105.9</v>
      </c>
      <c r="IO233">
        <v>105.9</v>
      </c>
      <c r="IP233">
        <v>1.01685</v>
      </c>
      <c r="IQ233">
        <v>2.64404</v>
      </c>
      <c r="IR233">
        <v>1.54785</v>
      </c>
      <c r="IS233">
        <v>2.30469</v>
      </c>
      <c r="IT233">
        <v>1.34644</v>
      </c>
      <c r="IU233">
        <v>2.30957</v>
      </c>
      <c r="IV233">
        <v>34.3042</v>
      </c>
      <c r="IW233">
        <v>24.1926</v>
      </c>
      <c r="IX233">
        <v>18</v>
      </c>
      <c r="IY233">
        <v>502.003</v>
      </c>
      <c r="IZ233">
        <v>378.553</v>
      </c>
      <c r="JA233">
        <v>12.887</v>
      </c>
      <c r="JB233">
        <v>26.0766</v>
      </c>
      <c r="JC233">
        <v>29.9997</v>
      </c>
      <c r="JD233">
        <v>26.1369</v>
      </c>
      <c r="JE233">
        <v>26.0919</v>
      </c>
      <c r="JF233">
        <v>20.4515</v>
      </c>
      <c r="JG233">
        <v>59.67</v>
      </c>
      <c r="JH233">
        <v>0</v>
      </c>
      <c r="JI233">
        <v>12.9029</v>
      </c>
      <c r="JJ233">
        <v>426.745</v>
      </c>
      <c r="JK233">
        <v>9.48228</v>
      </c>
      <c r="JL233">
        <v>102.217</v>
      </c>
      <c r="JM233">
        <v>102.815</v>
      </c>
    </row>
    <row r="234" spans="1:273">
      <c r="A234">
        <v>218</v>
      </c>
      <c r="B234">
        <v>1510794278</v>
      </c>
      <c r="C234">
        <v>4945.90000009537</v>
      </c>
      <c r="D234" t="s">
        <v>847</v>
      </c>
      <c r="E234" t="s">
        <v>848</v>
      </c>
      <c r="F234">
        <v>5</v>
      </c>
      <c r="G234" t="s">
        <v>798</v>
      </c>
      <c r="H234" t="s">
        <v>406</v>
      </c>
      <c r="I234">
        <v>1510794270.15517</v>
      </c>
      <c r="J234">
        <f>(K234)/1000</f>
        <v>0</v>
      </c>
      <c r="K234">
        <f>IF(CZ234, AN234, AH234)</f>
        <v>0</v>
      </c>
      <c r="L234">
        <f>IF(CZ234, AI234, AG234)</f>
        <v>0</v>
      </c>
      <c r="M234">
        <f>DB234 - IF(AU234&gt;1, L234*CV234*100.0/(AW234*DP234), 0)</f>
        <v>0</v>
      </c>
      <c r="N234">
        <f>((T234-J234/2)*M234-L234)/(T234+J234/2)</f>
        <v>0</v>
      </c>
      <c r="O234">
        <f>N234*(DI234+DJ234)/1000.0</f>
        <v>0</v>
      </c>
      <c r="P234">
        <f>(DB234 - IF(AU234&gt;1, L234*CV234*100.0/(AW234*DP234), 0))*(DI234+DJ234)/1000.0</f>
        <v>0</v>
      </c>
      <c r="Q234">
        <f>2.0/((1/S234-1/R234)+SIGN(S234)*SQRT((1/S234-1/R234)*(1/S234-1/R234) + 4*CW234/((CW234+1)*(CW234+1))*(2*1/S234*1/R234-1/R234*1/R234)))</f>
        <v>0</v>
      </c>
      <c r="R234">
        <f>IF(LEFT(CX234,1)&lt;&gt;"0",IF(LEFT(CX234,1)="1",3.0,CY234),$D$5+$E$5*(DP234*DI234/($K$5*1000))+$F$5*(DP234*DI234/($K$5*1000))*MAX(MIN(CV234,$J$5),$I$5)*MAX(MIN(CV234,$J$5),$I$5)+$G$5*MAX(MIN(CV234,$J$5),$I$5)*(DP234*DI234/($K$5*1000))+$H$5*(DP234*DI234/($K$5*1000))*(DP234*DI234/($K$5*1000)))</f>
        <v>0</v>
      </c>
      <c r="S234">
        <f>J234*(1000-(1000*0.61365*exp(17.502*W234/(240.97+W234))/(DI234+DJ234)+DD234)/2)/(1000*0.61365*exp(17.502*W234/(240.97+W234))/(DI234+DJ234)-DD234)</f>
        <v>0</v>
      </c>
      <c r="T234">
        <f>1/((CW234+1)/(Q234/1.6)+1/(R234/1.37)) + CW234/((CW234+1)/(Q234/1.6) + CW234/(R234/1.37))</f>
        <v>0</v>
      </c>
      <c r="U234">
        <f>(CR234*CU234)</f>
        <v>0</v>
      </c>
      <c r="V234">
        <f>(DK234+(U234+2*0.95*5.67E-8*(((DK234+$B$7)+273)^4-(DK234+273)^4)-44100*J234)/(1.84*29.3*R234+8*0.95*5.67E-8*(DK234+273)^3))</f>
        <v>0</v>
      </c>
      <c r="W234">
        <f>($C$7*DL234+$D$7*DM234+$E$7*V234)</f>
        <v>0</v>
      </c>
      <c r="X234">
        <f>0.61365*exp(17.502*W234/(240.97+W234))</f>
        <v>0</v>
      </c>
      <c r="Y234">
        <f>(Z234/AA234*100)</f>
        <v>0</v>
      </c>
      <c r="Z234">
        <f>DD234*(DI234+DJ234)/1000</f>
        <v>0</v>
      </c>
      <c r="AA234">
        <f>0.61365*exp(17.502*DK234/(240.97+DK234))</f>
        <v>0</v>
      </c>
      <c r="AB234">
        <f>(X234-DD234*(DI234+DJ234)/1000)</f>
        <v>0</v>
      </c>
      <c r="AC234">
        <f>(-J234*44100)</f>
        <v>0</v>
      </c>
      <c r="AD234">
        <f>2*29.3*R234*0.92*(DK234-W234)</f>
        <v>0</v>
      </c>
      <c r="AE234">
        <f>2*0.95*5.67E-8*(((DK234+$B$7)+273)^4-(W234+273)^4)</f>
        <v>0</v>
      </c>
      <c r="AF234">
        <f>U234+AE234+AC234+AD234</f>
        <v>0</v>
      </c>
      <c r="AG234">
        <f>DH234*AU234*(DC234-DB234*(1000-AU234*DE234)/(1000-AU234*DD234))/(100*CV234)</f>
        <v>0</v>
      </c>
      <c r="AH234">
        <f>1000*DH234*AU234*(DD234-DE234)/(100*CV234*(1000-AU234*DD234))</f>
        <v>0</v>
      </c>
      <c r="AI234">
        <f>(AJ234 - AK234 - DI234*1E3/(8.314*(DK234+273.15)) * AM234/DH234 * AL234) * DH234/(100*CV234) * (1000 - DE234)/1000</f>
        <v>0</v>
      </c>
      <c r="AJ234">
        <v>424.214286744729</v>
      </c>
      <c r="AK234">
        <v>422.435315151515</v>
      </c>
      <c r="AL234">
        <v>0.0381829822183587</v>
      </c>
      <c r="AM234">
        <v>64.6680745848926</v>
      </c>
      <c r="AN234">
        <f>(AP234 - AO234 + DI234*1E3/(8.314*(DK234+273.15)) * AR234/DH234 * AQ234) * DH234/(100*CV234) * 1000/(1000 - AP234)</f>
        <v>0</v>
      </c>
      <c r="AO234">
        <v>9.4345260274821</v>
      </c>
      <c r="AP234">
        <v>9.93586790209791</v>
      </c>
      <c r="AQ234">
        <v>2.95153006132923e-06</v>
      </c>
      <c r="AR234">
        <v>99.6129753711119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MAX(0,($B$13+$C$13*DP234)/(1+$D$13*DP234)*DI234/(DK234+273)*$E$13)</f>
        <v>0</v>
      </c>
      <c r="AX234" t="s">
        <v>407</v>
      </c>
      <c r="AY234" t="s">
        <v>407</v>
      </c>
      <c r="AZ234">
        <v>0</v>
      </c>
      <c r="BA234">
        <v>0</v>
      </c>
      <c r="BB234">
        <f>1-AZ234/BA234</f>
        <v>0</v>
      </c>
      <c r="BC234">
        <v>0</v>
      </c>
      <c r="BD234" t="s">
        <v>407</v>
      </c>
      <c r="BE234" t="s">
        <v>407</v>
      </c>
      <c r="BF234">
        <v>0</v>
      </c>
      <c r="BG234">
        <v>0</v>
      </c>
      <c r="BH234">
        <f>1-BF234/BG234</f>
        <v>0</v>
      </c>
      <c r="BI234">
        <v>0.5</v>
      </c>
      <c r="BJ234">
        <f>CS234</f>
        <v>0</v>
      </c>
      <c r="BK234">
        <f>L234</f>
        <v>0</v>
      </c>
      <c r="BL234">
        <f>BH234*BI234*BJ234</f>
        <v>0</v>
      </c>
      <c r="BM234">
        <f>(BK234-BC234)/BJ234</f>
        <v>0</v>
      </c>
      <c r="BN234">
        <f>(BA234-BG234)/BG234</f>
        <v>0</v>
      </c>
      <c r="BO234">
        <f>AZ234/(BB234+AZ234/BG234)</f>
        <v>0</v>
      </c>
      <c r="BP234" t="s">
        <v>407</v>
      </c>
      <c r="BQ234">
        <v>0</v>
      </c>
      <c r="BR234">
        <f>IF(BQ234&lt;&gt;0, BQ234, BO234)</f>
        <v>0</v>
      </c>
      <c r="BS234">
        <f>1-BR234/BG234</f>
        <v>0</v>
      </c>
      <c r="BT234">
        <f>(BG234-BF234)/(BG234-BR234)</f>
        <v>0</v>
      </c>
      <c r="BU234">
        <f>(BA234-BG234)/(BA234-BR234)</f>
        <v>0</v>
      </c>
      <c r="BV234">
        <f>(BG234-BF234)/(BG234-AZ234)</f>
        <v>0</v>
      </c>
      <c r="BW234">
        <f>(BA234-BG234)/(BA234-AZ234)</f>
        <v>0</v>
      </c>
      <c r="BX234">
        <f>(BT234*BR234/BF234)</f>
        <v>0</v>
      </c>
      <c r="BY234">
        <f>(1-BX234)</f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f>$B$11*DQ234+$C$11*DR234+$F$11*EC234*(1-EF234)</f>
        <v>0</v>
      </c>
      <c r="CS234">
        <f>CR234*CT234</f>
        <v>0</v>
      </c>
      <c r="CT234">
        <f>($B$11*$D$9+$C$11*$D$9+$F$11*((EP234+EH234)/MAX(EP234+EH234+EQ234, 0.1)*$I$9+EQ234/MAX(EP234+EH234+EQ234, 0.1)*$J$9))/($B$11+$C$11+$F$11)</f>
        <v>0</v>
      </c>
      <c r="CU234">
        <f>($B$11*$K$9+$C$11*$K$9+$F$11*((EP234+EH234)/MAX(EP234+EH234+EQ234, 0.1)*$P$9+EQ234/MAX(EP234+EH234+EQ234, 0.1)*$Q$9))/($B$11+$C$11+$F$11)</f>
        <v>0</v>
      </c>
      <c r="CV234">
        <v>2.96</v>
      </c>
      <c r="CW234">
        <v>0.5</v>
      </c>
      <c r="CX234" t="s">
        <v>408</v>
      </c>
      <c r="CY234">
        <v>2</v>
      </c>
      <c r="CZ234" t="b">
        <v>1</v>
      </c>
      <c r="DA234">
        <v>1510794270.15517</v>
      </c>
      <c r="DB234">
        <v>418.133620689655</v>
      </c>
      <c r="DC234">
        <v>420.213172413793</v>
      </c>
      <c r="DD234">
        <v>9.93349379310345</v>
      </c>
      <c r="DE234">
        <v>9.4351175862069</v>
      </c>
      <c r="DF234">
        <v>411.272931034483</v>
      </c>
      <c r="DG234">
        <v>9.93382517241379</v>
      </c>
      <c r="DH234">
        <v>500.062931034483</v>
      </c>
      <c r="DI234">
        <v>89.8588827586207</v>
      </c>
      <c r="DJ234">
        <v>0.0999160310344828</v>
      </c>
      <c r="DK234">
        <v>18.8946034482759</v>
      </c>
      <c r="DL234">
        <v>19.9772517241379</v>
      </c>
      <c r="DM234">
        <v>999.9</v>
      </c>
      <c r="DN234">
        <v>0</v>
      </c>
      <c r="DO234">
        <v>0</v>
      </c>
      <c r="DP234">
        <v>10004.5296551724</v>
      </c>
      <c r="DQ234">
        <v>0</v>
      </c>
      <c r="DR234">
        <v>9.76404</v>
      </c>
      <c r="DS234">
        <v>-2.07951551724138</v>
      </c>
      <c r="DT234">
        <v>422.328896551724</v>
      </c>
      <c r="DU234">
        <v>424.215620689655</v>
      </c>
      <c r="DV234">
        <v>0.498375413793103</v>
      </c>
      <c r="DW234">
        <v>420.213172413793</v>
      </c>
      <c r="DX234">
        <v>9.4351175862069</v>
      </c>
      <c r="DY234">
        <v>0.892612655172414</v>
      </c>
      <c r="DZ234">
        <v>0.847829275862069</v>
      </c>
      <c r="EA234">
        <v>5.27218931034483</v>
      </c>
      <c r="EB234">
        <v>4.53436103448276</v>
      </c>
      <c r="EC234">
        <v>2000.02379310345</v>
      </c>
      <c r="ED234">
        <v>0.979999724137931</v>
      </c>
      <c r="EE234">
        <v>0.0200002275862069</v>
      </c>
      <c r="EF234">
        <v>0</v>
      </c>
      <c r="EG234">
        <v>2.36650689655172</v>
      </c>
      <c r="EH234">
        <v>0</v>
      </c>
      <c r="EI234">
        <v>5257.62310344828</v>
      </c>
      <c r="EJ234">
        <v>17300.3551724138</v>
      </c>
      <c r="EK234">
        <v>37.3706551724138</v>
      </c>
      <c r="EL234">
        <v>38.1506551724138</v>
      </c>
      <c r="EM234">
        <v>37.3250344827586</v>
      </c>
      <c r="EN234">
        <v>36.625</v>
      </c>
      <c r="EO234">
        <v>36.2863448275862</v>
      </c>
      <c r="EP234">
        <v>1960.02206896552</v>
      </c>
      <c r="EQ234">
        <v>40.001724137931</v>
      </c>
      <c r="ER234">
        <v>0</v>
      </c>
      <c r="ES234">
        <v>1679595031.1</v>
      </c>
      <c r="ET234">
        <v>0</v>
      </c>
      <c r="EU234">
        <v>2.352016</v>
      </c>
      <c r="EV234">
        <v>0.859761545093731</v>
      </c>
      <c r="EW234">
        <v>-14.4692307912445</v>
      </c>
      <c r="EX234">
        <v>5257.4996</v>
      </c>
      <c r="EY234">
        <v>15</v>
      </c>
      <c r="EZ234">
        <v>0</v>
      </c>
      <c r="FA234" t="s">
        <v>409</v>
      </c>
      <c r="FB234">
        <v>1510787920.6</v>
      </c>
      <c r="FC234">
        <v>1510787921.6</v>
      </c>
      <c r="FD234">
        <v>0</v>
      </c>
      <c r="FE234">
        <v>-0.101</v>
      </c>
      <c r="FF234">
        <v>-0.012</v>
      </c>
      <c r="FG234">
        <v>6.901</v>
      </c>
      <c r="FH234">
        <v>0.516</v>
      </c>
      <c r="FI234">
        <v>420</v>
      </c>
      <c r="FJ234">
        <v>24</v>
      </c>
      <c r="FK234">
        <v>0.32</v>
      </c>
      <c r="FL234">
        <v>0.12</v>
      </c>
      <c r="FM234">
        <v>0.498176575</v>
      </c>
      <c r="FN234">
        <v>0.0107833058161347</v>
      </c>
      <c r="FO234">
        <v>0.00130048521497746</v>
      </c>
      <c r="FP234">
        <v>1</v>
      </c>
      <c r="FQ234">
        <v>1</v>
      </c>
      <c r="FR234">
        <v>1</v>
      </c>
      <c r="FS234" t="s">
        <v>410</v>
      </c>
      <c r="FT234">
        <v>2.97395</v>
      </c>
      <c r="FU234">
        <v>2.75391</v>
      </c>
      <c r="FV234">
        <v>0.0895607</v>
      </c>
      <c r="FW234">
        <v>0.0915918</v>
      </c>
      <c r="FX234">
        <v>0.0543361</v>
      </c>
      <c r="FY234">
        <v>0.0527532</v>
      </c>
      <c r="FZ234">
        <v>35439.6</v>
      </c>
      <c r="GA234">
        <v>38583</v>
      </c>
      <c r="GB234">
        <v>35275.7</v>
      </c>
      <c r="GC234">
        <v>38520.4</v>
      </c>
      <c r="GD234">
        <v>47275.8</v>
      </c>
      <c r="GE234">
        <v>52684.9</v>
      </c>
      <c r="GF234">
        <v>55077.9</v>
      </c>
      <c r="GG234">
        <v>61759</v>
      </c>
      <c r="GH234">
        <v>1.99427</v>
      </c>
      <c r="GI234">
        <v>1.7929</v>
      </c>
      <c r="GJ234">
        <v>0.0418276</v>
      </c>
      <c r="GK234">
        <v>0</v>
      </c>
      <c r="GL234">
        <v>19.2958</v>
      </c>
      <c r="GM234">
        <v>999.9</v>
      </c>
      <c r="GN234">
        <v>51.032</v>
      </c>
      <c r="GO234">
        <v>30.706</v>
      </c>
      <c r="GP234">
        <v>25.1914</v>
      </c>
      <c r="GQ234">
        <v>56.2587</v>
      </c>
      <c r="GR234">
        <v>50.3766</v>
      </c>
      <c r="GS234">
        <v>1</v>
      </c>
      <c r="GT234">
        <v>-0.0721189</v>
      </c>
      <c r="GU234">
        <v>5.05191</v>
      </c>
      <c r="GV234">
        <v>20.0477</v>
      </c>
      <c r="GW234">
        <v>5.19842</v>
      </c>
      <c r="GX234">
        <v>12.0047</v>
      </c>
      <c r="GY234">
        <v>4.9755</v>
      </c>
      <c r="GZ234">
        <v>3.29295</v>
      </c>
      <c r="HA234">
        <v>9999</v>
      </c>
      <c r="HB234">
        <v>9999</v>
      </c>
      <c r="HC234">
        <v>999.9</v>
      </c>
      <c r="HD234">
        <v>9999</v>
      </c>
      <c r="HE234">
        <v>1.86311</v>
      </c>
      <c r="HF234">
        <v>1.86813</v>
      </c>
      <c r="HG234">
        <v>1.86784</v>
      </c>
      <c r="HH234">
        <v>1.86903</v>
      </c>
      <c r="HI234">
        <v>1.86985</v>
      </c>
      <c r="HJ234">
        <v>1.86588</v>
      </c>
      <c r="HK234">
        <v>1.86705</v>
      </c>
      <c r="HL234">
        <v>1.86835</v>
      </c>
      <c r="HM234">
        <v>5</v>
      </c>
      <c r="HN234">
        <v>0</v>
      </c>
      <c r="HO234">
        <v>0</v>
      </c>
      <c r="HP234">
        <v>0</v>
      </c>
      <c r="HQ234" t="s">
        <v>411</v>
      </c>
      <c r="HR234" t="s">
        <v>412</v>
      </c>
      <c r="HS234" t="s">
        <v>413</v>
      </c>
      <c r="HT234" t="s">
        <v>413</v>
      </c>
      <c r="HU234" t="s">
        <v>413</v>
      </c>
      <c r="HV234" t="s">
        <v>413</v>
      </c>
      <c r="HW234">
        <v>0</v>
      </c>
      <c r="HX234">
        <v>100</v>
      </c>
      <c r="HY234">
        <v>100</v>
      </c>
      <c r="HZ234">
        <v>6.862</v>
      </c>
      <c r="IA234">
        <v>-0.0003</v>
      </c>
      <c r="IB234">
        <v>4.09459096810632</v>
      </c>
      <c r="IC234">
        <v>0.00701673648668627</v>
      </c>
      <c r="ID234">
        <v>-7.00304995360485e-07</v>
      </c>
      <c r="IE234">
        <v>-1.86506737496121e-11</v>
      </c>
      <c r="IF234">
        <v>0.00125787624930914</v>
      </c>
      <c r="IG234">
        <v>-0.0224036906934607</v>
      </c>
      <c r="IH234">
        <v>0.00249664406764014</v>
      </c>
      <c r="II234">
        <v>-2.59163740235367e-05</v>
      </c>
      <c r="IJ234">
        <v>-2</v>
      </c>
      <c r="IK234">
        <v>2020</v>
      </c>
      <c r="IL234">
        <v>1</v>
      </c>
      <c r="IM234">
        <v>25</v>
      </c>
      <c r="IN234">
        <v>106</v>
      </c>
      <c r="IO234">
        <v>105.9</v>
      </c>
      <c r="IP234">
        <v>1.04492</v>
      </c>
      <c r="IQ234">
        <v>2.64893</v>
      </c>
      <c r="IR234">
        <v>1.54785</v>
      </c>
      <c r="IS234">
        <v>2.30469</v>
      </c>
      <c r="IT234">
        <v>1.34644</v>
      </c>
      <c r="IU234">
        <v>2.31567</v>
      </c>
      <c r="IV234">
        <v>34.3042</v>
      </c>
      <c r="IW234">
        <v>24.1926</v>
      </c>
      <c r="IX234">
        <v>18</v>
      </c>
      <c r="IY234">
        <v>501.963</v>
      </c>
      <c r="IZ234">
        <v>378.539</v>
      </c>
      <c r="JA234">
        <v>12.9052</v>
      </c>
      <c r="JB234">
        <v>26.0744</v>
      </c>
      <c r="JC234">
        <v>29.9997</v>
      </c>
      <c r="JD234">
        <v>26.1363</v>
      </c>
      <c r="JE234">
        <v>26.0898</v>
      </c>
      <c r="JF234">
        <v>20.9644</v>
      </c>
      <c r="JG234">
        <v>59.67</v>
      </c>
      <c r="JH234">
        <v>0</v>
      </c>
      <c r="JI234">
        <v>12.9231</v>
      </c>
      <c r="JJ234">
        <v>440.227</v>
      </c>
      <c r="JK234">
        <v>9.48228</v>
      </c>
      <c r="JL234">
        <v>102.217</v>
      </c>
      <c r="JM234">
        <v>102.816</v>
      </c>
    </row>
    <row r="235" spans="1:273">
      <c r="A235">
        <v>219</v>
      </c>
      <c r="B235">
        <v>1510794283</v>
      </c>
      <c r="C235">
        <v>4950.90000009537</v>
      </c>
      <c r="D235" t="s">
        <v>849</v>
      </c>
      <c r="E235" t="s">
        <v>850</v>
      </c>
      <c r="F235">
        <v>5</v>
      </c>
      <c r="G235" t="s">
        <v>798</v>
      </c>
      <c r="H235" t="s">
        <v>406</v>
      </c>
      <c r="I235">
        <v>1510794275.23214</v>
      </c>
      <c r="J235">
        <f>(K235)/1000</f>
        <v>0</v>
      </c>
      <c r="K235">
        <f>IF(CZ235, AN235, AH235)</f>
        <v>0</v>
      </c>
      <c r="L235">
        <f>IF(CZ235, AI235, AG235)</f>
        <v>0</v>
      </c>
      <c r="M235">
        <f>DB235 - IF(AU235&gt;1, L235*CV235*100.0/(AW235*DP235), 0)</f>
        <v>0</v>
      </c>
      <c r="N235">
        <f>((T235-J235/2)*M235-L235)/(T235+J235/2)</f>
        <v>0</v>
      </c>
      <c r="O235">
        <f>N235*(DI235+DJ235)/1000.0</f>
        <v>0</v>
      </c>
      <c r="P235">
        <f>(DB235 - IF(AU235&gt;1, L235*CV235*100.0/(AW235*DP235), 0))*(DI235+DJ235)/1000.0</f>
        <v>0</v>
      </c>
      <c r="Q235">
        <f>2.0/((1/S235-1/R235)+SIGN(S235)*SQRT((1/S235-1/R235)*(1/S235-1/R235) + 4*CW235/((CW235+1)*(CW235+1))*(2*1/S235*1/R235-1/R235*1/R235)))</f>
        <v>0</v>
      </c>
      <c r="R235">
        <f>IF(LEFT(CX235,1)&lt;&gt;"0",IF(LEFT(CX235,1)="1",3.0,CY235),$D$5+$E$5*(DP235*DI235/($K$5*1000))+$F$5*(DP235*DI235/($K$5*1000))*MAX(MIN(CV235,$J$5),$I$5)*MAX(MIN(CV235,$J$5),$I$5)+$G$5*MAX(MIN(CV235,$J$5),$I$5)*(DP235*DI235/($K$5*1000))+$H$5*(DP235*DI235/($K$5*1000))*(DP235*DI235/($K$5*1000)))</f>
        <v>0</v>
      </c>
      <c r="S235">
        <f>J235*(1000-(1000*0.61365*exp(17.502*W235/(240.97+W235))/(DI235+DJ235)+DD235)/2)/(1000*0.61365*exp(17.502*W235/(240.97+W235))/(DI235+DJ235)-DD235)</f>
        <v>0</v>
      </c>
      <c r="T235">
        <f>1/((CW235+1)/(Q235/1.6)+1/(R235/1.37)) + CW235/((CW235+1)/(Q235/1.6) + CW235/(R235/1.37))</f>
        <v>0</v>
      </c>
      <c r="U235">
        <f>(CR235*CU235)</f>
        <v>0</v>
      </c>
      <c r="V235">
        <f>(DK235+(U235+2*0.95*5.67E-8*(((DK235+$B$7)+273)^4-(DK235+273)^4)-44100*J235)/(1.84*29.3*R235+8*0.95*5.67E-8*(DK235+273)^3))</f>
        <v>0</v>
      </c>
      <c r="W235">
        <f>($C$7*DL235+$D$7*DM235+$E$7*V235)</f>
        <v>0</v>
      </c>
      <c r="X235">
        <f>0.61365*exp(17.502*W235/(240.97+W235))</f>
        <v>0</v>
      </c>
      <c r="Y235">
        <f>(Z235/AA235*100)</f>
        <v>0</v>
      </c>
      <c r="Z235">
        <f>DD235*(DI235+DJ235)/1000</f>
        <v>0</v>
      </c>
      <c r="AA235">
        <f>0.61365*exp(17.502*DK235/(240.97+DK235))</f>
        <v>0</v>
      </c>
      <c r="AB235">
        <f>(X235-DD235*(DI235+DJ235)/1000)</f>
        <v>0</v>
      </c>
      <c r="AC235">
        <f>(-J235*44100)</f>
        <v>0</v>
      </c>
      <c r="AD235">
        <f>2*29.3*R235*0.92*(DK235-W235)</f>
        <v>0</v>
      </c>
      <c r="AE235">
        <f>2*0.95*5.67E-8*(((DK235+$B$7)+273)^4-(W235+273)^4)</f>
        <v>0</v>
      </c>
      <c r="AF235">
        <f>U235+AE235+AC235+AD235</f>
        <v>0</v>
      </c>
      <c r="AG235">
        <f>DH235*AU235*(DC235-DB235*(1000-AU235*DE235)/(1000-AU235*DD235))/(100*CV235)</f>
        <v>0</v>
      </c>
      <c r="AH235">
        <f>1000*DH235*AU235*(DD235-DE235)/(100*CV235*(1000-AU235*DD235))</f>
        <v>0</v>
      </c>
      <c r="AI235">
        <f>(AJ235 - AK235 - DI235*1E3/(8.314*(DK235+273.15)) * AM235/DH235 * AL235) * DH235/(100*CV235) * (1000 - DE235)/1000</f>
        <v>0</v>
      </c>
      <c r="AJ235">
        <v>433.237626562517</v>
      </c>
      <c r="AK235">
        <v>426.279818181818</v>
      </c>
      <c r="AL235">
        <v>1.02950477882731</v>
      </c>
      <c r="AM235">
        <v>64.6680745848926</v>
      </c>
      <c r="AN235">
        <f>(AP235 - AO235 + DI235*1E3/(8.314*(DK235+273.15)) * AR235/DH235 * AQ235) * DH235/(100*CV235) * 1000/(1000 - AP235)</f>
        <v>0</v>
      </c>
      <c r="AO235">
        <v>9.43640367294444</v>
      </c>
      <c r="AP235">
        <v>9.93881020979022</v>
      </c>
      <c r="AQ235">
        <v>5.50193475624401e-06</v>
      </c>
      <c r="AR235">
        <v>99.6129753711119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MAX(0,($B$13+$C$13*DP235)/(1+$D$13*DP235)*DI235/(DK235+273)*$E$13)</f>
        <v>0</v>
      </c>
      <c r="AX235" t="s">
        <v>407</v>
      </c>
      <c r="AY235" t="s">
        <v>407</v>
      </c>
      <c r="AZ235">
        <v>0</v>
      </c>
      <c r="BA235">
        <v>0</v>
      </c>
      <c r="BB235">
        <f>1-AZ235/BA235</f>
        <v>0</v>
      </c>
      <c r="BC235">
        <v>0</v>
      </c>
      <c r="BD235" t="s">
        <v>407</v>
      </c>
      <c r="BE235" t="s">
        <v>407</v>
      </c>
      <c r="BF235">
        <v>0</v>
      </c>
      <c r="BG235">
        <v>0</v>
      </c>
      <c r="BH235">
        <f>1-BF235/BG235</f>
        <v>0</v>
      </c>
      <c r="BI235">
        <v>0.5</v>
      </c>
      <c r="BJ235">
        <f>CS235</f>
        <v>0</v>
      </c>
      <c r="BK235">
        <f>L235</f>
        <v>0</v>
      </c>
      <c r="BL235">
        <f>BH235*BI235*BJ235</f>
        <v>0</v>
      </c>
      <c r="BM235">
        <f>(BK235-BC235)/BJ235</f>
        <v>0</v>
      </c>
      <c r="BN235">
        <f>(BA235-BG235)/BG235</f>
        <v>0</v>
      </c>
      <c r="BO235">
        <f>AZ235/(BB235+AZ235/BG235)</f>
        <v>0</v>
      </c>
      <c r="BP235" t="s">
        <v>407</v>
      </c>
      <c r="BQ235">
        <v>0</v>
      </c>
      <c r="BR235">
        <f>IF(BQ235&lt;&gt;0, BQ235, BO235)</f>
        <v>0</v>
      </c>
      <c r="BS235">
        <f>1-BR235/BG235</f>
        <v>0</v>
      </c>
      <c r="BT235">
        <f>(BG235-BF235)/(BG235-BR235)</f>
        <v>0</v>
      </c>
      <c r="BU235">
        <f>(BA235-BG235)/(BA235-BR235)</f>
        <v>0</v>
      </c>
      <c r="BV235">
        <f>(BG235-BF235)/(BG235-AZ235)</f>
        <v>0</v>
      </c>
      <c r="BW235">
        <f>(BA235-BG235)/(BA235-AZ235)</f>
        <v>0</v>
      </c>
      <c r="BX235">
        <f>(BT235*BR235/BF235)</f>
        <v>0</v>
      </c>
      <c r="BY235">
        <f>(1-BX235)</f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f>$B$11*DQ235+$C$11*DR235+$F$11*EC235*(1-EF235)</f>
        <v>0</v>
      </c>
      <c r="CS235">
        <f>CR235*CT235</f>
        <v>0</v>
      </c>
      <c r="CT235">
        <f>($B$11*$D$9+$C$11*$D$9+$F$11*((EP235+EH235)/MAX(EP235+EH235+EQ235, 0.1)*$I$9+EQ235/MAX(EP235+EH235+EQ235, 0.1)*$J$9))/($B$11+$C$11+$F$11)</f>
        <v>0</v>
      </c>
      <c r="CU235">
        <f>($B$11*$K$9+$C$11*$K$9+$F$11*((EP235+EH235)/MAX(EP235+EH235+EQ235, 0.1)*$P$9+EQ235/MAX(EP235+EH235+EQ235, 0.1)*$Q$9))/($B$11+$C$11+$F$11)</f>
        <v>0</v>
      </c>
      <c r="CV235">
        <v>2.96</v>
      </c>
      <c r="CW235">
        <v>0.5</v>
      </c>
      <c r="CX235" t="s">
        <v>408</v>
      </c>
      <c r="CY235">
        <v>2</v>
      </c>
      <c r="CZ235" t="b">
        <v>1</v>
      </c>
      <c r="DA235">
        <v>1510794275.23214</v>
      </c>
      <c r="DB235">
        <v>418.709428571429</v>
      </c>
      <c r="DC235">
        <v>423.222214285714</v>
      </c>
      <c r="DD235">
        <v>9.93509785714286</v>
      </c>
      <c r="DE235">
        <v>9.43540142857143</v>
      </c>
      <c r="DF235">
        <v>411.845107142857</v>
      </c>
      <c r="DG235">
        <v>9.93539892857143</v>
      </c>
      <c r="DH235">
        <v>500.065178571429</v>
      </c>
      <c r="DI235">
        <v>89.8579928571429</v>
      </c>
      <c r="DJ235">
        <v>0.0999586142857143</v>
      </c>
      <c r="DK235">
        <v>18.8947928571429</v>
      </c>
      <c r="DL235">
        <v>19.9809607142857</v>
      </c>
      <c r="DM235">
        <v>999.9</v>
      </c>
      <c r="DN235">
        <v>0</v>
      </c>
      <c r="DO235">
        <v>0</v>
      </c>
      <c r="DP235">
        <v>10002.1667857143</v>
      </c>
      <c r="DQ235">
        <v>0</v>
      </c>
      <c r="DR235">
        <v>9.76404</v>
      </c>
      <c r="DS235">
        <v>-4.51271892857143</v>
      </c>
      <c r="DT235">
        <v>422.911142857143</v>
      </c>
      <c r="DU235">
        <v>427.253428571429</v>
      </c>
      <c r="DV235">
        <v>0.499695535714286</v>
      </c>
      <c r="DW235">
        <v>423.222214285714</v>
      </c>
      <c r="DX235">
        <v>9.43540142857143</v>
      </c>
      <c r="DY235">
        <v>0.892747821428571</v>
      </c>
      <c r="DZ235">
        <v>0.847846285714286</v>
      </c>
      <c r="EA235">
        <v>5.27436607142857</v>
      </c>
      <c r="EB235">
        <v>4.53464785714286</v>
      </c>
      <c r="EC235">
        <v>2000.02785714286</v>
      </c>
      <c r="ED235">
        <v>0.97999975</v>
      </c>
      <c r="EE235">
        <v>0.0200002</v>
      </c>
      <c r="EF235">
        <v>0</v>
      </c>
      <c r="EG235">
        <v>2.33560714285714</v>
      </c>
      <c r="EH235">
        <v>0</v>
      </c>
      <c r="EI235">
        <v>5256.77428571429</v>
      </c>
      <c r="EJ235">
        <v>17300.3857142857</v>
      </c>
      <c r="EK235">
        <v>37.35475</v>
      </c>
      <c r="EL235">
        <v>38.1294285714286</v>
      </c>
      <c r="EM235">
        <v>37.312</v>
      </c>
      <c r="EN235">
        <v>36.625</v>
      </c>
      <c r="EO235">
        <v>36.2655</v>
      </c>
      <c r="EP235">
        <v>1960.02642857143</v>
      </c>
      <c r="EQ235">
        <v>40.0014285714286</v>
      </c>
      <c r="ER235">
        <v>0</v>
      </c>
      <c r="ES235">
        <v>1679595035.9</v>
      </c>
      <c r="ET235">
        <v>0</v>
      </c>
      <c r="EU235">
        <v>2.343676</v>
      </c>
      <c r="EV235">
        <v>-1.49789999257387</v>
      </c>
      <c r="EW235">
        <v>-11.2776922979752</v>
      </c>
      <c r="EX235">
        <v>5256.5632</v>
      </c>
      <c r="EY235">
        <v>15</v>
      </c>
      <c r="EZ235">
        <v>0</v>
      </c>
      <c r="FA235" t="s">
        <v>409</v>
      </c>
      <c r="FB235">
        <v>1510787920.6</v>
      </c>
      <c r="FC235">
        <v>1510787921.6</v>
      </c>
      <c r="FD235">
        <v>0</v>
      </c>
      <c r="FE235">
        <v>-0.101</v>
      </c>
      <c r="FF235">
        <v>-0.012</v>
      </c>
      <c r="FG235">
        <v>6.901</v>
      </c>
      <c r="FH235">
        <v>0.516</v>
      </c>
      <c r="FI235">
        <v>420</v>
      </c>
      <c r="FJ235">
        <v>24</v>
      </c>
      <c r="FK235">
        <v>0.32</v>
      </c>
      <c r="FL235">
        <v>0.12</v>
      </c>
      <c r="FM235">
        <v>0.499081725</v>
      </c>
      <c r="FN235">
        <v>0.0167815722326437</v>
      </c>
      <c r="FO235">
        <v>0.00169278962053026</v>
      </c>
      <c r="FP235">
        <v>1</v>
      </c>
      <c r="FQ235">
        <v>1</v>
      </c>
      <c r="FR235">
        <v>1</v>
      </c>
      <c r="FS235" t="s">
        <v>410</v>
      </c>
      <c r="FT235">
        <v>2.9739</v>
      </c>
      <c r="FU235">
        <v>2.75386</v>
      </c>
      <c r="FV235">
        <v>0.0902934</v>
      </c>
      <c r="FW235">
        <v>0.0938259</v>
      </c>
      <c r="FX235">
        <v>0.0543486</v>
      </c>
      <c r="FY235">
        <v>0.052753</v>
      </c>
      <c r="FZ235">
        <v>35411.2</v>
      </c>
      <c r="GA235">
        <v>38488.4</v>
      </c>
      <c r="GB235">
        <v>35275.8</v>
      </c>
      <c r="GC235">
        <v>38520.7</v>
      </c>
      <c r="GD235">
        <v>47275.3</v>
      </c>
      <c r="GE235">
        <v>52684.9</v>
      </c>
      <c r="GF235">
        <v>55078</v>
      </c>
      <c r="GG235">
        <v>61759</v>
      </c>
      <c r="GH235">
        <v>1.9942</v>
      </c>
      <c r="GI235">
        <v>1.7929</v>
      </c>
      <c r="GJ235">
        <v>0.0420883</v>
      </c>
      <c r="GK235">
        <v>0</v>
      </c>
      <c r="GL235">
        <v>19.2938</v>
      </c>
      <c r="GM235">
        <v>999.9</v>
      </c>
      <c r="GN235">
        <v>51.032</v>
      </c>
      <c r="GO235">
        <v>30.706</v>
      </c>
      <c r="GP235">
        <v>25.1947</v>
      </c>
      <c r="GQ235">
        <v>56.2087</v>
      </c>
      <c r="GR235">
        <v>50.3726</v>
      </c>
      <c r="GS235">
        <v>1</v>
      </c>
      <c r="GT235">
        <v>-0.0725483</v>
      </c>
      <c r="GU235">
        <v>5.05057</v>
      </c>
      <c r="GV235">
        <v>20.0476</v>
      </c>
      <c r="GW235">
        <v>5.19962</v>
      </c>
      <c r="GX235">
        <v>12.0047</v>
      </c>
      <c r="GY235">
        <v>4.9757</v>
      </c>
      <c r="GZ235">
        <v>3.293</v>
      </c>
      <c r="HA235">
        <v>9999</v>
      </c>
      <c r="HB235">
        <v>9999</v>
      </c>
      <c r="HC235">
        <v>999.9</v>
      </c>
      <c r="HD235">
        <v>9999</v>
      </c>
      <c r="HE235">
        <v>1.8631</v>
      </c>
      <c r="HF235">
        <v>1.86813</v>
      </c>
      <c r="HG235">
        <v>1.86788</v>
      </c>
      <c r="HH235">
        <v>1.86903</v>
      </c>
      <c r="HI235">
        <v>1.86984</v>
      </c>
      <c r="HJ235">
        <v>1.86588</v>
      </c>
      <c r="HK235">
        <v>1.86701</v>
      </c>
      <c r="HL235">
        <v>1.86834</v>
      </c>
      <c r="HM235">
        <v>5</v>
      </c>
      <c r="HN235">
        <v>0</v>
      </c>
      <c r="HO235">
        <v>0</v>
      </c>
      <c r="HP235">
        <v>0</v>
      </c>
      <c r="HQ235" t="s">
        <v>411</v>
      </c>
      <c r="HR235" t="s">
        <v>412</v>
      </c>
      <c r="HS235" t="s">
        <v>413</v>
      </c>
      <c r="HT235" t="s">
        <v>413</v>
      </c>
      <c r="HU235" t="s">
        <v>413</v>
      </c>
      <c r="HV235" t="s">
        <v>413</v>
      </c>
      <c r="HW235">
        <v>0</v>
      </c>
      <c r="HX235">
        <v>100</v>
      </c>
      <c r="HY235">
        <v>100</v>
      </c>
      <c r="HZ235">
        <v>6.89</v>
      </c>
      <c r="IA235">
        <v>-0.0002</v>
      </c>
      <c r="IB235">
        <v>4.09459096810632</v>
      </c>
      <c r="IC235">
        <v>0.00701673648668627</v>
      </c>
      <c r="ID235">
        <v>-7.00304995360485e-07</v>
      </c>
      <c r="IE235">
        <v>-1.86506737496121e-11</v>
      </c>
      <c r="IF235">
        <v>0.00125787624930914</v>
      </c>
      <c r="IG235">
        <v>-0.0224036906934607</v>
      </c>
      <c r="IH235">
        <v>0.00249664406764014</v>
      </c>
      <c r="II235">
        <v>-2.59163740235367e-05</v>
      </c>
      <c r="IJ235">
        <v>-2</v>
      </c>
      <c r="IK235">
        <v>2020</v>
      </c>
      <c r="IL235">
        <v>1</v>
      </c>
      <c r="IM235">
        <v>25</v>
      </c>
      <c r="IN235">
        <v>106</v>
      </c>
      <c r="IO235">
        <v>106</v>
      </c>
      <c r="IP235">
        <v>1.07178</v>
      </c>
      <c r="IQ235">
        <v>2.64526</v>
      </c>
      <c r="IR235">
        <v>1.54785</v>
      </c>
      <c r="IS235">
        <v>2.30469</v>
      </c>
      <c r="IT235">
        <v>1.34644</v>
      </c>
      <c r="IU235">
        <v>2.39014</v>
      </c>
      <c r="IV235">
        <v>34.3269</v>
      </c>
      <c r="IW235">
        <v>24.1926</v>
      </c>
      <c r="IX235">
        <v>18</v>
      </c>
      <c r="IY235">
        <v>501.9</v>
      </c>
      <c r="IZ235">
        <v>378.539</v>
      </c>
      <c r="JA235">
        <v>12.9261</v>
      </c>
      <c r="JB235">
        <v>26.0744</v>
      </c>
      <c r="JC235">
        <v>29.9997</v>
      </c>
      <c r="JD235">
        <v>26.1347</v>
      </c>
      <c r="JE235">
        <v>26.0898</v>
      </c>
      <c r="JF235">
        <v>21.6084</v>
      </c>
      <c r="JG235">
        <v>59.67</v>
      </c>
      <c r="JH235">
        <v>0</v>
      </c>
      <c r="JI235">
        <v>12.9345</v>
      </c>
      <c r="JJ235">
        <v>460.297</v>
      </c>
      <c r="JK235">
        <v>9.48228</v>
      </c>
      <c r="JL235">
        <v>102.218</v>
      </c>
      <c r="JM235">
        <v>102.816</v>
      </c>
    </row>
    <row r="236" spans="1:273">
      <c r="A236">
        <v>220</v>
      </c>
      <c r="B236">
        <v>1510794288</v>
      </c>
      <c r="C236">
        <v>4955.90000009537</v>
      </c>
      <c r="D236" t="s">
        <v>851</v>
      </c>
      <c r="E236" t="s">
        <v>852</v>
      </c>
      <c r="F236">
        <v>5</v>
      </c>
      <c r="G236" t="s">
        <v>798</v>
      </c>
      <c r="H236" t="s">
        <v>406</v>
      </c>
      <c r="I236">
        <v>1510794280.5</v>
      </c>
      <c r="J236">
        <f>(K236)/1000</f>
        <v>0</v>
      </c>
      <c r="K236">
        <f>IF(CZ236, AN236, AH236)</f>
        <v>0</v>
      </c>
      <c r="L236">
        <f>IF(CZ236, AI236, AG236)</f>
        <v>0</v>
      </c>
      <c r="M236">
        <f>DB236 - IF(AU236&gt;1, L236*CV236*100.0/(AW236*DP236), 0)</f>
        <v>0</v>
      </c>
      <c r="N236">
        <f>((T236-J236/2)*M236-L236)/(T236+J236/2)</f>
        <v>0</v>
      </c>
      <c r="O236">
        <f>N236*(DI236+DJ236)/1000.0</f>
        <v>0</v>
      </c>
      <c r="P236">
        <f>(DB236 - IF(AU236&gt;1, L236*CV236*100.0/(AW236*DP236), 0))*(DI236+DJ236)/1000.0</f>
        <v>0</v>
      </c>
      <c r="Q236">
        <f>2.0/((1/S236-1/R236)+SIGN(S236)*SQRT((1/S236-1/R236)*(1/S236-1/R236) + 4*CW236/((CW236+1)*(CW236+1))*(2*1/S236*1/R236-1/R236*1/R236)))</f>
        <v>0</v>
      </c>
      <c r="R236">
        <f>IF(LEFT(CX236,1)&lt;&gt;"0",IF(LEFT(CX236,1)="1",3.0,CY236),$D$5+$E$5*(DP236*DI236/($K$5*1000))+$F$5*(DP236*DI236/($K$5*1000))*MAX(MIN(CV236,$J$5),$I$5)*MAX(MIN(CV236,$J$5),$I$5)+$G$5*MAX(MIN(CV236,$J$5),$I$5)*(DP236*DI236/($K$5*1000))+$H$5*(DP236*DI236/($K$5*1000))*(DP236*DI236/($K$5*1000)))</f>
        <v>0</v>
      </c>
      <c r="S236">
        <f>J236*(1000-(1000*0.61365*exp(17.502*W236/(240.97+W236))/(DI236+DJ236)+DD236)/2)/(1000*0.61365*exp(17.502*W236/(240.97+W236))/(DI236+DJ236)-DD236)</f>
        <v>0</v>
      </c>
      <c r="T236">
        <f>1/((CW236+1)/(Q236/1.6)+1/(R236/1.37)) + CW236/((CW236+1)/(Q236/1.6) + CW236/(R236/1.37))</f>
        <v>0</v>
      </c>
      <c r="U236">
        <f>(CR236*CU236)</f>
        <v>0</v>
      </c>
      <c r="V236">
        <f>(DK236+(U236+2*0.95*5.67E-8*(((DK236+$B$7)+273)^4-(DK236+273)^4)-44100*J236)/(1.84*29.3*R236+8*0.95*5.67E-8*(DK236+273)^3))</f>
        <v>0</v>
      </c>
      <c r="W236">
        <f>($C$7*DL236+$D$7*DM236+$E$7*V236)</f>
        <v>0</v>
      </c>
      <c r="X236">
        <f>0.61365*exp(17.502*W236/(240.97+W236))</f>
        <v>0</v>
      </c>
      <c r="Y236">
        <f>(Z236/AA236*100)</f>
        <v>0</v>
      </c>
      <c r="Z236">
        <f>DD236*(DI236+DJ236)/1000</f>
        <v>0</v>
      </c>
      <c r="AA236">
        <f>0.61365*exp(17.502*DK236/(240.97+DK236))</f>
        <v>0</v>
      </c>
      <c r="AB236">
        <f>(X236-DD236*(DI236+DJ236)/1000)</f>
        <v>0</v>
      </c>
      <c r="AC236">
        <f>(-J236*44100)</f>
        <v>0</v>
      </c>
      <c r="AD236">
        <f>2*29.3*R236*0.92*(DK236-W236)</f>
        <v>0</v>
      </c>
      <c r="AE236">
        <f>2*0.95*5.67E-8*(((DK236+$B$7)+273)^4-(W236+273)^4)</f>
        <v>0</v>
      </c>
      <c r="AF236">
        <f>U236+AE236+AC236+AD236</f>
        <v>0</v>
      </c>
      <c r="AG236">
        <f>DH236*AU236*(DC236-DB236*(1000-AU236*DE236)/(1000-AU236*DD236))/(100*CV236)</f>
        <v>0</v>
      </c>
      <c r="AH236">
        <f>1000*DH236*AU236*(DD236-DE236)/(100*CV236*(1000-AU236*DD236))</f>
        <v>0</v>
      </c>
      <c r="AI236">
        <f>(AJ236 - AK236 - DI236*1E3/(8.314*(DK236+273.15)) * AM236/DH236 * AL236) * DH236/(100*CV236) * (1000 - DE236)/1000</f>
        <v>0</v>
      </c>
      <c r="AJ236">
        <v>448.606727526026</v>
      </c>
      <c r="AK236">
        <v>436.179084848485</v>
      </c>
      <c r="AL236">
        <v>2.16046424545797</v>
      </c>
      <c r="AM236">
        <v>64.6680745848926</v>
      </c>
      <c r="AN236">
        <f>(AP236 - AO236 + DI236*1E3/(8.314*(DK236+273.15)) * AR236/DH236 * AQ236) * DH236/(100*CV236) * 1000/(1000 - AP236)</f>
        <v>0</v>
      </c>
      <c r="AO236">
        <v>9.43633396121473</v>
      </c>
      <c r="AP236">
        <v>9.9410311888112</v>
      </c>
      <c r="AQ236">
        <v>1.15152662055021e-05</v>
      </c>
      <c r="AR236">
        <v>99.6129753711119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MAX(0,($B$13+$C$13*DP236)/(1+$D$13*DP236)*DI236/(DK236+273)*$E$13)</f>
        <v>0</v>
      </c>
      <c r="AX236" t="s">
        <v>407</v>
      </c>
      <c r="AY236" t="s">
        <v>407</v>
      </c>
      <c r="AZ236">
        <v>0</v>
      </c>
      <c r="BA236">
        <v>0</v>
      </c>
      <c r="BB236">
        <f>1-AZ236/BA236</f>
        <v>0</v>
      </c>
      <c r="BC236">
        <v>0</v>
      </c>
      <c r="BD236" t="s">
        <v>407</v>
      </c>
      <c r="BE236" t="s">
        <v>407</v>
      </c>
      <c r="BF236">
        <v>0</v>
      </c>
      <c r="BG236">
        <v>0</v>
      </c>
      <c r="BH236">
        <f>1-BF236/BG236</f>
        <v>0</v>
      </c>
      <c r="BI236">
        <v>0.5</v>
      </c>
      <c r="BJ236">
        <f>CS236</f>
        <v>0</v>
      </c>
      <c r="BK236">
        <f>L236</f>
        <v>0</v>
      </c>
      <c r="BL236">
        <f>BH236*BI236*BJ236</f>
        <v>0</v>
      </c>
      <c r="BM236">
        <f>(BK236-BC236)/BJ236</f>
        <v>0</v>
      </c>
      <c r="BN236">
        <f>(BA236-BG236)/BG236</f>
        <v>0</v>
      </c>
      <c r="BO236">
        <f>AZ236/(BB236+AZ236/BG236)</f>
        <v>0</v>
      </c>
      <c r="BP236" t="s">
        <v>407</v>
      </c>
      <c r="BQ236">
        <v>0</v>
      </c>
      <c r="BR236">
        <f>IF(BQ236&lt;&gt;0, BQ236, BO236)</f>
        <v>0</v>
      </c>
      <c r="BS236">
        <f>1-BR236/BG236</f>
        <v>0</v>
      </c>
      <c r="BT236">
        <f>(BG236-BF236)/(BG236-BR236)</f>
        <v>0</v>
      </c>
      <c r="BU236">
        <f>(BA236-BG236)/(BA236-BR236)</f>
        <v>0</v>
      </c>
      <c r="BV236">
        <f>(BG236-BF236)/(BG236-AZ236)</f>
        <v>0</v>
      </c>
      <c r="BW236">
        <f>(BA236-BG236)/(BA236-AZ236)</f>
        <v>0</v>
      </c>
      <c r="BX236">
        <f>(BT236*BR236/BF236)</f>
        <v>0</v>
      </c>
      <c r="BY236">
        <f>(1-BX236)</f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f>$B$11*DQ236+$C$11*DR236+$F$11*EC236*(1-EF236)</f>
        <v>0</v>
      </c>
      <c r="CS236">
        <f>CR236*CT236</f>
        <v>0</v>
      </c>
      <c r="CT236">
        <f>($B$11*$D$9+$C$11*$D$9+$F$11*((EP236+EH236)/MAX(EP236+EH236+EQ236, 0.1)*$I$9+EQ236/MAX(EP236+EH236+EQ236, 0.1)*$J$9))/($B$11+$C$11+$F$11)</f>
        <v>0</v>
      </c>
      <c r="CU236">
        <f>($B$11*$K$9+$C$11*$K$9+$F$11*((EP236+EH236)/MAX(EP236+EH236+EQ236, 0.1)*$P$9+EQ236/MAX(EP236+EH236+EQ236, 0.1)*$Q$9))/($B$11+$C$11+$F$11)</f>
        <v>0</v>
      </c>
      <c r="CV236">
        <v>2.96</v>
      </c>
      <c r="CW236">
        <v>0.5</v>
      </c>
      <c r="CX236" t="s">
        <v>408</v>
      </c>
      <c r="CY236">
        <v>2</v>
      </c>
      <c r="CZ236" t="b">
        <v>1</v>
      </c>
      <c r="DA236">
        <v>1510794280.5</v>
      </c>
      <c r="DB236">
        <v>421.871444444444</v>
      </c>
      <c r="DC236">
        <v>431.514296296296</v>
      </c>
      <c r="DD236">
        <v>9.93775962962963</v>
      </c>
      <c r="DE236">
        <v>9.43588592592593</v>
      </c>
      <c r="DF236">
        <v>414.986925925926</v>
      </c>
      <c r="DG236">
        <v>9.93801</v>
      </c>
      <c r="DH236">
        <v>500.067555555555</v>
      </c>
      <c r="DI236">
        <v>89.8577777777778</v>
      </c>
      <c r="DJ236">
        <v>0.0999873555555555</v>
      </c>
      <c r="DK236">
        <v>18.8958703703704</v>
      </c>
      <c r="DL236">
        <v>19.9850888888889</v>
      </c>
      <c r="DM236">
        <v>999.9</v>
      </c>
      <c r="DN236">
        <v>0</v>
      </c>
      <c r="DO236">
        <v>0</v>
      </c>
      <c r="DP236">
        <v>10006.55</v>
      </c>
      <c r="DQ236">
        <v>0</v>
      </c>
      <c r="DR236">
        <v>9.76429518518519</v>
      </c>
      <c r="DS236">
        <v>-9.64282592592592</v>
      </c>
      <c r="DT236">
        <v>426.106</v>
      </c>
      <c r="DU236">
        <v>435.624777777778</v>
      </c>
      <c r="DV236">
        <v>0.50187362962963</v>
      </c>
      <c r="DW236">
        <v>431.514296296296</v>
      </c>
      <c r="DX236">
        <v>9.43588592592593</v>
      </c>
      <c r="DY236">
        <v>0.892984814814815</v>
      </c>
      <c r="DZ236">
        <v>0.847887740740741</v>
      </c>
      <c r="EA236">
        <v>5.27818259259259</v>
      </c>
      <c r="EB236">
        <v>4.53534592592593</v>
      </c>
      <c r="EC236">
        <v>2000.00407407407</v>
      </c>
      <c r="ED236">
        <v>0.979999777777778</v>
      </c>
      <c r="EE236">
        <v>0.0200001703703704</v>
      </c>
      <c r="EF236">
        <v>0</v>
      </c>
      <c r="EG236">
        <v>2.24120740740741</v>
      </c>
      <c r="EH236">
        <v>0</v>
      </c>
      <c r="EI236">
        <v>5255.5037037037</v>
      </c>
      <c r="EJ236">
        <v>17300.1814814815</v>
      </c>
      <c r="EK236">
        <v>37.333</v>
      </c>
      <c r="EL236">
        <v>38.125</v>
      </c>
      <c r="EM236">
        <v>37.3028148148148</v>
      </c>
      <c r="EN236">
        <v>36.625</v>
      </c>
      <c r="EO236">
        <v>36.2522962962963</v>
      </c>
      <c r="EP236">
        <v>1960.0037037037</v>
      </c>
      <c r="EQ236">
        <v>40.0003703703704</v>
      </c>
      <c r="ER236">
        <v>0</v>
      </c>
      <c r="ES236">
        <v>1679595040.7</v>
      </c>
      <c r="ET236">
        <v>0</v>
      </c>
      <c r="EU236">
        <v>2.247644</v>
      </c>
      <c r="EV236">
        <v>-1.22513076283993</v>
      </c>
      <c r="EW236">
        <v>-13.3992308081842</v>
      </c>
      <c r="EX236">
        <v>5255.4784</v>
      </c>
      <c r="EY236">
        <v>15</v>
      </c>
      <c r="EZ236">
        <v>0</v>
      </c>
      <c r="FA236" t="s">
        <v>409</v>
      </c>
      <c r="FB236">
        <v>1510787920.6</v>
      </c>
      <c r="FC236">
        <v>1510787921.6</v>
      </c>
      <c r="FD236">
        <v>0</v>
      </c>
      <c r="FE236">
        <v>-0.101</v>
      </c>
      <c r="FF236">
        <v>-0.012</v>
      </c>
      <c r="FG236">
        <v>6.901</v>
      </c>
      <c r="FH236">
        <v>0.516</v>
      </c>
      <c r="FI236">
        <v>420</v>
      </c>
      <c r="FJ236">
        <v>24</v>
      </c>
      <c r="FK236">
        <v>0.32</v>
      </c>
      <c r="FL236">
        <v>0.12</v>
      </c>
      <c r="FM236">
        <v>0.500835925</v>
      </c>
      <c r="FN236">
        <v>0.023365339587241</v>
      </c>
      <c r="FO236">
        <v>0.002335197361975</v>
      </c>
      <c r="FP236">
        <v>1</v>
      </c>
      <c r="FQ236">
        <v>1</v>
      </c>
      <c r="FR236">
        <v>1</v>
      </c>
      <c r="FS236" t="s">
        <v>410</v>
      </c>
      <c r="FT236">
        <v>2.9739</v>
      </c>
      <c r="FU236">
        <v>2.75403</v>
      </c>
      <c r="FV236">
        <v>0.0919712</v>
      </c>
      <c r="FW236">
        <v>0.0964178</v>
      </c>
      <c r="FX236">
        <v>0.054357</v>
      </c>
      <c r="FY236">
        <v>0.0527576</v>
      </c>
      <c r="FZ236">
        <v>35345.9</v>
      </c>
      <c r="GA236">
        <v>38378.7</v>
      </c>
      <c r="GB236">
        <v>35275.7</v>
      </c>
      <c r="GC236">
        <v>38521</v>
      </c>
      <c r="GD236">
        <v>47274.9</v>
      </c>
      <c r="GE236">
        <v>52685.3</v>
      </c>
      <c r="GF236">
        <v>55078</v>
      </c>
      <c r="GG236">
        <v>61759.6</v>
      </c>
      <c r="GH236">
        <v>1.9944</v>
      </c>
      <c r="GI236">
        <v>1.79312</v>
      </c>
      <c r="GJ236">
        <v>0.0431165</v>
      </c>
      <c r="GK236">
        <v>0</v>
      </c>
      <c r="GL236">
        <v>19.2916</v>
      </c>
      <c r="GM236">
        <v>999.9</v>
      </c>
      <c r="GN236">
        <v>51.032</v>
      </c>
      <c r="GO236">
        <v>30.706</v>
      </c>
      <c r="GP236">
        <v>25.1945</v>
      </c>
      <c r="GQ236">
        <v>56.4287</v>
      </c>
      <c r="GR236">
        <v>50.3325</v>
      </c>
      <c r="GS236">
        <v>1</v>
      </c>
      <c r="GT236">
        <v>-0.0724975</v>
      </c>
      <c r="GU236">
        <v>5.06325</v>
      </c>
      <c r="GV236">
        <v>20.0472</v>
      </c>
      <c r="GW236">
        <v>5.19887</v>
      </c>
      <c r="GX236">
        <v>12.0052</v>
      </c>
      <c r="GY236">
        <v>4.97565</v>
      </c>
      <c r="GZ236">
        <v>3.29303</v>
      </c>
      <c r="HA236">
        <v>9999</v>
      </c>
      <c r="HB236">
        <v>9999</v>
      </c>
      <c r="HC236">
        <v>999.9</v>
      </c>
      <c r="HD236">
        <v>9999</v>
      </c>
      <c r="HE236">
        <v>1.8631</v>
      </c>
      <c r="HF236">
        <v>1.86813</v>
      </c>
      <c r="HG236">
        <v>1.86789</v>
      </c>
      <c r="HH236">
        <v>1.86902</v>
      </c>
      <c r="HI236">
        <v>1.86987</v>
      </c>
      <c r="HJ236">
        <v>1.86586</v>
      </c>
      <c r="HK236">
        <v>1.86702</v>
      </c>
      <c r="HL236">
        <v>1.86832</v>
      </c>
      <c r="HM236">
        <v>5</v>
      </c>
      <c r="HN236">
        <v>0</v>
      </c>
      <c r="HO236">
        <v>0</v>
      </c>
      <c r="HP236">
        <v>0</v>
      </c>
      <c r="HQ236" t="s">
        <v>411</v>
      </c>
      <c r="HR236" t="s">
        <v>412</v>
      </c>
      <c r="HS236" t="s">
        <v>413</v>
      </c>
      <c r="HT236" t="s">
        <v>413</v>
      </c>
      <c r="HU236" t="s">
        <v>413</v>
      </c>
      <c r="HV236" t="s">
        <v>413</v>
      </c>
      <c r="HW236">
        <v>0</v>
      </c>
      <c r="HX236">
        <v>100</v>
      </c>
      <c r="HY236">
        <v>100</v>
      </c>
      <c r="HZ236">
        <v>6.956</v>
      </c>
      <c r="IA236">
        <v>-0.0002</v>
      </c>
      <c r="IB236">
        <v>4.09459096810632</v>
      </c>
      <c r="IC236">
        <v>0.00701673648668627</v>
      </c>
      <c r="ID236">
        <v>-7.00304995360485e-07</v>
      </c>
      <c r="IE236">
        <v>-1.86506737496121e-11</v>
      </c>
      <c r="IF236">
        <v>0.00125787624930914</v>
      </c>
      <c r="IG236">
        <v>-0.0224036906934607</v>
      </c>
      <c r="IH236">
        <v>0.00249664406764014</v>
      </c>
      <c r="II236">
        <v>-2.59163740235367e-05</v>
      </c>
      <c r="IJ236">
        <v>-2</v>
      </c>
      <c r="IK236">
        <v>2020</v>
      </c>
      <c r="IL236">
        <v>1</v>
      </c>
      <c r="IM236">
        <v>25</v>
      </c>
      <c r="IN236">
        <v>106.1</v>
      </c>
      <c r="IO236">
        <v>106.1</v>
      </c>
      <c r="IP236">
        <v>1.10474</v>
      </c>
      <c r="IQ236">
        <v>2.63428</v>
      </c>
      <c r="IR236">
        <v>1.54785</v>
      </c>
      <c r="IS236">
        <v>2.30469</v>
      </c>
      <c r="IT236">
        <v>1.34644</v>
      </c>
      <c r="IU236">
        <v>2.43286</v>
      </c>
      <c r="IV236">
        <v>34.3269</v>
      </c>
      <c r="IW236">
        <v>24.1926</v>
      </c>
      <c r="IX236">
        <v>18</v>
      </c>
      <c r="IY236">
        <v>502.016</v>
      </c>
      <c r="IZ236">
        <v>378.642</v>
      </c>
      <c r="JA236">
        <v>12.9395</v>
      </c>
      <c r="JB236">
        <v>26.0722</v>
      </c>
      <c r="JC236">
        <v>30</v>
      </c>
      <c r="JD236">
        <v>26.133</v>
      </c>
      <c r="JE236">
        <v>26.0876</v>
      </c>
      <c r="JF236">
        <v>22.19</v>
      </c>
      <c r="JG236">
        <v>59.67</v>
      </c>
      <c r="JH236">
        <v>0</v>
      </c>
      <c r="JI236">
        <v>12.9413</v>
      </c>
      <c r="JJ236">
        <v>473.811</v>
      </c>
      <c r="JK236">
        <v>9.48228</v>
      </c>
      <c r="JL236">
        <v>102.217</v>
      </c>
      <c r="JM236">
        <v>102.817</v>
      </c>
    </row>
    <row r="237" spans="1:273">
      <c r="A237">
        <v>221</v>
      </c>
      <c r="B237">
        <v>1510794293</v>
      </c>
      <c r="C237">
        <v>4960.90000009537</v>
      </c>
      <c r="D237" t="s">
        <v>853</v>
      </c>
      <c r="E237" t="s">
        <v>854</v>
      </c>
      <c r="F237">
        <v>5</v>
      </c>
      <c r="G237" t="s">
        <v>798</v>
      </c>
      <c r="H237" t="s">
        <v>406</v>
      </c>
      <c r="I237">
        <v>1510794285.21429</v>
      </c>
      <c r="J237">
        <f>(K237)/1000</f>
        <v>0</v>
      </c>
      <c r="K237">
        <f>IF(CZ237, AN237, AH237)</f>
        <v>0</v>
      </c>
      <c r="L237">
        <f>IF(CZ237, AI237, AG237)</f>
        <v>0</v>
      </c>
      <c r="M237">
        <f>DB237 - IF(AU237&gt;1, L237*CV237*100.0/(AW237*DP237), 0)</f>
        <v>0</v>
      </c>
      <c r="N237">
        <f>((T237-J237/2)*M237-L237)/(T237+J237/2)</f>
        <v>0</v>
      </c>
      <c r="O237">
        <f>N237*(DI237+DJ237)/1000.0</f>
        <v>0</v>
      </c>
      <c r="P237">
        <f>(DB237 - IF(AU237&gt;1, L237*CV237*100.0/(AW237*DP237), 0))*(DI237+DJ237)/1000.0</f>
        <v>0</v>
      </c>
      <c r="Q237">
        <f>2.0/((1/S237-1/R237)+SIGN(S237)*SQRT((1/S237-1/R237)*(1/S237-1/R237) + 4*CW237/((CW237+1)*(CW237+1))*(2*1/S237*1/R237-1/R237*1/R237)))</f>
        <v>0</v>
      </c>
      <c r="R237">
        <f>IF(LEFT(CX237,1)&lt;&gt;"0",IF(LEFT(CX237,1)="1",3.0,CY237),$D$5+$E$5*(DP237*DI237/($K$5*1000))+$F$5*(DP237*DI237/($K$5*1000))*MAX(MIN(CV237,$J$5),$I$5)*MAX(MIN(CV237,$J$5),$I$5)+$G$5*MAX(MIN(CV237,$J$5),$I$5)*(DP237*DI237/($K$5*1000))+$H$5*(DP237*DI237/($K$5*1000))*(DP237*DI237/($K$5*1000)))</f>
        <v>0</v>
      </c>
      <c r="S237">
        <f>J237*(1000-(1000*0.61365*exp(17.502*W237/(240.97+W237))/(DI237+DJ237)+DD237)/2)/(1000*0.61365*exp(17.502*W237/(240.97+W237))/(DI237+DJ237)-DD237)</f>
        <v>0</v>
      </c>
      <c r="T237">
        <f>1/((CW237+1)/(Q237/1.6)+1/(R237/1.37)) + CW237/((CW237+1)/(Q237/1.6) + CW237/(R237/1.37))</f>
        <v>0</v>
      </c>
      <c r="U237">
        <f>(CR237*CU237)</f>
        <v>0</v>
      </c>
      <c r="V237">
        <f>(DK237+(U237+2*0.95*5.67E-8*(((DK237+$B$7)+273)^4-(DK237+273)^4)-44100*J237)/(1.84*29.3*R237+8*0.95*5.67E-8*(DK237+273)^3))</f>
        <v>0</v>
      </c>
      <c r="W237">
        <f>($C$7*DL237+$D$7*DM237+$E$7*V237)</f>
        <v>0</v>
      </c>
      <c r="X237">
        <f>0.61365*exp(17.502*W237/(240.97+W237))</f>
        <v>0</v>
      </c>
      <c r="Y237">
        <f>(Z237/AA237*100)</f>
        <v>0</v>
      </c>
      <c r="Z237">
        <f>DD237*(DI237+DJ237)/1000</f>
        <v>0</v>
      </c>
      <c r="AA237">
        <f>0.61365*exp(17.502*DK237/(240.97+DK237))</f>
        <v>0</v>
      </c>
      <c r="AB237">
        <f>(X237-DD237*(DI237+DJ237)/1000)</f>
        <v>0</v>
      </c>
      <c r="AC237">
        <f>(-J237*44100)</f>
        <v>0</v>
      </c>
      <c r="AD237">
        <f>2*29.3*R237*0.92*(DK237-W237)</f>
        <v>0</v>
      </c>
      <c r="AE237">
        <f>2*0.95*5.67E-8*(((DK237+$B$7)+273)^4-(W237+273)^4)</f>
        <v>0</v>
      </c>
      <c r="AF237">
        <f>U237+AE237+AC237+AD237</f>
        <v>0</v>
      </c>
      <c r="AG237">
        <f>DH237*AU237*(DC237-DB237*(1000-AU237*DE237)/(1000-AU237*DD237))/(100*CV237)</f>
        <v>0</v>
      </c>
      <c r="AH237">
        <f>1000*DH237*AU237*(DD237-DE237)/(100*CV237*(1000-AU237*DD237))</f>
        <v>0</v>
      </c>
      <c r="AI237">
        <f>(AJ237 - AK237 - DI237*1E3/(8.314*(DK237+273.15)) * AM237/DH237 * AL237) * DH237/(100*CV237) * (1000 - DE237)/1000</f>
        <v>0</v>
      </c>
      <c r="AJ237">
        <v>465.228175644875</v>
      </c>
      <c r="AK237">
        <v>449.796490909091</v>
      </c>
      <c r="AL237">
        <v>2.81774793255179</v>
      </c>
      <c r="AM237">
        <v>64.6680745848926</v>
      </c>
      <c r="AN237">
        <f>(AP237 - AO237 + DI237*1E3/(8.314*(DK237+273.15)) * AR237/DH237 * AQ237) * DH237/(100*CV237) * 1000/(1000 - AP237)</f>
        <v>0</v>
      </c>
      <c r="AO237">
        <v>9.4360602407169</v>
      </c>
      <c r="AP237">
        <v>9.94405398601399</v>
      </c>
      <c r="AQ237">
        <v>1.45387202825015e-05</v>
      </c>
      <c r="AR237">
        <v>99.6129753711119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MAX(0,($B$13+$C$13*DP237)/(1+$D$13*DP237)*DI237/(DK237+273)*$E$13)</f>
        <v>0</v>
      </c>
      <c r="AX237" t="s">
        <v>407</v>
      </c>
      <c r="AY237" t="s">
        <v>407</v>
      </c>
      <c r="AZ237">
        <v>0</v>
      </c>
      <c r="BA237">
        <v>0</v>
      </c>
      <c r="BB237">
        <f>1-AZ237/BA237</f>
        <v>0</v>
      </c>
      <c r="BC237">
        <v>0</v>
      </c>
      <c r="BD237" t="s">
        <v>407</v>
      </c>
      <c r="BE237" t="s">
        <v>407</v>
      </c>
      <c r="BF237">
        <v>0</v>
      </c>
      <c r="BG237">
        <v>0</v>
      </c>
      <c r="BH237">
        <f>1-BF237/BG237</f>
        <v>0</v>
      </c>
      <c r="BI237">
        <v>0.5</v>
      </c>
      <c r="BJ237">
        <f>CS237</f>
        <v>0</v>
      </c>
      <c r="BK237">
        <f>L237</f>
        <v>0</v>
      </c>
      <c r="BL237">
        <f>BH237*BI237*BJ237</f>
        <v>0</v>
      </c>
      <c r="BM237">
        <f>(BK237-BC237)/BJ237</f>
        <v>0</v>
      </c>
      <c r="BN237">
        <f>(BA237-BG237)/BG237</f>
        <v>0</v>
      </c>
      <c r="BO237">
        <f>AZ237/(BB237+AZ237/BG237)</f>
        <v>0</v>
      </c>
      <c r="BP237" t="s">
        <v>407</v>
      </c>
      <c r="BQ237">
        <v>0</v>
      </c>
      <c r="BR237">
        <f>IF(BQ237&lt;&gt;0, BQ237, BO237)</f>
        <v>0</v>
      </c>
      <c r="BS237">
        <f>1-BR237/BG237</f>
        <v>0</v>
      </c>
      <c r="BT237">
        <f>(BG237-BF237)/(BG237-BR237)</f>
        <v>0</v>
      </c>
      <c r="BU237">
        <f>(BA237-BG237)/(BA237-BR237)</f>
        <v>0</v>
      </c>
      <c r="BV237">
        <f>(BG237-BF237)/(BG237-AZ237)</f>
        <v>0</v>
      </c>
      <c r="BW237">
        <f>(BA237-BG237)/(BA237-AZ237)</f>
        <v>0</v>
      </c>
      <c r="BX237">
        <f>(BT237*BR237/BF237)</f>
        <v>0</v>
      </c>
      <c r="BY237">
        <f>(1-BX237)</f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f>$B$11*DQ237+$C$11*DR237+$F$11*EC237*(1-EF237)</f>
        <v>0</v>
      </c>
      <c r="CS237">
        <f>CR237*CT237</f>
        <v>0</v>
      </c>
      <c r="CT237">
        <f>($B$11*$D$9+$C$11*$D$9+$F$11*((EP237+EH237)/MAX(EP237+EH237+EQ237, 0.1)*$I$9+EQ237/MAX(EP237+EH237+EQ237, 0.1)*$J$9))/($B$11+$C$11+$F$11)</f>
        <v>0</v>
      </c>
      <c r="CU237">
        <f>($B$11*$K$9+$C$11*$K$9+$F$11*((EP237+EH237)/MAX(EP237+EH237+EQ237, 0.1)*$P$9+EQ237/MAX(EP237+EH237+EQ237, 0.1)*$Q$9))/($B$11+$C$11+$F$11)</f>
        <v>0</v>
      </c>
      <c r="CV237">
        <v>2.96</v>
      </c>
      <c r="CW237">
        <v>0.5</v>
      </c>
      <c r="CX237" t="s">
        <v>408</v>
      </c>
      <c r="CY237">
        <v>2</v>
      </c>
      <c r="CZ237" t="b">
        <v>1</v>
      </c>
      <c r="DA237">
        <v>1510794285.21429</v>
      </c>
      <c r="DB237">
        <v>428.675428571429</v>
      </c>
      <c r="DC237">
        <v>444.160892857143</v>
      </c>
      <c r="DD237">
        <v>9.94047428571429</v>
      </c>
      <c r="DE237">
        <v>9.43639392857143</v>
      </c>
      <c r="DF237">
        <v>421.747535714286</v>
      </c>
      <c r="DG237">
        <v>9.9406725</v>
      </c>
      <c r="DH237">
        <v>500.074071428572</v>
      </c>
      <c r="DI237">
        <v>89.8575142857143</v>
      </c>
      <c r="DJ237">
        <v>0.100054478571429</v>
      </c>
      <c r="DK237">
        <v>18.8964321428571</v>
      </c>
      <c r="DL237">
        <v>19.9968178571429</v>
      </c>
      <c r="DM237">
        <v>999.9</v>
      </c>
      <c r="DN237">
        <v>0</v>
      </c>
      <c r="DO237">
        <v>0</v>
      </c>
      <c r="DP237">
        <v>10001.6239285714</v>
      </c>
      <c r="DQ237">
        <v>0</v>
      </c>
      <c r="DR237">
        <v>9.76748714285714</v>
      </c>
      <c r="DS237">
        <v>-15.4855242857143</v>
      </c>
      <c r="DT237">
        <v>432.979464285714</v>
      </c>
      <c r="DU237">
        <v>448.392107142857</v>
      </c>
      <c r="DV237">
        <v>0.504080607142857</v>
      </c>
      <c r="DW237">
        <v>444.160892857143</v>
      </c>
      <c r="DX237">
        <v>9.43639392857143</v>
      </c>
      <c r="DY237">
        <v>0.893226214285714</v>
      </c>
      <c r="DZ237">
        <v>0.847930857142857</v>
      </c>
      <c r="EA237">
        <v>5.28206714285714</v>
      </c>
      <c r="EB237">
        <v>4.53607392857143</v>
      </c>
      <c r="EC237">
        <v>1999.99714285714</v>
      </c>
      <c r="ED237">
        <v>0.979999535714286</v>
      </c>
      <c r="EE237">
        <v>0.0200004285714286</v>
      </c>
      <c r="EF237">
        <v>0</v>
      </c>
      <c r="EG237">
        <v>2.1887</v>
      </c>
      <c r="EH237">
        <v>0</v>
      </c>
      <c r="EI237">
        <v>5254.50464285714</v>
      </c>
      <c r="EJ237">
        <v>17300.1214285714</v>
      </c>
      <c r="EK237">
        <v>37.31875</v>
      </c>
      <c r="EL237">
        <v>38.125</v>
      </c>
      <c r="EM237">
        <v>37.2832142857143</v>
      </c>
      <c r="EN237">
        <v>36.6205</v>
      </c>
      <c r="EO237">
        <v>36.25</v>
      </c>
      <c r="EP237">
        <v>1959.99642857143</v>
      </c>
      <c r="EQ237">
        <v>40.0007142857143</v>
      </c>
      <c r="ER237">
        <v>0</v>
      </c>
      <c r="ES237">
        <v>1679595046.1</v>
      </c>
      <c r="ET237">
        <v>0</v>
      </c>
      <c r="EU237">
        <v>2.20893076923077</v>
      </c>
      <c r="EV237">
        <v>0.161094022921811</v>
      </c>
      <c r="EW237">
        <v>-14.2321367851976</v>
      </c>
      <c r="EX237">
        <v>5254.45346153846</v>
      </c>
      <c r="EY237">
        <v>15</v>
      </c>
      <c r="EZ237">
        <v>0</v>
      </c>
      <c r="FA237" t="s">
        <v>409</v>
      </c>
      <c r="FB237">
        <v>1510787920.6</v>
      </c>
      <c r="FC237">
        <v>1510787921.6</v>
      </c>
      <c r="FD237">
        <v>0</v>
      </c>
      <c r="FE237">
        <v>-0.101</v>
      </c>
      <c r="FF237">
        <v>-0.012</v>
      </c>
      <c r="FG237">
        <v>6.901</v>
      </c>
      <c r="FH237">
        <v>0.516</v>
      </c>
      <c r="FI237">
        <v>420</v>
      </c>
      <c r="FJ237">
        <v>24</v>
      </c>
      <c r="FK237">
        <v>0.32</v>
      </c>
      <c r="FL237">
        <v>0.12</v>
      </c>
      <c r="FM237">
        <v>0.503089825</v>
      </c>
      <c r="FN237">
        <v>0.0275480037523456</v>
      </c>
      <c r="FO237">
        <v>0.0027658263763973</v>
      </c>
      <c r="FP237">
        <v>1</v>
      </c>
      <c r="FQ237">
        <v>1</v>
      </c>
      <c r="FR237">
        <v>1</v>
      </c>
      <c r="FS237" t="s">
        <v>410</v>
      </c>
      <c r="FT237">
        <v>2.97391</v>
      </c>
      <c r="FU237">
        <v>2.75392</v>
      </c>
      <c r="FV237">
        <v>0.0941781</v>
      </c>
      <c r="FW237">
        <v>0.0989533</v>
      </c>
      <c r="FX237">
        <v>0.0543687</v>
      </c>
      <c r="FY237">
        <v>0.0527565</v>
      </c>
      <c r="FZ237">
        <v>35260.4</v>
      </c>
      <c r="GA237">
        <v>38271</v>
      </c>
      <c r="GB237">
        <v>35276.2</v>
      </c>
      <c r="GC237">
        <v>38521</v>
      </c>
      <c r="GD237">
        <v>47274.6</v>
      </c>
      <c r="GE237">
        <v>52685.7</v>
      </c>
      <c r="GF237">
        <v>55078.3</v>
      </c>
      <c r="GG237">
        <v>61759.9</v>
      </c>
      <c r="GH237">
        <v>1.9943</v>
      </c>
      <c r="GI237">
        <v>1.793</v>
      </c>
      <c r="GJ237">
        <v>0.0434667</v>
      </c>
      <c r="GK237">
        <v>0</v>
      </c>
      <c r="GL237">
        <v>19.2896</v>
      </c>
      <c r="GM237">
        <v>999.9</v>
      </c>
      <c r="GN237">
        <v>51.032</v>
      </c>
      <c r="GO237">
        <v>30.706</v>
      </c>
      <c r="GP237">
        <v>25.1943</v>
      </c>
      <c r="GQ237">
        <v>56.3487</v>
      </c>
      <c r="GR237">
        <v>50.4367</v>
      </c>
      <c r="GS237">
        <v>1</v>
      </c>
      <c r="GT237">
        <v>-0.0723628</v>
      </c>
      <c r="GU237">
        <v>5.18531</v>
      </c>
      <c r="GV237">
        <v>20.0437</v>
      </c>
      <c r="GW237">
        <v>5.19932</v>
      </c>
      <c r="GX237">
        <v>12.005</v>
      </c>
      <c r="GY237">
        <v>4.9757</v>
      </c>
      <c r="GZ237">
        <v>3.29298</v>
      </c>
      <c r="HA237">
        <v>9999</v>
      </c>
      <c r="HB237">
        <v>9999</v>
      </c>
      <c r="HC237">
        <v>999.9</v>
      </c>
      <c r="HD237">
        <v>9999</v>
      </c>
      <c r="HE237">
        <v>1.8631</v>
      </c>
      <c r="HF237">
        <v>1.86813</v>
      </c>
      <c r="HG237">
        <v>1.86788</v>
      </c>
      <c r="HH237">
        <v>1.86905</v>
      </c>
      <c r="HI237">
        <v>1.86982</v>
      </c>
      <c r="HJ237">
        <v>1.86585</v>
      </c>
      <c r="HK237">
        <v>1.86702</v>
      </c>
      <c r="HL237">
        <v>1.86833</v>
      </c>
      <c r="HM237">
        <v>5</v>
      </c>
      <c r="HN237">
        <v>0</v>
      </c>
      <c r="HO237">
        <v>0</v>
      </c>
      <c r="HP237">
        <v>0</v>
      </c>
      <c r="HQ237" t="s">
        <v>411</v>
      </c>
      <c r="HR237" t="s">
        <v>412</v>
      </c>
      <c r="HS237" t="s">
        <v>413</v>
      </c>
      <c r="HT237" t="s">
        <v>413</v>
      </c>
      <c r="HU237" t="s">
        <v>413</v>
      </c>
      <c r="HV237" t="s">
        <v>413</v>
      </c>
      <c r="HW237">
        <v>0</v>
      </c>
      <c r="HX237">
        <v>100</v>
      </c>
      <c r="HY237">
        <v>100</v>
      </c>
      <c r="HZ237">
        <v>7.043</v>
      </c>
      <c r="IA237">
        <v>-0.0001</v>
      </c>
      <c r="IB237">
        <v>4.09459096810632</v>
      </c>
      <c r="IC237">
        <v>0.00701673648668627</v>
      </c>
      <c r="ID237">
        <v>-7.00304995360485e-07</v>
      </c>
      <c r="IE237">
        <v>-1.86506737496121e-11</v>
      </c>
      <c r="IF237">
        <v>0.00125787624930914</v>
      </c>
      <c r="IG237">
        <v>-0.0224036906934607</v>
      </c>
      <c r="IH237">
        <v>0.00249664406764014</v>
      </c>
      <c r="II237">
        <v>-2.59163740235367e-05</v>
      </c>
      <c r="IJ237">
        <v>-2</v>
      </c>
      <c r="IK237">
        <v>2020</v>
      </c>
      <c r="IL237">
        <v>1</v>
      </c>
      <c r="IM237">
        <v>25</v>
      </c>
      <c r="IN237">
        <v>106.2</v>
      </c>
      <c r="IO237">
        <v>106.2</v>
      </c>
      <c r="IP237">
        <v>1.13403</v>
      </c>
      <c r="IQ237">
        <v>2.63672</v>
      </c>
      <c r="IR237">
        <v>1.54785</v>
      </c>
      <c r="IS237">
        <v>2.30469</v>
      </c>
      <c r="IT237">
        <v>1.34644</v>
      </c>
      <c r="IU237">
        <v>2.38525</v>
      </c>
      <c r="IV237">
        <v>34.3269</v>
      </c>
      <c r="IW237">
        <v>24.1926</v>
      </c>
      <c r="IX237">
        <v>18</v>
      </c>
      <c r="IY237">
        <v>501.945</v>
      </c>
      <c r="IZ237">
        <v>378.566</v>
      </c>
      <c r="JA237">
        <v>12.9433</v>
      </c>
      <c r="JB237">
        <v>26.0721</v>
      </c>
      <c r="JC237">
        <v>30.0001</v>
      </c>
      <c r="JD237">
        <v>26.1325</v>
      </c>
      <c r="JE237">
        <v>26.086</v>
      </c>
      <c r="JF237">
        <v>22.7737</v>
      </c>
      <c r="JG237">
        <v>59.67</v>
      </c>
      <c r="JH237">
        <v>0</v>
      </c>
      <c r="JI237">
        <v>12.9175</v>
      </c>
      <c r="JJ237">
        <v>493.89</v>
      </c>
      <c r="JK237">
        <v>9.48228</v>
      </c>
      <c r="JL237">
        <v>102.218</v>
      </c>
      <c r="JM237">
        <v>102.817</v>
      </c>
    </row>
    <row r="238" spans="1:273">
      <c r="A238">
        <v>222</v>
      </c>
      <c r="B238">
        <v>1510794298</v>
      </c>
      <c r="C238">
        <v>4965.90000009537</v>
      </c>
      <c r="D238" t="s">
        <v>855</v>
      </c>
      <c r="E238" t="s">
        <v>856</v>
      </c>
      <c r="F238">
        <v>5</v>
      </c>
      <c r="G238" t="s">
        <v>798</v>
      </c>
      <c r="H238" t="s">
        <v>406</v>
      </c>
      <c r="I238">
        <v>1510794290.5</v>
      </c>
      <c r="J238">
        <f>(K238)/1000</f>
        <v>0</v>
      </c>
      <c r="K238">
        <f>IF(CZ238, AN238, AH238)</f>
        <v>0</v>
      </c>
      <c r="L238">
        <f>IF(CZ238, AI238, AG238)</f>
        <v>0</v>
      </c>
      <c r="M238">
        <f>DB238 - IF(AU238&gt;1, L238*CV238*100.0/(AW238*DP238), 0)</f>
        <v>0</v>
      </c>
      <c r="N238">
        <f>((T238-J238/2)*M238-L238)/(T238+J238/2)</f>
        <v>0</v>
      </c>
      <c r="O238">
        <f>N238*(DI238+DJ238)/1000.0</f>
        <v>0</v>
      </c>
      <c r="P238">
        <f>(DB238 - IF(AU238&gt;1, L238*CV238*100.0/(AW238*DP238), 0))*(DI238+DJ238)/1000.0</f>
        <v>0</v>
      </c>
      <c r="Q238">
        <f>2.0/((1/S238-1/R238)+SIGN(S238)*SQRT((1/S238-1/R238)*(1/S238-1/R238) + 4*CW238/((CW238+1)*(CW238+1))*(2*1/S238*1/R238-1/R238*1/R238)))</f>
        <v>0</v>
      </c>
      <c r="R238">
        <f>IF(LEFT(CX238,1)&lt;&gt;"0",IF(LEFT(CX238,1)="1",3.0,CY238),$D$5+$E$5*(DP238*DI238/($K$5*1000))+$F$5*(DP238*DI238/($K$5*1000))*MAX(MIN(CV238,$J$5),$I$5)*MAX(MIN(CV238,$J$5),$I$5)+$G$5*MAX(MIN(CV238,$J$5),$I$5)*(DP238*DI238/($K$5*1000))+$H$5*(DP238*DI238/($K$5*1000))*(DP238*DI238/($K$5*1000)))</f>
        <v>0</v>
      </c>
      <c r="S238">
        <f>J238*(1000-(1000*0.61365*exp(17.502*W238/(240.97+W238))/(DI238+DJ238)+DD238)/2)/(1000*0.61365*exp(17.502*W238/(240.97+W238))/(DI238+DJ238)-DD238)</f>
        <v>0</v>
      </c>
      <c r="T238">
        <f>1/((CW238+1)/(Q238/1.6)+1/(R238/1.37)) + CW238/((CW238+1)/(Q238/1.6) + CW238/(R238/1.37))</f>
        <v>0</v>
      </c>
      <c r="U238">
        <f>(CR238*CU238)</f>
        <v>0</v>
      </c>
      <c r="V238">
        <f>(DK238+(U238+2*0.95*5.67E-8*(((DK238+$B$7)+273)^4-(DK238+273)^4)-44100*J238)/(1.84*29.3*R238+8*0.95*5.67E-8*(DK238+273)^3))</f>
        <v>0</v>
      </c>
      <c r="W238">
        <f>($C$7*DL238+$D$7*DM238+$E$7*V238)</f>
        <v>0</v>
      </c>
      <c r="X238">
        <f>0.61365*exp(17.502*W238/(240.97+W238))</f>
        <v>0</v>
      </c>
      <c r="Y238">
        <f>(Z238/AA238*100)</f>
        <v>0</v>
      </c>
      <c r="Z238">
        <f>DD238*(DI238+DJ238)/1000</f>
        <v>0</v>
      </c>
      <c r="AA238">
        <f>0.61365*exp(17.502*DK238/(240.97+DK238))</f>
        <v>0</v>
      </c>
      <c r="AB238">
        <f>(X238-DD238*(DI238+DJ238)/1000)</f>
        <v>0</v>
      </c>
      <c r="AC238">
        <f>(-J238*44100)</f>
        <v>0</v>
      </c>
      <c r="AD238">
        <f>2*29.3*R238*0.92*(DK238-W238)</f>
        <v>0</v>
      </c>
      <c r="AE238">
        <f>2*0.95*5.67E-8*(((DK238+$B$7)+273)^4-(W238+273)^4)</f>
        <v>0</v>
      </c>
      <c r="AF238">
        <f>U238+AE238+AC238+AD238</f>
        <v>0</v>
      </c>
      <c r="AG238">
        <f>DH238*AU238*(DC238-DB238*(1000-AU238*DE238)/(1000-AU238*DD238))/(100*CV238)</f>
        <v>0</v>
      </c>
      <c r="AH238">
        <f>1000*DH238*AU238*(DD238-DE238)/(100*CV238*(1000-AU238*DD238))</f>
        <v>0</v>
      </c>
      <c r="AI238">
        <f>(AJ238 - AK238 - DI238*1E3/(8.314*(DK238+273.15)) * AM238/DH238 * AL238) * DH238/(100*CV238) * (1000 - DE238)/1000</f>
        <v>0</v>
      </c>
      <c r="AJ238">
        <v>481.662465377131</v>
      </c>
      <c r="AK238">
        <v>464.871666666667</v>
      </c>
      <c r="AL238">
        <v>3.06852805093255</v>
      </c>
      <c r="AM238">
        <v>64.6680745848926</v>
      </c>
      <c r="AN238">
        <f>(AP238 - AO238 + DI238*1E3/(8.314*(DK238+273.15)) * AR238/DH238 * AQ238) * DH238/(100*CV238) * 1000/(1000 - AP238)</f>
        <v>0</v>
      </c>
      <c r="AO238">
        <v>9.43581261899777</v>
      </c>
      <c r="AP238">
        <v>9.94373216783217</v>
      </c>
      <c r="AQ238">
        <v>3.61733892512528e-06</v>
      </c>
      <c r="AR238">
        <v>99.6129753711119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MAX(0,($B$13+$C$13*DP238)/(1+$D$13*DP238)*DI238/(DK238+273)*$E$13)</f>
        <v>0</v>
      </c>
      <c r="AX238" t="s">
        <v>407</v>
      </c>
      <c r="AY238" t="s">
        <v>407</v>
      </c>
      <c r="AZ238">
        <v>0</v>
      </c>
      <c r="BA238">
        <v>0</v>
      </c>
      <c r="BB238">
        <f>1-AZ238/BA238</f>
        <v>0</v>
      </c>
      <c r="BC238">
        <v>0</v>
      </c>
      <c r="BD238" t="s">
        <v>407</v>
      </c>
      <c r="BE238" t="s">
        <v>407</v>
      </c>
      <c r="BF238">
        <v>0</v>
      </c>
      <c r="BG238">
        <v>0</v>
      </c>
      <c r="BH238">
        <f>1-BF238/BG238</f>
        <v>0</v>
      </c>
      <c r="BI238">
        <v>0.5</v>
      </c>
      <c r="BJ238">
        <f>CS238</f>
        <v>0</v>
      </c>
      <c r="BK238">
        <f>L238</f>
        <v>0</v>
      </c>
      <c r="BL238">
        <f>BH238*BI238*BJ238</f>
        <v>0</v>
      </c>
      <c r="BM238">
        <f>(BK238-BC238)/BJ238</f>
        <v>0</v>
      </c>
      <c r="BN238">
        <f>(BA238-BG238)/BG238</f>
        <v>0</v>
      </c>
      <c r="BO238">
        <f>AZ238/(BB238+AZ238/BG238)</f>
        <v>0</v>
      </c>
      <c r="BP238" t="s">
        <v>407</v>
      </c>
      <c r="BQ238">
        <v>0</v>
      </c>
      <c r="BR238">
        <f>IF(BQ238&lt;&gt;0, BQ238, BO238)</f>
        <v>0</v>
      </c>
      <c r="BS238">
        <f>1-BR238/BG238</f>
        <v>0</v>
      </c>
      <c r="BT238">
        <f>(BG238-BF238)/(BG238-BR238)</f>
        <v>0</v>
      </c>
      <c r="BU238">
        <f>(BA238-BG238)/(BA238-BR238)</f>
        <v>0</v>
      </c>
      <c r="BV238">
        <f>(BG238-BF238)/(BG238-AZ238)</f>
        <v>0</v>
      </c>
      <c r="BW238">
        <f>(BA238-BG238)/(BA238-AZ238)</f>
        <v>0</v>
      </c>
      <c r="BX238">
        <f>(BT238*BR238/BF238)</f>
        <v>0</v>
      </c>
      <c r="BY238">
        <f>(1-BX238)</f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f>$B$11*DQ238+$C$11*DR238+$F$11*EC238*(1-EF238)</f>
        <v>0</v>
      </c>
      <c r="CS238">
        <f>CR238*CT238</f>
        <v>0</v>
      </c>
      <c r="CT238">
        <f>($B$11*$D$9+$C$11*$D$9+$F$11*((EP238+EH238)/MAX(EP238+EH238+EQ238, 0.1)*$I$9+EQ238/MAX(EP238+EH238+EQ238, 0.1)*$J$9))/($B$11+$C$11+$F$11)</f>
        <v>0</v>
      </c>
      <c r="CU238">
        <f>($B$11*$K$9+$C$11*$K$9+$F$11*((EP238+EH238)/MAX(EP238+EH238+EQ238, 0.1)*$P$9+EQ238/MAX(EP238+EH238+EQ238, 0.1)*$Q$9))/($B$11+$C$11+$F$11)</f>
        <v>0</v>
      </c>
      <c r="CV238">
        <v>2.96</v>
      </c>
      <c r="CW238">
        <v>0.5</v>
      </c>
      <c r="CX238" t="s">
        <v>408</v>
      </c>
      <c r="CY238">
        <v>2</v>
      </c>
      <c r="CZ238" t="b">
        <v>1</v>
      </c>
      <c r="DA238">
        <v>1510794290.5</v>
      </c>
      <c r="DB238">
        <v>440.470037037037</v>
      </c>
      <c r="DC238">
        <v>460.931777777778</v>
      </c>
      <c r="DD238">
        <v>9.94286703703704</v>
      </c>
      <c r="DE238">
        <v>9.43627185185185</v>
      </c>
      <c r="DF238">
        <v>433.467148148148</v>
      </c>
      <c r="DG238">
        <v>9.94301814814815</v>
      </c>
      <c r="DH238">
        <v>500.068333333333</v>
      </c>
      <c r="DI238">
        <v>89.8565888888889</v>
      </c>
      <c r="DJ238">
        <v>0.0999558740740741</v>
      </c>
      <c r="DK238">
        <v>18.8969</v>
      </c>
      <c r="DL238">
        <v>19.9992222222222</v>
      </c>
      <c r="DM238">
        <v>999.9</v>
      </c>
      <c r="DN238">
        <v>0</v>
      </c>
      <c r="DO238">
        <v>0</v>
      </c>
      <c r="DP238">
        <v>10010.7074074074</v>
      </c>
      <c r="DQ238">
        <v>0</v>
      </c>
      <c r="DR238">
        <v>9.76761481481481</v>
      </c>
      <c r="DS238">
        <v>-20.461837037037</v>
      </c>
      <c r="DT238">
        <v>444.893592592593</v>
      </c>
      <c r="DU238">
        <v>465.322666666667</v>
      </c>
      <c r="DV238">
        <v>0.50659462962963</v>
      </c>
      <c r="DW238">
        <v>460.931777777778</v>
      </c>
      <c r="DX238">
        <v>9.43627185185185</v>
      </c>
      <c r="DY238">
        <v>0.893432111111111</v>
      </c>
      <c r="DZ238">
        <v>0.847911185185185</v>
      </c>
      <c r="EA238">
        <v>5.28538037037037</v>
      </c>
      <c r="EB238">
        <v>4.53574333333333</v>
      </c>
      <c r="EC238">
        <v>1999.99814814815</v>
      </c>
      <c r="ED238">
        <v>0.979999444444444</v>
      </c>
      <c r="EE238">
        <v>0.0200005259259259</v>
      </c>
      <c r="EF238">
        <v>0</v>
      </c>
      <c r="EG238">
        <v>2.20485925925926</v>
      </c>
      <c r="EH238">
        <v>0</v>
      </c>
      <c r="EI238">
        <v>5253.45074074074</v>
      </c>
      <c r="EJ238">
        <v>17300.137037037</v>
      </c>
      <c r="EK238">
        <v>37.312</v>
      </c>
      <c r="EL238">
        <v>38.125</v>
      </c>
      <c r="EM238">
        <v>37.2614814814815</v>
      </c>
      <c r="EN238">
        <v>36.6133333333333</v>
      </c>
      <c r="EO238">
        <v>36.25</v>
      </c>
      <c r="EP238">
        <v>1959.99740740741</v>
      </c>
      <c r="EQ238">
        <v>40.0007407407407</v>
      </c>
      <c r="ER238">
        <v>0</v>
      </c>
      <c r="ES238">
        <v>1679595050.9</v>
      </c>
      <c r="ET238">
        <v>0</v>
      </c>
      <c r="EU238">
        <v>2.20513461538461</v>
      </c>
      <c r="EV238">
        <v>0.275743601629094</v>
      </c>
      <c r="EW238">
        <v>-6.82358974873418</v>
      </c>
      <c r="EX238">
        <v>5253.52423076923</v>
      </c>
      <c r="EY238">
        <v>15</v>
      </c>
      <c r="EZ238">
        <v>0</v>
      </c>
      <c r="FA238" t="s">
        <v>409</v>
      </c>
      <c r="FB238">
        <v>1510787920.6</v>
      </c>
      <c r="FC238">
        <v>1510787921.6</v>
      </c>
      <c r="FD238">
        <v>0</v>
      </c>
      <c r="FE238">
        <v>-0.101</v>
      </c>
      <c r="FF238">
        <v>-0.012</v>
      </c>
      <c r="FG238">
        <v>6.901</v>
      </c>
      <c r="FH238">
        <v>0.516</v>
      </c>
      <c r="FI238">
        <v>420</v>
      </c>
      <c r="FJ238">
        <v>24</v>
      </c>
      <c r="FK238">
        <v>0.32</v>
      </c>
      <c r="FL238">
        <v>0.12</v>
      </c>
      <c r="FM238">
        <v>0.504771925</v>
      </c>
      <c r="FN238">
        <v>0.0294179999999996</v>
      </c>
      <c r="FO238">
        <v>0.00292081249301885</v>
      </c>
      <c r="FP238">
        <v>1</v>
      </c>
      <c r="FQ238">
        <v>1</v>
      </c>
      <c r="FR238">
        <v>1</v>
      </c>
      <c r="FS238" t="s">
        <v>410</v>
      </c>
      <c r="FT238">
        <v>2.97388</v>
      </c>
      <c r="FU238">
        <v>2.75391</v>
      </c>
      <c r="FV238">
        <v>0.096569</v>
      </c>
      <c r="FW238">
        <v>0.101509</v>
      </c>
      <c r="FX238">
        <v>0.0543674</v>
      </c>
      <c r="FY238">
        <v>0.0527547</v>
      </c>
      <c r="FZ238">
        <v>35167.2</v>
      </c>
      <c r="GA238">
        <v>38162.7</v>
      </c>
      <c r="GB238">
        <v>35276</v>
      </c>
      <c r="GC238">
        <v>38521.1</v>
      </c>
      <c r="GD238">
        <v>47274.5</v>
      </c>
      <c r="GE238">
        <v>52685.8</v>
      </c>
      <c r="GF238">
        <v>55078</v>
      </c>
      <c r="GG238">
        <v>61759.9</v>
      </c>
      <c r="GH238">
        <v>1.9942</v>
      </c>
      <c r="GI238">
        <v>1.79323</v>
      </c>
      <c r="GJ238">
        <v>0.0424683</v>
      </c>
      <c r="GK238">
        <v>0</v>
      </c>
      <c r="GL238">
        <v>19.2884</v>
      </c>
      <c r="GM238">
        <v>999.9</v>
      </c>
      <c r="GN238">
        <v>51.032</v>
      </c>
      <c r="GO238">
        <v>30.696</v>
      </c>
      <c r="GP238">
        <v>25.1813</v>
      </c>
      <c r="GQ238">
        <v>56.3887</v>
      </c>
      <c r="GR238">
        <v>50.0401</v>
      </c>
      <c r="GS238">
        <v>1</v>
      </c>
      <c r="GT238">
        <v>-0.0719411</v>
      </c>
      <c r="GU238">
        <v>5.22317</v>
      </c>
      <c r="GV238">
        <v>20.0424</v>
      </c>
      <c r="GW238">
        <v>5.19902</v>
      </c>
      <c r="GX238">
        <v>12.0055</v>
      </c>
      <c r="GY238">
        <v>4.9756</v>
      </c>
      <c r="GZ238">
        <v>3.293</v>
      </c>
      <c r="HA238">
        <v>9999</v>
      </c>
      <c r="HB238">
        <v>9999</v>
      </c>
      <c r="HC238">
        <v>999.9</v>
      </c>
      <c r="HD238">
        <v>9999</v>
      </c>
      <c r="HE238">
        <v>1.8631</v>
      </c>
      <c r="HF238">
        <v>1.86813</v>
      </c>
      <c r="HG238">
        <v>1.86787</v>
      </c>
      <c r="HH238">
        <v>1.86901</v>
      </c>
      <c r="HI238">
        <v>1.86985</v>
      </c>
      <c r="HJ238">
        <v>1.86586</v>
      </c>
      <c r="HK238">
        <v>1.867</v>
      </c>
      <c r="HL238">
        <v>1.86832</v>
      </c>
      <c r="HM238">
        <v>5</v>
      </c>
      <c r="HN238">
        <v>0</v>
      </c>
      <c r="HO238">
        <v>0</v>
      </c>
      <c r="HP238">
        <v>0</v>
      </c>
      <c r="HQ238" t="s">
        <v>411</v>
      </c>
      <c r="HR238" t="s">
        <v>412</v>
      </c>
      <c r="HS238" t="s">
        <v>413</v>
      </c>
      <c r="HT238" t="s">
        <v>413</v>
      </c>
      <c r="HU238" t="s">
        <v>413</v>
      </c>
      <c r="HV238" t="s">
        <v>413</v>
      </c>
      <c r="HW238">
        <v>0</v>
      </c>
      <c r="HX238">
        <v>100</v>
      </c>
      <c r="HY238">
        <v>100</v>
      </c>
      <c r="HZ238">
        <v>7.138</v>
      </c>
      <c r="IA238">
        <v>-0.0001</v>
      </c>
      <c r="IB238">
        <v>4.09459096810632</v>
      </c>
      <c r="IC238">
        <v>0.00701673648668627</v>
      </c>
      <c r="ID238">
        <v>-7.00304995360485e-07</v>
      </c>
      <c r="IE238">
        <v>-1.86506737496121e-11</v>
      </c>
      <c r="IF238">
        <v>0.00125787624930914</v>
      </c>
      <c r="IG238">
        <v>-0.0224036906934607</v>
      </c>
      <c r="IH238">
        <v>0.00249664406764014</v>
      </c>
      <c r="II238">
        <v>-2.59163740235367e-05</v>
      </c>
      <c r="IJ238">
        <v>-2</v>
      </c>
      <c r="IK238">
        <v>2020</v>
      </c>
      <c r="IL238">
        <v>1</v>
      </c>
      <c r="IM238">
        <v>25</v>
      </c>
      <c r="IN238">
        <v>106.3</v>
      </c>
      <c r="IO238">
        <v>106.3</v>
      </c>
      <c r="IP238">
        <v>1.16699</v>
      </c>
      <c r="IQ238">
        <v>2.6416</v>
      </c>
      <c r="IR238">
        <v>1.54785</v>
      </c>
      <c r="IS238">
        <v>2.30469</v>
      </c>
      <c r="IT238">
        <v>1.34644</v>
      </c>
      <c r="IU238">
        <v>2.29248</v>
      </c>
      <c r="IV238">
        <v>34.3269</v>
      </c>
      <c r="IW238">
        <v>24.1838</v>
      </c>
      <c r="IX238">
        <v>18</v>
      </c>
      <c r="IY238">
        <v>501.859</v>
      </c>
      <c r="IZ238">
        <v>378.673</v>
      </c>
      <c r="JA238">
        <v>12.9233</v>
      </c>
      <c r="JB238">
        <v>26.07</v>
      </c>
      <c r="JC238">
        <v>30.0003</v>
      </c>
      <c r="JD238">
        <v>26.1304</v>
      </c>
      <c r="JE238">
        <v>26.0843</v>
      </c>
      <c r="JF238">
        <v>23.4458</v>
      </c>
      <c r="JG238">
        <v>59.67</v>
      </c>
      <c r="JH238">
        <v>0</v>
      </c>
      <c r="JI238">
        <v>12.9109</v>
      </c>
      <c r="JJ238">
        <v>507.385</v>
      </c>
      <c r="JK238">
        <v>9.48228</v>
      </c>
      <c r="JL238">
        <v>102.218</v>
      </c>
      <c r="JM238">
        <v>102.817</v>
      </c>
    </row>
    <row r="239" spans="1:273">
      <c r="A239">
        <v>223</v>
      </c>
      <c r="B239">
        <v>1510794303</v>
      </c>
      <c r="C239">
        <v>4970.90000009537</v>
      </c>
      <c r="D239" t="s">
        <v>857</v>
      </c>
      <c r="E239" t="s">
        <v>858</v>
      </c>
      <c r="F239">
        <v>5</v>
      </c>
      <c r="G239" t="s">
        <v>798</v>
      </c>
      <c r="H239" t="s">
        <v>406</v>
      </c>
      <c r="I239">
        <v>1510794295.21429</v>
      </c>
      <c r="J239">
        <f>(K239)/1000</f>
        <v>0</v>
      </c>
      <c r="K239">
        <f>IF(CZ239, AN239, AH239)</f>
        <v>0</v>
      </c>
      <c r="L239">
        <f>IF(CZ239, AI239, AG239)</f>
        <v>0</v>
      </c>
      <c r="M239">
        <f>DB239 - IF(AU239&gt;1, L239*CV239*100.0/(AW239*DP239), 0)</f>
        <v>0</v>
      </c>
      <c r="N239">
        <f>((T239-J239/2)*M239-L239)/(T239+J239/2)</f>
        <v>0</v>
      </c>
      <c r="O239">
        <f>N239*(DI239+DJ239)/1000.0</f>
        <v>0</v>
      </c>
      <c r="P239">
        <f>(DB239 - IF(AU239&gt;1, L239*CV239*100.0/(AW239*DP239), 0))*(DI239+DJ239)/1000.0</f>
        <v>0</v>
      </c>
      <c r="Q239">
        <f>2.0/((1/S239-1/R239)+SIGN(S239)*SQRT((1/S239-1/R239)*(1/S239-1/R239) + 4*CW239/((CW239+1)*(CW239+1))*(2*1/S239*1/R239-1/R239*1/R239)))</f>
        <v>0</v>
      </c>
      <c r="R239">
        <f>IF(LEFT(CX239,1)&lt;&gt;"0",IF(LEFT(CX239,1)="1",3.0,CY239),$D$5+$E$5*(DP239*DI239/($K$5*1000))+$F$5*(DP239*DI239/($K$5*1000))*MAX(MIN(CV239,$J$5),$I$5)*MAX(MIN(CV239,$J$5),$I$5)+$G$5*MAX(MIN(CV239,$J$5),$I$5)*(DP239*DI239/($K$5*1000))+$H$5*(DP239*DI239/($K$5*1000))*(DP239*DI239/($K$5*1000)))</f>
        <v>0</v>
      </c>
      <c r="S239">
        <f>J239*(1000-(1000*0.61365*exp(17.502*W239/(240.97+W239))/(DI239+DJ239)+DD239)/2)/(1000*0.61365*exp(17.502*W239/(240.97+W239))/(DI239+DJ239)-DD239)</f>
        <v>0</v>
      </c>
      <c r="T239">
        <f>1/((CW239+1)/(Q239/1.6)+1/(R239/1.37)) + CW239/((CW239+1)/(Q239/1.6) + CW239/(R239/1.37))</f>
        <v>0</v>
      </c>
      <c r="U239">
        <f>(CR239*CU239)</f>
        <v>0</v>
      </c>
      <c r="V239">
        <f>(DK239+(U239+2*0.95*5.67E-8*(((DK239+$B$7)+273)^4-(DK239+273)^4)-44100*J239)/(1.84*29.3*R239+8*0.95*5.67E-8*(DK239+273)^3))</f>
        <v>0</v>
      </c>
      <c r="W239">
        <f>($C$7*DL239+$D$7*DM239+$E$7*V239)</f>
        <v>0</v>
      </c>
      <c r="X239">
        <f>0.61365*exp(17.502*W239/(240.97+W239))</f>
        <v>0</v>
      </c>
      <c r="Y239">
        <f>(Z239/AA239*100)</f>
        <v>0</v>
      </c>
      <c r="Z239">
        <f>DD239*(DI239+DJ239)/1000</f>
        <v>0</v>
      </c>
      <c r="AA239">
        <f>0.61365*exp(17.502*DK239/(240.97+DK239))</f>
        <v>0</v>
      </c>
      <c r="AB239">
        <f>(X239-DD239*(DI239+DJ239)/1000)</f>
        <v>0</v>
      </c>
      <c r="AC239">
        <f>(-J239*44100)</f>
        <v>0</v>
      </c>
      <c r="AD239">
        <f>2*29.3*R239*0.92*(DK239-W239)</f>
        <v>0</v>
      </c>
      <c r="AE239">
        <f>2*0.95*5.67E-8*(((DK239+$B$7)+273)^4-(W239+273)^4)</f>
        <v>0</v>
      </c>
      <c r="AF239">
        <f>U239+AE239+AC239+AD239</f>
        <v>0</v>
      </c>
      <c r="AG239">
        <f>DH239*AU239*(DC239-DB239*(1000-AU239*DE239)/(1000-AU239*DD239))/(100*CV239)</f>
        <v>0</v>
      </c>
      <c r="AH239">
        <f>1000*DH239*AU239*(DD239-DE239)/(100*CV239*(1000-AU239*DD239))</f>
        <v>0</v>
      </c>
      <c r="AI239">
        <f>(AJ239 - AK239 - DI239*1E3/(8.314*(DK239+273.15)) * AM239/DH239 * AL239) * DH239/(100*CV239) * (1000 - DE239)/1000</f>
        <v>0</v>
      </c>
      <c r="AJ239">
        <v>498.557217633669</v>
      </c>
      <c r="AK239">
        <v>480.92983030303</v>
      </c>
      <c r="AL239">
        <v>3.24156904015836</v>
      </c>
      <c r="AM239">
        <v>64.6680745848926</v>
      </c>
      <c r="AN239">
        <f>(AP239 - AO239 + DI239*1E3/(8.314*(DK239+273.15)) * AR239/DH239 * AQ239) * DH239/(100*CV239) * 1000/(1000 - AP239)</f>
        <v>0</v>
      </c>
      <c r="AO239">
        <v>9.43645764827459</v>
      </c>
      <c r="AP239">
        <v>9.94562874125875</v>
      </c>
      <c r="AQ239">
        <v>4.29640623093655e-06</v>
      </c>
      <c r="AR239">
        <v>99.6129753711119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MAX(0,($B$13+$C$13*DP239)/(1+$D$13*DP239)*DI239/(DK239+273)*$E$13)</f>
        <v>0</v>
      </c>
      <c r="AX239" t="s">
        <v>407</v>
      </c>
      <c r="AY239" t="s">
        <v>407</v>
      </c>
      <c r="AZ239">
        <v>0</v>
      </c>
      <c r="BA239">
        <v>0</v>
      </c>
      <c r="BB239">
        <f>1-AZ239/BA239</f>
        <v>0</v>
      </c>
      <c r="BC239">
        <v>0</v>
      </c>
      <c r="BD239" t="s">
        <v>407</v>
      </c>
      <c r="BE239" t="s">
        <v>407</v>
      </c>
      <c r="BF239">
        <v>0</v>
      </c>
      <c r="BG239">
        <v>0</v>
      </c>
      <c r="BH239">
        <f>1-BF239/BG239</f>
        <v>0</v>
      </c>
      <c r="BI239">
        <v>0.5</v>
      </c>
      <c r="BJ239">
        <f>CS239</f>
        <v>0</v>
      </c>
      <c r="BK239">
        <f>L239</f>
        <v>0</v>
      </c>
      <c r="BL239">
        <f>BH239*BI239*BJ239</f>
        <v>0</v>
      </c>
      <c r="BM239">
        <f>(BK239-BC239)/BJ239</f>
        <v>0</v>
      </c>
      <c r="BN239">
        <f>(BA239-BG239)/BG239</f>
        <v>0</v>
      </c>
      <c r="BO239">
        <f>AZ239/(BB239+AZ239/BG239)</f>
        <v>0</v>
      </c>
      <c r="BP239" t="s">
        <v>407</v>
      </c>
      <c r="BQ239">
        <v>0</v>
      </c>
      <c r="BR239">
        <f>IF(BQ239&lt;&gt;0, BQ239, BO239)</f>
        <v>0</v>
      </c>
      <c r="BS239">
        <f>1-BR239/BG239</f>
        <v>0</v>
      </c>
      <c r="BT239">
        <f>(BG239-BF239)/(BG239-BR239)</f>
        <v>0</v>
      </c>
      <c r="BU239">
        <f>(BA239-BG239)/(BA239-BR239)</f>
        <v>0</v>
      </c>
      <c r="BV239">
        <f>(BG239-BF239)/(BG239-AZ239)</f>
        <v>0</v>
      </c>
      <c r="BW239">
        <f>(BA239-BG239)/(BA239-AZ239)</f>
        <v>0</v>
      </c>
      <c r="BX239">
        <f>(BT239*BR239/BF239)</f>
        <v>0</v>
      </c>
      <c r="BY239">
        <f>(1-BX239)</f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f>$B$11*DQ239+$C$11*DR239+$F$11*EC239*(1-EF239)</f>
        <v>0</v>
      </c>
      <c r="CS239">
        <f>CR239*CT239</f>
        <v>0</v>
      </c>
      <c r="CT239">
        <f>($B$11*$D$9+$C$11*$D$9+$F$11*((EP239+EH239)/MAX(EP239+EH239+EQ239, 0.1)*$I$9+EQ239/MAX(EP239+EH239+EQ239, 0.1)*$J$9))/($B$11+$C$11+$F$11)</f>
        <v>0</v>
      </c>
      <c r="CU239">
        <f>($B$11*$K$9+$C$11*$K$9+$F$11*((EP239+EH239)/MAX(EP239+EH239+EQ239, 0.1)*$P$9+EQ239/MAX(EP239+EH239+EQ239, 0.1)*$Q$9))/($B$11+$C$11+$F$11)</f>
        <v>0</v>
      </c>
      <c r="CV239">
        <v>2.96</v>
      </c>
      <c r="CW239">
        <v>0.5</v>
      </c>
      <c r="CX239" t="s">
        <v>408</v>
      </c>
      <c r="CY239">
        <v>2</v>
      </c>
      <c r="CZ239" t="b">
        <v>1</v>
      </c>
      <c r="DA239">
        <v>1510794295.21429</v>
      </c>
      <c r="DB239">
        <v>453.7255</v>
      </c>
      <c r="DC239">
        <v>476.455785714286</v>
      </c>
      <c r="DD239">
        <v>9.94409678571428</v>
      </c>
      <c r="DE239">
        <v>9.43621071428571</v>
      </c>
      <c r="DF239">
        <v>446.638464285714</v>
      </c>
      <c r="DG239">
        <v>9.94422392857143</v>
      </c>
      <c r="DH239">
        <v>500.071357142857</v>
      </c>
      <c r="DI239">
        <v>89.8558178571429</v>
      </c>
      <c r="DJ239">
        <v>0.100004132142857</v>
      </c>
      <c r="DK239">
        <v>18.8959</v>
      </c>
      <c r="DL239">
        <v>19.9979464285714</v>
      </c>
      <c r="DM239">
        <v>999.9</v>
      </c>
      <c r="DN239">
        <v>0</v>
      </c>
      <c r="DO239">
        <v>0</v>
      </c>
      <c r="DP239">
        <v>10005.5028571429</v>
      </c>
      <c r="DQ239">
        <v>0</v>
      </c>
      <c r="DR239">
        <v>9.76748714285714</v>
      </c>
      <c r="DS239">
        <v>-22.7303428571429</v>
      </c>
      <c r="DT239">
        <v>458.282785714286</v>
      </c>
      <c r="DU239">
        <v>480.9945</v>
      </c>
      <c r="DV239">
        <v>0.50788575</v>
      </c>
      <c r="DW239">
        <v>476.455785714286</v>
      </c>
      <c r="DX239">
        <v>9.43621071428571</v>
      </c>
      <c r="DY239">
        <v>0.893534964285714</v>
      </c>
      <c r="DZ239">
        <v>0.847898428571429</v>
      </c>
      <c r="EA239">
        <v>5.28703607142857</v>
      </c>
      <c r="EB239">
        <v>4.53552785714286</v>
      </c>
      <c r="EC239">
        <v>1999.99571428571</v>
      </c>
      <c r="ED239">
        <v>0.979999321428571</v>
      </c>
      <c r="EE239">
        <v>0.0200006571428571</v>
      </c>
      <c r="EF239">
        <v>0</v>
      </c>
      <c r="EG239">
        <v>2.28202857142857</v>
      </c>
      <c r="EH239">
        <v>0</v>
      </c>
      <c r="EI239">
        <v>5252.87214285714</v>
      </c>
      <c r="EJ239">
        <v>17300.1107142857</v>
      </c>
      <c r="EK239">
        <v>37.3053571428571</v>
      </c>
      <c r="EL239">
        <v>38.125</v>
      </c>
      <c r="EM239">
        <v>37.2522142857143</v>
      </c>
      <c r="EN239">
        <v>36.5935</v>
      </c>
      <c r="EO239">
        <v>36.2365</v>
      </c>
      <c r="EP239">
        <v>1959.995</v>
      </c>
      <c r="EQ239">
        <v>40.0007142857143</v>
      </c>
      <c r="ER239">
        <v>0</v>
      </c>
      <c r="ES239">
        <v>1679595056.3</v>
      </c>
      <c r="ET239">
        <v>0</v>
      </c>
      <c r="EU239">
        <v>2.277816</v>
      </c>
      <c r="EV239">
        <v>0.533592319292881</v>
      </c>
      <c r="EW239">
        <v>-6.44076923010064</v>
      </c>
      <c r="EX239">
        <v>5252.7796</v>
      </c>
      <c r="EY239">
        <v>15</v>
      </c>
      <c r="EZ239">
        <v>0</v>
      </c>
      <c r="FA239" t="s">
        <v>409</v>
      </c>
      <c r="FB239">
        <v>1510787920.6</v>
      </c>
      <c r="FC239">
        <v>1510787921.6</v>
      </c>
      <c r="FD239">
        <v>0</v>
      </c>
      <c r="FE239">
        <v>-0.101</v>
      </c>
      <c r="FF239">
        <v>-0.012</v>
      </c>
      <c r="FG239">
        <v>6.901</v>
      </c>
      <c r="FH239">
        <v>0.516</v>
      </c>
      <c r="FI239">
        <v>420</v>
      </c>
      <c r="FJ239">
        <v>24</v>
      </c>
      <c r="FK239">
        <v>0.32</v>
      </c>
      <c r="FL239">
        <v>0.12</v>
      </c>
      <c r="FM239">
        <v>0.506976325</v>
      </c>
      <c r="FN239">
        <v>0.0167546904315188</v>
      </c>
      <c r="FO239">
        <v>0.00182023202350003</v>
      </c>
      <c r="FP239">
        <v>1</v>
      </c>
      <c r="FQ239">
        <v>1</v>
      </c>
      <c r="FR239">
        <v>1</v>
      </c>
      <c r="FS239" t="s">
        <v>410</v>
      </c>
      <c r="FT239">
        <v>2.97396</v>
      </c>
      <c r="FU239">
        <v>2.75397</v>
      </c>
      <c r="FV239">
        <v>0.0990627</v>
      </c>
      <c r="FW239">
        <v>0.10407</v>
      </c>
      <c r="FX239">
        <v>0.0543731</v>
      </c>
      <c r="FY239">
        <v>0.0527515</v>
      </c>
      <c r="FZ239">
        <v>35070.2</v>
      </c>
      <c r="GA239">
        <v>38053.7</v>
      </c>
      <c r="GB239">
        <v>35276</v>
      </c>
      <c r="GC239">
        <v>38520.9</v>
      </c>
      <c r="GD239">
        <v>47274.4</v>
      </c>
      <c r="GE239">
        <v>52685.6</v>
      </c>
      <c r="GF239">
        <v>55078.1</v>
      </c>
      <c r="GG239">
        <v>61759.3</v>
      </c>
      <c r="GH239">
        <v>1.99422</v>
      </c>
      <c r="GI239">
        <v>1.79317</v>
      </c>
      <c r="GJ239">
        <v>0.0412017</v>
      </c>
      <c r="GK239">
        <v>0</v>
      </c>
      <c r="GL239">
        <v>19.2897</v>
      </c>
      <c r="GM239">
        <v>999.9</v>
      </c>
      <c r="GN239">
        <v>51.032</v>
      </c>
      <c r="GO239">
        <v>30.706</v>
      </c>
      <c r="GP239">
        <v>25.1984</v>
      </c>
      <c r="GQ239">
        <v>56.3387</v>
      </c>
      <c r="GR239">
        <v>50.5449</v>
      </c>
      <c r="GS239">
        <v>1</v>
      </c>
      <c r="GT239">
        <v>-0.0718598</v>
      </c>
      <c r="GU239">
        <v>5.17394</v>
      </c>
      <c r="GV239">
        <v>20.0441</v>
      </c>
      <c r="GW239">
        <v>5.19872</v>
      </c>
      <c r="GX239">
        <v>12.0047</v>
      </c>
      <c r="GY239">
        <v>4.9755</v>
      </c>
      <c r="GZ239">
        <v>3.29293</v>
      </c>
      <c r="HA239">
        <v>9999</v>
      </c>
      <c r="HB239">
        <v>9999</v>
      </c>
      <c r="HC239">
        <v>999.9</v>
      </c>
      <c r="HD239">
        <v>9999</v>
      </c>
      <c r="HE239">
        <v>1.86311</v>
      </c>
      <c r="HF239">
        <v>1.86813</v>
      </c>
      <c r="HG239">
        <v>1.86787</v>
      </c>
      <c r="HH239">
        <v>1.86904</v>
      </c>
      <c r="HI239">
        <v>1.86985</v>
      </c>
      <c r="HJ239">
        <v>1.86585</v>
      </c>
      <c r="HK239">
        <v>1.86701</v>
      </c>
      <c r="HL239">
        <v>1.86831</v>
      </c>
      <c r="HM239">
        <v>5</v>
      </c>
      <c r="HN239">
        <v>0</v>
      </c>
      <c r="HO239">
        <v>0</v>
      </c>
      <c r="HP239">
        <v>0</v>
      </c>
      <c r="HQ239" t="s">
        <v>411</v>
      </c>
      <c r="HR239" t="s">
        <v>412</v>
      </c>
      <c r="HS239" t="s">
        <v>413</v>
      </c>
      <c r="HT239" t="s">
        <v>413</v>
      </c>
      <c r="HU239" t="s">
        <v>413</v>
      </c>
      <c r="HV239" t="s">
        <v>413</v>
      </c>
      <c r="HW239">
        <v>0</v>
      </c>
      <c r="HX239">
        <v>100</v>
      </c>
      <c r="HY239">
        <v>100</v>
      </c>
      <c r="HZ239">
        <v>7.239</v>
      </c>
      <c r="IA239">
        <v>-0.0001</v>
      </c>
      <c r="IB239">
        <v>4.09459096810632</v>
      </c>
      <c r="IC239">
        <v>0.00701673648668627</v>
      </c>
      <c r="ID239">
        <v>-7.00304995360485e-07</v>
      </c>
      <c r="IE239">
        <v>-1.86506737496121e-11</v>
      </c>
      <c r="IF239">
        <v>0.00125787624930914</v>
      </c>
      <c r="IG239">
        <v>-0.0224036906934607</v>
      </c>
      <c r="IH239">
        <v>0.00249664406764014</v>
      </c>
      <c r="II239">
        <v>-2.59163740235367e-05</v>
      </c>
      <c r="IJ239">
        <v>-2</v>
      </c>
      <c r="IK239">
        <v>2020</v>
      </c>
      <c r="IL239">
        <v>1</v>
      </c>
      <c r="IM239">
        <v>25</v>
      </c>
      <c r="IN239">
        <v>106.4</v>
      </c>
      <c r="IO239">
        <v>106.4</v>
      </c>
      <c r="IP239">
        <v>1.19751</v>
      </c>
      <c r="IQ239">
        <v>2.6416</v>
      </c>
      <c r="IR239">
        <v>1.54785</v>
      </c>
      <c r="IS239">
        <v>2.30469</v>
      </c>
      <c r="IT239">
        <v>1.34644</v>
      </c>
      <c r="IU239">
        <v>2.29614</v>
      </c>
      <c r="IV239">
        <v>34.3269</v>
      </c>
      <c r="IW239">
        <v>24.1838</v>
      </c>
      <c r="IX239">
        <v>18</v>
      </c>
      <c r="IY239">
        <v>501.86</v>
      </c>
      <c r="IZ239">
        <v>378.639</v>
      </c>
      <c r="JA239">
        <v>12.9118</v>
      </c>
      <c r="JB239">
        <v>26.0688</v>
      </c>
      <c r="JC239">
        <v>30</v>
      </c>
      <c r="JD239">
        <v>26.1286</v>
      </c>
      <c r="JE239">
        <v>26.0832</v>
      </c>
      <c r="JF239">
        <v>24.0345</v>
      </c>
      <c r="JG239">
        <v>59.67</v>
      </c>
      <c r="JH239">
        <v>0</v>
      </c>
      <c r="JI239">
        <v>12.9172</v>
      </c>
      <c r="JJ239">
        <v>527.509</v>
      </c>
      <c r="JK239">
        <v>9.48228</v>
      </c>
      <c r="JL239">
        <v>102.218</v>
      </c>
      <c r="JM239">
        <v>102.816</v>
      </c>
    </row>
    <row r="240" spans="1:273">
      <c r="A240">
        <v>224</v>
      </c>
      <c r="B240">
        <v>1510794308</v>
      </c>
      <c r="C240">
        <v>4975.90000009537</v>
      </c>
      <c r="D240" t="s">
        <v>859</v>
      </c>
      <c r="E240" t="s">
        <v>860</v>
      </c>
      <c r="F240">
        <v>5</v>
      </c>
      <c r="G240" t="s">
        <v>798</v>
      </c>
      <c r="H240" t="s">
        <v>406</v>
      </c>
      <c r="I240">
        <v>1510794300.5</v>
      </c>
      <c r="J240">
        <f>(K240)/1000</f>
        <v>0</v>
      </c>
      <c r="K240">
        <f>IF(CZ240, AN240, AH240)</f>
        <v>0</v>
      </c>
      <c r="L240">
        <f>IF(CZ240, AI240, AG240)</f>
        <v>0</v>
      </c>
      <c r="M240">
        <f>DB240 - IF(AU240&gt;1, L240*CV240*100.0/(AW240*DP240), 0)</f>
        <v>0</v>
      </c>
      <c r="N240">
        <f>((T240-J240/2)*M240-L240)/(T240+J240/2)</f>
        <v>0</v>
      </c>
      <c r="O240">
        <f>N240*(DI240+DJ240)/1000.0</f>
        <v>0</v>
      </c>
      <c r="P240">
        <f>(DB240 - IF(AU240&gt;1, L240*CV240*100.0/(AW240*DP240), 0))*(DI240+DJ240)/1000.0</f>
        <v>0</v>
      </c>
      <c r="Q240">
        <f>2.0/((1/S240-1/R240)+SIGN(S240)*SQRT((1/S240-1/R240)*(1/S240-1/R240) + 4*CW240/((CW240+1)*(CW240+1))*(2*1/S240*1/R240-1/R240*1/R240)))</f>
        <v>0</v>
      </c>
      <c r="R240">
        <f>IF(LEFT(CX240,1)&lt;&gt;"0",IF(LEFT(CX240,1)="1",3.0,CY240),$D$5+$E$5*(DP240*DI240/($K$5*1000))+$F$5*(DP240*DI240/($K$5*1000))*MAX(MIN(CV240,$J$5),$I$5)*MAX(MIN(CV240,$J$5),$I$5)+$G$5*MAX(MIN(CV240,$J$5),$I$5)*(DP240*DI240/($K$5*1000))+$H$5*(DP240*DI240/($K$5*1000))*(DP240*DI240/($K$5*1000)))</f>
        <v>0</v>
      </c>
      <c r="S240">
        <f>J240*(1000-(1000*0.61365*exp(17.502*W240/(240.97+W240))/(DI240+DJ240)+DD240)/2)/(1000*0.61365*exp(17.502*W240/(240.97+W240))/(DI240+DJ240)-DD240)</f>
        <v>0</v>
      </c>
      <c r="T240">
        <f>1/((CW240+1)/(Q240/1.6)+1/(R240/1.37)) + CW240/((CW240+1)/(Q240/1.6) + CW240/(R240/1.37))</f>
        <v>0</v>
      </c>
      <c r="U240">
        <f>(CR240*CU240)</f>
        <v>0</v>
      </c>
      <c r="V240">
        <f>(DK240+(U240+2*0.95*5.67E-8*(((DK240+$B$7)+273)^4-(DK240+273)^4)-44100*J240)/(1.84*29.3*R240+8*0.95*5.67E-8*(DK240+273)^3))</f>
        <v>0</v>
      </c>
      <c r="W240">
        <f>($C$7*DL240+$D$7*DM240+$E$7*V240)</f>
        <v>0</v>
      </c>
      <c r="X240">
        <f>0.61365*exp(17.502*W240/(240.97+W240))</f>
        <v>0</v>
      </c>
      <c r="Y240">
        <f>(Z240/AA240*100)</f>
        <v>0</v>
      </c>
      <c r="Z240">
        <f>DD240*(DI240+DJ240)/1000</f>
        <v>0</v>
      </c>
      <c r="AA240">
        <f>0.61365*exp(17.502*DK240/(240.97+DK240))</f>
        <v>0</v>
      </c>
      <c r="AB240">
        <f>(X240-DD240*(DI240+DJ240)/1000)</f>
        <v>0</v>
      </c>
      <c r="AC240">
        <f>(-J240*44100)</f>
        <v>0</v>
      </c>
      <c r="AD240">
        <f>2*29.3*R240*0.92*(DK240-W240)</f>
        <v>0</v>
      </c>
      <c r="AE240">
        <f>2*0.95*5.67E-8*(((DK240+$B$7)+273)^4-(W240+273)^4)</f>
        <v>0</v>
      </c>
      <c r="AF240">
        <f>U240+AE240+AC240+AD240</f>
        <v>0</v>
      </c>
      <c r="AG240">
        <f>DH240*AU240*(DC240-DB240*(1000-AU240*DE240)/(1000-AU240*DD240))/(100*CV240)</f>
        <v>0</v>
      </c>
      <c r="AH240">
        <f>1000*DH240*AU240*(DD240-DE240)/(100*CV240*(1000-AU240*DD240))</f>
        <v>0</v>
      </c>
      <c r="AI240">
        <f>(AJ240 - AK240 - DI240*1E3/(8.314*(DK240+273.15)) * AM240/DH240 * AL240) * DH240/(100*CV240) * (1000 - DE240)/1000</f>
        <v>0</v>
      </c>
      <c r="AJ240">
        <v>515.533545572662</v>
      </c>
      <c r="AK240">
        <v>497.417357575757</v>
      </c>
      <c r="AL240">
        <v>3.3129254117161</v>
      </c>
      <c r="AM240">
        <v>64.6680745848926</v>
      </c>
      <c r="AN240">
        <f>(AP240 - AO240 + DI240*1E3/(8.314*(DK240+273.15)) * AR240/DH240 * AQ240) * DH240/(100*CV240) * 1000/(1000 - AP240)</f>
        <v>0</v>
      </c>
      <c r="AO240">
        <v>9.43671206575764</v>
      </c>
      <c r="AP240">
        <v>9.94552335664336</v>
      </c>
      <c r="AQ240">
        <v>9.37393986769146e-07</v>
      </c>
      <c r="AR240">
        <v>99.6129753711119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MAX(0,($B$13+$C$13*DP240)/(1+$D$13*DP240)*DI240/(DK240+273)*$E$13)</f>
        <v>0</v>
      </c>
      <c r="AX240" t="s">
        <v>407</v>
      </c>
      <c r="AY240" t="s">
        <v>407</v>
      </c>
      <c r="AZ240">
        <v>0</v>
      </c>
      <c r="BA240">
        <v>0</v>
      </c>
      <c r="BB240">
        <f>1-AZ240/BA240</f>
        <v>0</v>
      </c>
      <c r="BC240">
        <v>0</v>
      </c>
      <c r="BD240" t="s">
        <v>407</v>
      </c>
      <c r="BE240" t="s">
        <v>407</v>
      </c>
      <c r="BF240">
        <v>0</v>
      </c>
      <c r="BG240">
        <v>0</v>
      </c>
      <c r="BH240">
        <f>1-BF240/BG240</f>
        <v>0</v>
      </c>
      <c r="BI240">
        <v>0.5</v>
      </c>
      <c r="BJ240">
        <f>CS240</f>
        <v>0</v>
      </c>
      <c r="BK240">
        <f>L240</f>
        <v>0</v>
      </c>
      <c r="BL240">
        <f>BH240*BI240*BJ240</f>
        <v>0</v>
      </c>
      <c r="BM240">
        <f>(BK240-BC240)/BJ240</f>
        <v>0</v>
      </c>
      <c r="BN240">
        <f>(BA240-BG240)/BG240</f>
        <v>0</v>
      </c>
      <c r="BO240">
        <f>AZ240/(BB240+AZ240/BG240)</f>
        <v>0</v>
      </c>
      <c r="BP240" t="s">
        <v>407</v>
      </c>
      <c r="BQ240">
        <v>0</v>
      </c>
      <c r="BR240">
        <f>IF(BQ240&lt;&gt;0, BQ240, BO240)</f>
        <v>0</v>
      </c>
      <c r="BS240">
        <f>1-BR240/BG240</f>
        <v>0</v>
      </c>
      <c r="BT240">
        <f>(BG240-BF240)/(BG240-BR240)</f>
        <v>0</v>
      </c>
      <c r="BU240">
        <f>(BA240-BG240)/(BA240-BR240)</f>
        <v>0</v>
      </c>
      <c r="BV240">
        <f>(BG240-BF240)/(BG240-AZ240)</f>
        <v>0</v>
      </c>
      <c r="BW240">
        <f>(BA240-BG240)/(BA240-AZ240)</f>
        <v>0</v>
      </c>
      <c r="BX240">
        <f>(BT240*BR240/BF240)</f>
        <v>0</v>
      </c>
      <c r="BY240">
        <f>(1-BX240)</f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f>$B$11*DQ240+$C$11*DR240+$F$11*EC240*(1-EF240)</f>
        <v>0</v>
      </c>
      <c r="CS240">
        <f>CR240*CT240</f>
        <v>0</v>
      </c>
      <c r="CT240">
        <f>($B$11*$D$9+$C$11*$D$9+$F$11*((EP240+EH240)/MAX(EP240+EH240+EQ240, 0.1)*$I$9+EQ240/MAX(EP240+EH240+EQ240, 0.1)*$J$9))/($B$11+$C$11+$F$11)</f>
        <v>0</v>
      </c>
      <c r="CU240">
        <f>($B$11*$K$9+$C$11*$K$9+$F$11*((EP240+EH240)/MAX(EP240+EH240+EQ240, 0.1)*$P$9+EQ240/MAX(EP240+EH240+EQ240, 0.1)*$Q$9))/($B$11+$C$11+$F$11)</f>
        <v>0</v>
      </c>
      <c r="CV240">
        <v>2.96</v>
      </c>
      <c r="CW240">
        <v>0.5</v>
      </c>
      <c r="CX240" t="s">
        <v>408</v>
      </c>
      <c r="CY240">
        <v>2</v>
      </c>
      <c r="CZ240" t="b">
        <v>1</v>
      </c>
      <c r="DA240">
        <v>1510794300.5</v>
      </c>
      <c r="DB240">
        <v>469.928592592593</v>
      </c>
      <c r="DC240">
        <v>494.006962962963</v>
      </c>
      <c r="DD240">
        <v>9.94493888888889</v>
      </c>
      <c r="DE240">
        <v>9.43622703703704</v>
      </c>
      <c r="DF240">
        <v>462.739148148148</v>
      </c>
      <c r="DG240">
        <v>9.94504962962963</v>
      </c>
      <c r="DH240">
        <v>500.068296296296</v>
      </c>
      <c r="DI240">
        <v>89.8548592592593</v>
      </c>
      <c r="DJ240">
        <v>0.10000127037037</v>
      </c>
      <c r="DK240">
        <v>18.8938666666667</v>
      </c>
      <c r="DL240">
        <v>19.9837962962963</v>
      </c>
      <c r="DM240">
        <v>999.9</v>
      </c>
      <c r="DN240">
        <v>0</v>
      </c>
      <c r="DO240">
        <v>0</v>
      </c>
      <c r="DP240">
        <v>10004.1837037037</v>
      </c>
      <c r="DQ240">
        <v>0</v>
      </c>
      <c r="DR240">
        <v>9.76404</v>
      </c>
      <c r="DS240">
        <v>-24.078262962963</v>
      </c>
      <c r="DT240">
        <v>474.649074074074</v>
      </c>
      <c r="DU240">
        <v>498.712814814815</v>
      </c>
      <c r="DV240">
        <v>0.508710962962963</v>
      </c>
      <c r="DW240">
        <v>494.006962962963</v>
      </c>
      <c r="DX240">
        <v>9.43622703703704</v>
      </c>
      <c r="DY240">
        <v>0.893601074074074</v>
      </c>
      <c r="DZ240">
        <v>0.847890888888889</v>
      </c>
      <c r="EA240">
        <v>5.28810074074074</v>
      </c>
      <c r="EB240">
        <v>4.5354</v>
      </c>
      <c r="EC240">
        <v>1999.99444444444</v>
      </c>
      <c r="ED240">
        <v>0.979999444444444</v>
      </c>
      <c r="EE240">
        <v>0.0200005259259259</v>
      </c>
      <c r="EF240">
        <v>0</v>
      </c>
      <c r="EG240">
        <v>2.31204444444444</v>
      </c>
      <c r="EH240">
        <v>0</v>
      </c>
      <c r="EI240">
        <v>5252.40740740741</v>
      </c>
      <c r="EJ240">
        <v>17300.1037037037</v>
      </c>
      <c r="EK240">
        <v>37.2936296296296</v>
      </c>
      <c r="EL240">
        <v>38.118</v>
      </c>
      <c r="EM240">
        <v>37.25</v>
      </c>
      <c r="EN240">
        <v>36.576</v>
      </c>
      <c r="EO240">
        <v>36.215</v>
      </c>
      <c r="EP240">
        <v>1959.99444444444</v>
      </c>
      <c r="EQ240">
        <v>40</v>
      </c>
      <c r="ER240">
        <v>0</v>
      </c>
      <c r="ES240">
        <v>1679595061.1</v>
      </c>
      <c r="ET240">
        <v>0</v>
      </c>
      <c r="EU240">
        <v>2.311104</v>
      </c>
      <c r="EV240">
        <v>0.661853855023795</v>
      </c>
      <c r="EW240">
        <v>-5.028461532857</v>
      </c>
      <c r="EX240">
        <v>5252.4028</v>
      </c>
      <c r="EY240">
        <v>15</v>
      </c>
      <c r="EZ240">
        <v>0</v>
      </c>
      <c r="FA240" t="s">
        <v>409</v>
      </c>
      <c r="FB240">
        <v>1510787920.6</v>
      </c>
      <c r="FC240">
        <v>1510787921.6</v>
      </c>
      <c r="FD240">
        <v>0</v>
      </c>
      <c r="FE240">
        <v>-0.101</v>
      </c>
      <c r="FF240">
        <v>-0.012</v>
      </c>
      <c r="FG240">
        <v>6.901</v>
      </c>
      <c r="FH240">
        <v>0.516</v>
      </c>
      <c r="FI240">
        <v>420</v>
      </c>
      <c r="FJ240">
        <v>24</v>
      </c>
      <c r="FK240">
        <v>0.32</v>
      </c>
      <c r="FL240">
        <v>0.12</v>
      </c>
      <c r="FM240">
        <v>0.507978225</v>
      </c>
      <c r="FN240">
        <v>0.0113235759849901</v>
      </c>
      <c r="FO240">
        <v>0.00135149473708743</v>
      </c>
      <c r="FP240">
        <v>1</v>
      </c>
      <c r="FQ240">
        <v>1</v>
      </c>
      <c r="FR240">
        <v>1</v>
      </c>
      <c r="FS240" t="s">
        <v>410</v>
      </c>
      <c r="FT240">
        <v>2.97388</v>
      </c>
      <c r="FU240">
        <v>2.75382</v>
      </c>
      <c r="FV240">
        <v>0.101585</v>
      </c>
      <c r="FW240">
        <v>0.106615</v>
      </c>
      <c r="FX240">
        <v>0.054375</v>
      </c>
      <c r="FY240">
        <v>0.052752</v>
      </c>
      <c r="FZ240">
        <v>34972.2</v>
      </c>
      <c r="GA240">
        <v>37945.7</v>
      </c>
      <c r="GB240">
        <v>35276.1</v>
      </c>
      <c r="GC240">
        <v>38520.9</v>
      </c>
      <c r="GD240">
        <v>47274.5</v>
      </c>
      <c r="GE240">
        <v>52685.6</v>
      </c>
      <c r="GF240">
        <v>55078.3</v>
      </c>
      <c r="GG240">
        <v>61759.2</v>
      </c>
      <c r="GH240">
        <v>1.99445</v>
      </c>
      <c r="GI240">
        <v>1.79323</v>
      </c>
      <c r="GJ240">
        <v>0.0405163</v>
      </c>
      <c r="GK240">
        <v>0</v>
      </c>
      <c r="GL240">
        <v>19.2901</v>
      </c>
      <c r="GM240">
        <v>999.9</v>
      </c>
      <c r="GN240">
        <v>51.032</v>
      </c>
      <c r="GO240">
        <v>30.706</v>
      </c>
      <c r="GP240">
        <v>25.1962</v>
      </c>
      <c r="GQ240">
        <v>56.3487</v>
      </c>
      <c r="GR240">
        <v>50.601</v>
      </c>
      <c r="GS240">
        <v>1</v>
      </c>
      <c r="GT240">
        <v>-0.072561</v>
      </c>
      <c r="GU240">
        <v>5.09345</v>
      </c>
      <c r="GV240">
        <v>20.0464</v>
      </c>
      <c r="GW240">
        <v>5.19842</v>
      </c>
      <c r="GX240">
        <v>12.0049</v>
      </c>
      <c r="GY240">
        <v>4.97565</v>
      </c>
      <c r="GZ240">
        <v>3.29298</v>
      </c>
      <c r="HA240">
        <v>9999</v>
      </c>
      <c r="HB240">
        <v>9999</v>
      </c>
      <c r="HC240">
        <v>999.9</v>
      </c>
      <c r="HD240">
        <v>9999</v>
      </c>
      <c r="HE240">
        <v>1.86311</v>
      </c>
      <c r="HF240">
        <v>1.86813</v>
      </c>
      <c r="HG240">
        <v>1.86787</v>
      </c>
      <c r="HH240">
        <v>1.86904</v>
      </c>
      <c r="HI240">
        <v>1.86983</v>
      </c>
      <c r="HJ240">
        <v>1.86584</v>
      </c>
      <c r="HK240">
        <v>1.86699</v>
      </c>
      <c r="HL240">
        <v>1.86833</v>
      </c>
      <c r="HM240">
        <v>5</v>
      </c>
      <c r="HN240">
        <v>0</v>
      </c>
      <c r="HO240">
        <v>0</v>
      </c>
      <c r="HP240">
        <v>0</v>
      </c>
      <c r="HQ240" t="s">
        <v>411</v>
      </c>
      <c r="HR240" t="s">
        <v>412</v>
      </c>
      <c r="HS240" t="s">
        <v>413</v>
      </c>
      <c r="HT240" t="s">
        <v>413</v>
      </c>
      <c r="HU240" t="s">
        <v>413</v>
      </c>
      <c r="HV240" t="s">
        <v>413</v>
      </c>
      <c r="HW240">
        <v>0</v>
      </c>
      <c r="HX240">
        <v>100</v>
      </c>
      <c r="HY240">
        <v>100</v>
      </c>
      <c r="HZ240">
        <v>7.342</v>
      </c>
      <c r="IA240">
        <v>-0.0001</v>
      </c>
      <c r="IB240">
        <v>4.09459096810632</v>
      </c>
      <c r="IC240">
        <v>0.00701673648668627</v>
      </c>
      <c r="ID240">
        <v>-7.00304995360485e-07</v>
      </c>
      <c r="IE240">
        <v>-1.86506737496121e-11</v>
      </c>
      <c r="IF240">
        <v>0.00125787624930914</v>
      </c>
      <c r="IG240">
        <v>-0.0224036906934607</v>
      </c>
      <c r="IH240">
        <v>0.00249664406764014</v>
      </c>
      <c r="II240">
        <v>-2.59163740235367e-05</v>
      </c>
      <c r="IJ240">
        <v>-2</v>
      </c>
      <c r="IK240">
        <v>2020</v>
      </c>
      <c r="IL240">
        <v>1</v>
      </c>
      <c r="IM240">
        <v>25</v>
      </c>
      <c r="IN240">
        <v>106.5</v>
      </c>
      <c r="IO240">
        <v>106.4</v>
      </c>
      <c r="IP240">
        <v>1.23047</v>
      </c>
      <c r="IQ240">
        <v>2.63672</v>
      </c>
      <c r="IR240">
        <v>1.54785</v>
      </c>
      <c r="IS240">
        <v>2.30469</v>
      </c>
      <c r="IT240">
        <v>1.34644</v>
      </c>
      <c r="IU240">
        <v>2.41577</v>
      </c>
      <c r="IV240">
        <v>34.3042</v>
      </c>
      <c r="IW240">
        <v>24.1926</v>
      </c>
      <c r="IX240">
        <v>18</v>
      </c>
      <c r="IY240">
        <v>501.998</v>
      </c>
      <c r="IZ240">
        <v>378.651</v>
      </c>
      <c r="JA240">
        <v>12.9157</v>
      </c>
      <c r="JB240">
        <v>26.0677</v>
      </c>
      <c r="JC240">
        <v>29.9999</v>
      </c>
      <c r="JD240">
        <v>26.1275</v>
      </c>
      <c r="JE240">
        <v>26.081</v>
      </c>
      <c r="JF240">
        <v>24.6963</v>
      </c>
      <c r="JG240">
        <v>59.67</v>
      </c>
      <c r="JH240">
        <v>0</v>
      </c>
      <c r="JI240">
        <v>12.9345</v>
      </c>
      <c r="JJ240">
        <v>540.922</v>
      </c>
      <c r="JK240">
        <v>9.48228</v>
      </c>
      <c r="JL240">
        <v>102.218</v>
      </c>
      <c r="JM240">
        <v>102.816</v>
      </c>
    </row>
    <row r="241" spans="1:273">
      <c r="A241">
        <v>225</v>
      </c>
      <c r="B241">
        <v>1510794313</v>
      </c>
      <c r="C241">
        <v>4980.90000009537</v>
      </c>
      <c r="D241" t="s">
        <v>861</v>
      </c>
      <c r="E241" t="s">
        <v>862</v>
      </c>
      <c r="F241">
        <v>5</v>
      </c>
      <c r="G241" t="s">
        <v>798</v>
      </c>
      <c r="H241" t="s">
        <v>406</v>
      </c>
      <c r="I241">
        <v>1510794305.21429</v>
      </c>
      <c r="J241">
        <f>(K241)/1000</f>
        <v>0</v>
      </c>
      <c r="K241">
        <f>IF(CZ241, AN241, AH241)</f>
        <v>0</v>
      </c>
      <c r="L241">
        <f>IF(CZ241, AI241, AG241)</f>
        <v>0</v>
      </c>
      <c r="M241">
        <f>DB241 - IF(AU241&gt;1, L241*CV241*100.0/(AW241*DP241), 0)</f>
        <v>0</v>
      </c>
      <c r="N241">
        <f>((T241-J241/2)*M241-L241)/(T241+J241/2)</f>
        <v>0</v>
      </c>
      <c r="O241">
        <f>N241*(DI241+DJ241)/1000.0</f>
        <v>0</v>
      </c>
      <c r="P241">
        <f>(DB241 - IF(AU241&gt;1, L241*CV241*100.0/(AW241*DP241), 0))*(DI241+DJ241)/1000.0</f>
        <v>0</v>
      </c>
      <c r="Q241">
        <f>2.0/((1/S241-1/R241)+SIGN(S241)*SQRT((1/S241-1/R241)*(1/S241-1/R241) + 4*CW241/((CW241+1)*(CW241+1))*(2*1/S241*1/R241-1/R241*1/R241)))</f>
        <v>0</v>
      </c>
      <c r="R241">
        <f>IF(LEFT(CX241,1)&lt;&gt;"0",IF(LEFT(CX241,1)="1",3.0,CY241),$D$5+$E$5*(DP241*DI241/($K$5*1000))+$F$5*(DP241*DI241/($K$5*1000))*MAX(MIN(CV241,$J$5),$I$5)*MAX(MIN(CV241,$J$5),$I$5)+$G$5*MAX(MIN(CV241,$J$5),$I$5)*(DP241*DI241/($K$5*1000))+$H$5*(DP241*DI241/($K$5*1000))*(DP241*DI241/($K$5*1000)))</f>
        <v>0</v>
      </c>
      <c r="S241">
        <f>J241*(1000-(1000*0.61365*exp(17.502*W241/(240.97+W241))/(DI241+DJ241)+DD241)/2)/(1000*0.61365*exp(17.502*W241/(240.97+W241))/(DI241+DJ241)-DD241)</f>
        <v>0</v>
      </c>
      <c r="T241">
        <f>1/((CW241+1)/(Q241/1.6)+1/(R241/1.37)) + CW241/((CW241+1)/(Q241/1.6) + CW241/(R241/1.37))</f>
        <v>0</v>
      </c>
      <c r="U241">
        <f>(CR241*CU241)</f>
        <v>0</v>
      </c>
      <c r="V241">
        <f>(DK241+(U241+2*0.95*5.67E-8*(((DK241+$B$7)+273)^4-(DK241+273)^4)-44100*J241)/(1.84*29.3*R241+8*0.95*5.67E-8*(DK241+273)^3))</f>
        <v>0</v>
      </c>
      <c r="W241">
        <f>($C$7*DL241+$D$7*DM241+$E$7*V241)</f>
        <v>0</v>
      </c>
      <c r="X241">
        <f>0.61365*exp(17.502*W241/(240.97+W241))</f>
        <v>0</v>
      </c>
      <c r="Y241">
        <f>(Z241/AA241*100)</f>
        <v>0</v>
      </c>
      <c r="Z241">
        <f>DD241*(DI241+DJ241)/1000</f>
        <v>0</v>
      </c>
      <c r="AA241">
        <f>0.61365*exp(17.502*DK241/(240.97+DK241))</f>
        <v>0</v>
      </c>
      <c r="AB241">
        <f>(X241-DD241*(DI241+DJ241)/1000)</f>
        <v>0</v>
      </c>
      <c r="AC241">
        <f>(-J241*44100)</f>
        <v>0</v>
      </c>
      <c r="AD241">
        <f>2*29.3*R241*0.92*(DK241-W241)</f>
        <v>0</v>
      </c>
      <c r="AE241">
        <f>2*0.95*5.67E-8*(((DK241+$B$7)+273)^4-(W241+273)^4)</f>
        <v>0</v>
      </c>
      <c r="AF241">
        <f>U241+AE241+AC241+AD241</f>
        <v>0</v>
      </c>
      <c r="AG241">
        <f>DH241*AU241*(DC241-DB241*(1000-AU241*DE241)/(1000-AU241*DD241))/(100*CV241)</f>
        <v>0</v>
      </c>
      <c r="AH241">
        <f>1000*DH241*AU241*(DD241-DE241)/(100*CV241*(1000-AU241*DD241))</f>
        <v>0</v>
      </c>
      <c r="AI241">
        <f>(AJ241 - AK241 - DI241*1E3/(8.314*(DK241+273.15)) * AM241/DH241 * AL241) * DH241/(100*CV241) * (1000 - DE241)/1000</f>
        <v>0</v>
      </c>
      <c r="AJ241">
        <v>532.657192538823</v>
      </c>
      <c r="AK241">
        <v>514.260521212121</v>
      </c>
      <c r="AL241">
        <v>3.3750010141033</v>
      </c>
      <c r="AM241">
        <v>64.6680745848926</v>
      </c>
      <c r="AN241">
        <f>(AP241 - AO241 + DI241*1E3/(8.314*(DK241+273.15)) * AR241/DH241 * AQ241) * DH241/(100*CV241) * 1000/(1000 - AP241)</f>
        <v>0</v>
      </c>
      <c r="AO241">
        <v>9.43513060299186</v>
      </c>
      <c r="AP241">
        <v>9.94708734265735</v>
      </c>
      <c r="AQ241">
        <v>4.9552164094673e-06</v>
      </c>
      <c r="AR241">
        <v>99.6129753711119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MAX(0,($B$13+$C$13*DP241)/(1+$D$13*DP241)*DI241/(DK241+273)*$E$13)</f>
        <v>0</v>
      </c>
      <c r="AX241" t="s">
        <v>407</v>
      </c>
      <c r="AY241" t="s">
        <v>407</v>
      </c>
      <c r="AZ241">
        <v>0</v>
      </c>
      <c r="BA241">
        <v>0</v>
      </c>
      <c r="BB241">
        <f>1-AZ241/BA241</f>
        <v>0</v>
      </c>
      <c r="BC241">
        <v>0</v>
      </c>
      <c r="BD241" t="s">
        <v>407</v>
      </c>
      <c r="BE241" t="s">
        <v>407</v>
      </c>
      <c r="BF241">
        <v>0</v>
      </c>
      <c r="BG241">
        <v>0</v>
      </c>
      <c r="BH241">
        <f>1-BF241/BG241</f>
        <v>0</v>
      </c>
      <c r="BI241">
        <v>0.5</v>
      </c>
      <c r="BJ241">
        <f>CS241</f>
        <v>0</v>
      </c>
      <c r="BK241">
        <f>L241</f>
        <v>0</v>
      </c>
      <c r="BL241">
        <f>BH241*BI241*BJ241</f>
        <v>0</v>
      </c>
      <c r="BM241">
        <f>(BK241-BC241)/BJ241</f>
        <v>0</v>
      </c>
      <c r="BN241">
        <f>(BA241-BG241)/BG241</f>
        <v>0</v>
      </c>
      <c r="BO241">
        <f>AZ241/(BB241+AZ241/BG241)</f>
        <v>0</v>
      </c>
      <c r="BP241" t="s">
        <v>407</v>
      </c>
      <c r="BQ241">
        <v>0</v>
      </c>
      <c r="BR241">
        <f>IF(BQ241&lt;&gt;0, BQ241, BO241)</f>
        <v>0</v>
      </c>
      <c r="BS241">
        <f>1-BR241/BG241</f>
        <v>0</v>
      </c>
      <c r="BT241">
        <f>(BG241-BF241)/(BG241-BR241)</f>
        <v>0</v>
      </c>
      <c r="BU241">
        <f>(BA241-BG241)/(BA241-BR241)</f>
        <v>0</v>
      </c>
      <c r="BV241">
        <f>(BG241-BF241)/(BG241-AZ241)</f>
        <v>0</v>
      </c>
      <c r="BW241">
        <f>(BA241-BG241)/(BA241-AZ241)</f>
        <v>0</v>
      </c>
      <c r="BX241">
        <f>(BT241*BR241/BF241)</f>
        <v>0</v>
      </c>
      <c r="BY241">
        <f>(1-BX241)</f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f>$B$11*DQ241+$C$11*DR241+$F$11*EC241*(1-EF241)</f>
        <v>0</v>
      </c>
      <c r="CS241">
        <f>CR241*CT241</f>
        <v>0</v>
      </c>
      <c r="CT241">
        <f>($B$11*$D$9+$C$11*$D$9+$F$11*((EP241+EH241)/MAX(EP241+EH241+EQ241, 0.1)*$I$9+EQ241/MAX(EP241+EH241+EQ241, 0.1)*$J$9))/($B$11+$C$11+$F$11)</f>
        <v>0</v>
      </c>
      <c r="CU241">
        <f>($B$11*$K$9+$C$11*$K$9+$F$11*((EP241+EH241)/MAX(EP241+EH241+EQ241, 0.1)*$P$9+EQ241/MAX(EP241+EH241+EQ241, 0.1)*$Q$9))/($B$11+$C$11+$F$11)</f>
        <v>0</v>
      </c>
      <c r="CV241">
        <v>2.96</v>
      </c>
      <c r="CW241">
        <v>0.5</v>
      </c>
      <c r="CX241" t="s">
        <v>408</v>
      </c>
      <c r="CY241">
        <v>2</v>
      </c>
      <c r="CZ241" t="b">
        <v>1</v>
      </c>
      <c r="DA241">
        <v>1510794305.21429</v>
      </c>
      <c r="DB241">
        <v>485.108107142857</v>
      </c>
      <c r="DC241">
        <v>509.877571428571</v>
      </c>
      <c r="DD241">
        <v>9.94573714285714</v>
      </c>
      <c r="DE241">
        <v>9.43613142857143</v>
      </c>
      <c r="DF241">
        <v>477.823</v>
      </c>
      <c r="DG241">
        <v>9.94583321428571</v>
      </c>
      <c r="DH241">
        <v>500.071464285714</v>
      </c>
      <c r="DI241">
        <v>89.8544</v>
      </c>
      <c r="DJ241">
        <v>0.100032628571429</v>
      </c>
      <c r="DK241">
        <v>18.8913428571429</v>
      </c>
      <c r="DL241">
        <v>19.9726857142857</v>
      </c>
      <c r="DM241">
        <v>999.9</v>
      </c>
      <c r="DN241">
        <v>0</v>
      </c>
      <c r="DO241">
        <v>0</v>
      </c>
      <c r="DP241">
        <v>9999.72964285714</v>
      </c>
      <c r="DQ241">
        <v>0</v>
      </c>
      <c r="DR241">
        <v>9.76404</v>
      </c>
      <c r="DS241">
        <v>-24.7693964285714</v>
      </c>
      <c r="DT241">
        <v>489.981464285714</v>
      </c>
      <c r="DU241">
        <v>514.734642857143</v>
      </c>
      <c r="DV241">
        <v>0.509605535714286</v>
      </c>
      <c r="DW241">
        <v>509.877571428571</v>
      </c>
      <c r="DX241">
        <v>9.43613142857143</v>
      </c>
      <c r="DY241">
        <v>0.893668178571429</v>
      </c>
      <c r="DZ241">
        <v>0.847878</v>
      </c>
      <c r="EA241">
        <v>5.28918214285714</v>
      </c>
      <c r="EB241">
        <v>4.53518142857143</v>
      </c>
      <c r="EC241">
        <v>1999.99</v>
      </c>
      <c r="ED241">
        <v>0.979999321428571</v>
      </c>
      <c r="EE241">
        <v>0.0200006571428571</v>
      </c>
      <c r="EF241">
        <v>0</v>
      </c>
      <c r="EG241">
        <v>2.34705</v>
      </c>
      <c r="EH241">
        <v>0</v>
      </c>
      <c r="EI241">
        <v>5252.03821428571</v>
      </c>
      <c r="EJ241">
        <v>17300.0642857143</v>
      </c>
      <c r="EK241">
        <v>37.2743571428571</v>
      </c>
      <c r="EL241">
        <v>38.10025</v>
      </c>
      <c r="EM241">
        <v>37.232</v>
      </c>
      <c r="EN241">
        <v>36.562</v>
      </c>
      <c r="EO241">
        <v>36.196</v>
      </c>
      <c r="EP241">
        <v>1959.99</v>
      </c>
      <c r="EQ241">
        <v>40</v>
      </c>
      <c r="ER241">
        <v>0</v>
      </c>
      <c r="ES241">
        <v>1679595066.5</v>
      </c>
      <c r="ET241">
        <v>0</v>
      </c>
      <c r="EU241">
        <v>2.34598076923077</v>
      </c>
      <c r="EV241">
        <v>-0.244399994137206</v>
      </c>
      <c r="EW241">
        <v>-2.15897437646588</v>
      </c>
      <c r="EX241">
        <v>5251.98115384615</v>
      </c>
      <c r="EY241">
        <v>15</v>
      </c>
      <c r="EZ241">
        <v>0</v>
      </c>
      <c r="FA241" t="s">
        <v>409</v>
      </c>
      <c r="FB241">
        <v>1510787920.6</v>
      </c>
      <c r="FC241">
        <v>1510787921.6</v>
      </c>
      <c r="FD241">
        <v>0</v>
      </c>
      <c r="FE241">
        <v>-0.101</v>
      </c>
      <c r="FF241">
        <v>-0.012</v>
      </c>
      <c r="FG241">
        <v>6.901</v>
      </c>
      <c r="FH241">
        <v>0.516</v>
      </c>
      <c r="FI241">
        <v>420</v>
      </c>
      <c r="FJ241">
        <v>24</v>
      </c>
      <c r="FK241">
        <v>0.32</v>
      </c>
      <c r="FL241">
        <v>0.12</v>
      </c>
      <c r="FM241">
        <v>0.509301925</v>
      </c>
      <c r="FN241">
        <v>0.0109817448405253</v>
      </c>
      <c r="FO241">
        <v>0.00123422930178107</v>
      </c>
      <c r="FP241">
        <v>1</v>
      </c>
      <c r="FQ241">
        <v>1</v>
      </c>
      <c r="FR241">
        <v>1</v>
      </c>
      <c r="FS241" t="s">
        <v>410</v>
      </c>
      <c r="FT241">
        <v>2.97396</v>
      </c>
      <c r="FU241">
        <v>2.75389</v>
      </c>
      <c r="FV241">
        <v>0.104109</v>
      </c>
      <c r="FW241">
        <v>0.109081</v>
      </c>
      <c r="FX241">
        <v>0.0543809</v>
      </c>
      <c r="FY241">
        <v>0.0527539</v>
      </c>
      <c r="FZ241">
        <v>34874.2</v>
      </c>
      <c r="GA241">
        <v>37841.1</v>
      </c>
      <c r="GB241">
        <v>35276.3</v>
      </c>
      <c r="GC241">
        <v>38521.1</v>
      </c>
      <c r="GD241">
        <v>47274.4</v>
      </c>
      <c r="GE241">
        <v>52685.8</v>
      </c>
      <c r="GF241">
        <v>55078.4</v>
      </c>
      <c r="GG241">
        <v>61759.5</v>
      </c>
      <c r="GH241">
        <v>1.99457</v>
      </c>
      <c r="GI241">
        <v>1.79305</v>
      </c>
      <c r="GJ241">
        <v>0.0416711</v>
      </c>
      <c r="GK241">
        <v>0</v>
      </c>
      <c r="GL241">
        <v>19.2884</v>
      </c>
      <c r="GM241">
        <v>999.9</v>
      </c>
      <c r="GN241">
        <v>51.032</v>
      </c>
      <c r="GO241">
        <v>30.706</v>
      </c>
      <c r="GP241">
        <v>25.197</v>
      </c>
      <c r="GQ241">
        <v>56.1787</v>
      </c>
      <c r="GR241">
        <v>50.3486</v>
      </c>
      <c r="GS241">
        <v>1</v>
      </c>
      <c r="GT241">
        <v>-0.0727668</v>
      </c>
      <c r="GU241">
        <v>4.98998</v>
      </c>
      <c r="GV241">
        <v>20.0492</v>
      </c>
      <c r="GW241">
        <v>5.19902</v>
      </c>
      <c r="GX241">
        <v>12.0061</v>
      </c>
      <c r="GY241">
        <v>4.97575</v>
      </c>
      <c r="GZ241">
        <v>3.293</v>
      </c>
      <c r="HA241">
        <v>9999</v>
      </c>
      <c r="HB241">
        <v>9999</v>
      </c>
      <c r="HC241">
        <v>999.9</v>
      </c>
      <c r="HD241">
        <v>9999</v>
      </c>
      <c r="HE241">
        <v>1.86311</v>
      </c>
      <c r="HF241">
        <v>1.86813</v>
      </c>
      <c r="HG241">
        <v>1.86786</v>
      </c>
      <c r="HH241">
        <v>1.86902</v>
      </c>
      <c r="HI241">
        <v>1.86984</v>
      </c>
      <c r="HJ241">
        <v>1.86584</v>
      </c>
      <c r="HK241">
        <v>1.86702</v>
      </c>
      <c r="HL241">
        <v>1.86833</v>
      </c>
      <c r="HM241">
        <v>5</v>
      </c>
      <c r="HN241">
        <v>0</v>
      </c>
      <c r="HO241">
        <v>0</v>
      </c>
      <c r="HP241">
        <v>0</v>
      </c>
      <c r="HQ241" t="s">
        <v>411</v>
      </c>
      <c r="HR241" t="s">
        <v>412</v>
      </c>
      <c r="HS241" t="s">
        <v>413</v>
      </c>
      <c r="HT241" t="s">
        <v>413</v>
      </c>
      <c r="HU241" t="s">
        <v>413</v>
      </c>
      <c r="HV241" t="s">
        <v>413</v>
      </c>
      <c r="HW241">
        <v>0</v>
      </c>
      <c r="HX241">
        <v>100</v>
      </c>
      <c r="HY241">
        <v>100</v>
      </c>
      <c r="HZ241">
        <v>7.446</v>
      </c>
      <c r="IA241">
        <v>-0.0001</v>
      </c>
      <c r="IB241">
        <v>4.09459096810632</v>
      </c>
      <c r="IC241">
        <v>0.00701673648668627</v>
      </c>
      <c r="ID241">
        <v>-7.00304995360485e-07</v>
      </c>
      <c r="IE241">
        <v>-1.86506737496121e-11</v>
      </c>
      <c r="IF241">
        <v>0.00125787624930914</v>
      </c>
      <c r="IG241">
        <v>-0.0224036906934607</v>
      </c>
      <c r="IH241">
        <v>0.00249664406764014</v>
      </c>
      <c r="II241">
        <v>-2.59163740235367e-05</v>
      </c>
      <c r="IJ241">
        <v>-2</v>
      </c>
      <c r="IK241">
        <v>2020</v>
      </c>
      <c r="IL241">
        <v>1</v>
      </c>
      <c r="IM241">
        <v>25</v>
      </c>
      <c r="IN241">
        <v>106.5</v>
      </c>
      <c r="IO241">
        <v>106.5</v>
      </c>
      <c r="IP241">
        <v>1.26099</v>
      </c>
      <c r="IQ241">
        <v>2.63062</v>
      </c>
      <c r="IR241">
        <v>1.54785</v>
      </c>
      <c r="IS241">
        <v>2.30469</v>
      </c>
      <c r="IT241">
        <v>1.34644</v>
      </c>
      <c r="IU241">
        <v>2.40356</v>
      </c>
      <c r="IV241">
        <v>34.3042</v>
      </c>
      <c r="IW241">
        <v>24.2013</v>
      </c>
      <c r="IX241">
        <v>18</v>
      </c>
      <c r="IY241">
        <v>502.066</v>
      </c>
      <c r="IZ241">
        <v>378.551</v>
      </c>
      <c r="JA241">
        <v>12.9344</v>
      </c>
      <c r="JB241">
        <v>26.0656</v>
      </c>
      <c r="JC241">
        <v>29.9997</v>
      </c>
      <c r="JD241">
        <v>26.126</v>
      </c>
      <c r="JE241">
        <v>26.0799</v>
      </c>
      <c r="JF241">
        <v>25.2766</v>
      </c>
      <c r="JG241">
        <v>59.67</v>
      </c>
      <c r="JH241">
        <v>0</v>
      </c>
      <c r="JI241">
        <v>12.9612</v>
      </c>
      <c r="JJ241">
        <v>561.049</v>
      </c>
      <c r="JK241">
        <v>9.48228</v>
      </c>
      <c r="JL241">
        <v>102.219</v>
      </c>
      <c r="JM241">
        <v>102.817</v>
      </c>
    </row>
    <row r="242" spans="1:273">
      <c r="A242">
        <v>226</v>
      </c>
      <c r="B242">
        <v>1510794318</v>
      </c>
      <c r="C242">
        <v>4985.90000009537</v>
      </c>
      <c r="D242" t="s">
        <v>863</v>
      </c>
      <c r="E242" t="s">
        <v>864</v>
      </c>
      <c r="F242">
        <v>5</v>
      </c>
      <c r="G242" t="s">
        <v>798</v>
      </c>
      <c r="H242" t="s">
        <v>406</v>
      </c>
      <c r="I242">
        <v>1510794310.5</v>
      </c>
      <c r="J242">
        <f>(K242)/1000</f>
        <v>0</v>
      </c>
      <c r="K242">
        <f>IF(CZ242, AN242, AH242)</f>
        <v>0</v>
      </c>
      <c r="L242">
        <f>IF(CZ242, AI242, AG242)</f>
        <v>0</v>
      </c>
      <c r="M242">
        <f>DB242 - IF(AU242&gt;1, L242*CV242*100.0/(AW242*DP242), 0)</f>
        <v>0</v>
      </c>
      <c r="N242">
        <f>((T242-J242/2)*M242-L242)/(T242+J242/2)</f>
        <v>0</v>
      </c>
      <c r="O242">
        <f>N242*(DI242+DJ242)/1000.0</f>
        <v>0</v>
      </c>
      <c r="P242">
        <f>(DB242 - IF(AU242&gt;1, L242*CV242*100.0/(AW242*DP242), 0))*(DI242+DJ242)/1000.0</f>
        <v>0</v>
      </c>
      <c r="Q242">
        <f>2.0/((1/S242-1/R242)+SIGN(S242)*SQRT((1/S242-1/R242)*(1/S242-1/R242) + 4*CW242/((CW242+1)*(CW242+1))*(2*1/S242*1/R242-1/R242*1/R242)))</f>
        <v>0</v>
      </c>
      <c r="R242">
        <f>IF(LEFT(CX242,1)&lt;&gt;"0",IF(LEFT(CX242,1)="1",3.0,CY242),$D$5+$E$5*(DP242*DI242/($K$5*1000))+$F$5*(DP242*DI242/($K$5*1000))*MAX(MIN(CV242,$J$5),$I$5)*MAX(MIN(CV242,$J$5),$I$5)+$G$5*MAX(MIN(CV242,$J$5),$I$5)*(DP242*DI242/($K$5*1000))+$H$5*(DP242*DI242/($K$5*1000))*(DP242*DI242/($K$5*1000)))</f>
        <v>0</v>
      </c>
      <c r="S242">
        <f>J242*(1000-(1000*0.61365*exp(17.502*W242/(240.97+W242))/(DI242+DJ242)+DD242)/2)/(1000*0.61365*exp(17.502*W242/(240.97+W242))/(DI242+DJ242)-DD242)</f>
        <v>0</v>
      </c>
      <c r="T242">
        <f>1/((CW242+1)/(Q242/1.6)+1/(R242/1.37)) + CW242/((CW242+1)/(Q242/1.6) + CW242/(R242/1.37))</f>
        <v>0</v>
      </c>
      <c r="U242">
        <f>(CR242*CU242)</f>
        <v>0</v>
      </c>
      <c r="V242">
        <f>(DK242+(U242+2*0.95*5.67E-8*(((DK242+$B$7)+273)^4-(DK242+273)^4)-44100*J242)/(1.84*29.3*R242+8*0.95*5.67E-8*(DK242+273)^3))</f>
        <v>0</v>
      </c>
      <c r="W242">
        <f>($C$7*DL242+$D$7*DM242+$E$7*V242)</f>
        <v>0</v>
      </c>
      <c r="X242">
        <f>0.61365*exp(17.502*W242/(240.97+W242))</f>
        <v>0</v>
      </c>
      <c r="Y242">
        <f>(Z242/AA242*100)</f>
        <v>0</v>
      </c>
      <c r="Z242">
        <f>DD242*(DI242+DJ242)/1000</f>
        <v>0</v>
      </c>
      <c r="AA242">
        <f>0.61365*exp(17.502*DK242/(240.97+DK242))</f>
        <v>0</v>
      </c>
      <c r="AB242">
        <f>(X242-DD242*(DI242+DJ242)/1000)</f>
        <v>0</v>
      </c>
      <c r="AC242">
        <f>(-J242*44100)</f>
        <v>0</v>
      </c>
      <c r="AD242">
        <f>2*29.3*R242*0.92*(DK242-W242)</f>
        <v>0</v>
      </c>
      <c r="AE242">
        <f>2*0.95*5.67E-8*(((DK242+$B$7)+273)^4-(W242+273)^4)</f>
        <v>0</v>
      </c>
      <c r="AF242">
        <f>U242+AE242+AC242+AD242</f>
        <v>0</v>
      </c>
      <c r="AG242">
        <f>DH242*AU242*(DC242-DB242*(1000-AU242*DE242)/(1000-AU242*DD242))/(100*CV242)</f>
        <v>0</v>
      </c>
      <c r="AH242">
        <f>1000*DH242*AU242*(DD242-DE242)/(100*CV242*(1000-AU242*DD242))</f>
        <v>0</v>
      </c>
      <c r="AI242">
        <f>(AJ242 - AK242 - DI242*1E3/(8.314*(DK242+273.15)) * AM242/DH242 * AL242) * DH242/(100*CV242) * (1000 - DE242)/1000</f>
        <v>0</v>
      </c>
      <c r="AJ242">
        <v>549.630763539746</v>
      </c>
      <c r="AK242">
        <v>531.091260606061</v>
      </c>
      <c r="AL242">
        <v>3.3688885778155</v>
      </c>
      <c r="AM242">
        <v>64.6680745848926</v>
      </c>
      <c r="AN242">
        <f>(AP242 - AO242 + DI242*1E3/(8.314*(DK242+273.15)) * AR242/DH242 * AQ242) * DH242/(100*CV242) * 1000/(1000 - AP242)</f>
        <v>0</v>
      </c>
      <c r="AO242">
        <v>9.43622608936794</v>
      </c>
      <c r="AP242">
        <v>9.95099727272728</v>
      </c>
      <c r="AQ242">
        <v>1.16199345899703e-05</v>
      </c>
      <c r="AR242">
        <v>99.6129753711119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MAX(0,($B$13+$C$13*DP242)/(1+$D$13*DP242)*DI242/(DK242+273)*$E$13)</f>
        <v>0</v>
      </c>
      <c r="AX242" t="s">
        <v>407</v>
      </c>
      <c r="AY242" t="s">
        <v>407</v>
      </c>
      <c r="AZ242">
        <v>0</v>
      </c>
      <c r="BA242">
        <v>0</v>
      </c>
      <c r="BB242">
        <f>1-AZ242/BA242</f>
        <v>0</v>
      </c>
      <c r="BC242">
        <v>0</v>
      </c>
      <c r="BD242" t="s">
        <v>407</v>
      </c>
      <c r="BE242" t="s">
        <v>407</v>
      </c>
      <c r="BF242">
        <v>0</v>
      </c>
      <c r="BG242">
        <v>0</v>
      </c>
      <c r="BH242">
        <f>1-BF242/BG242</f>
        <v>0</v>
      </c>
      <c r="BI242">
        <v>0.5</v>
      </c>
      <c r="BJ242">
        <f>CS242</f>
        <v>0</v>
      </c>
      <c r="BK242">
        <f>L242</f>
        <v>0</v>
      </c>
      <c r="BL242">
        <f>BH242*BI242*BJ242</f>
        <v>0</v>
      </c>
      <c r="BM242">
        <f>(BK242-BC242)/BJ242</f>
        <v>0</v>
      </c>
      <c r="BN242">
        <f>(BA242-BG242)/BG242</f>
        <v>0</v>
      </c>
      <c r="BO242">
        <f>AZ242/(BB242+AZ242/BG242)</f>
        <v>0</v>
      </c>
      <c r="BP242" t="s">
        <v>407</v>
      </c>
      <c r="BQ242">
        <v>0</v>
      </c>
      <c r="BR242">
        <f>IF(BQ242&lt;&gt;0, BQ242, BO242)</f>
        <v>0</v>
      </c>
      <c r="BS242">
        <f>1-BR242/BG242</f>
        <v>0</v>
      </c>
      <c r="BT242">
        <f>(BG242-BF242)/(BG242-BR242)</f>
        <v>0</v>
      </c>
      <c r="BU242">
        <f>(BA242-BG242)/(BA242-BR242)</f>
        <v>0</v>
      </c>
      <c r="BV242">
        <f>(BG242-BF242)/(BG242-AZ242)</f>
        <v>0</v>
      </c>
      <c r="BW242">
        <f>(BA242-BG242)/(BA242-AZ242)</f>
        <v>0</v>
      </c>
      <c r="BX242">
        <f>(BT242*BR242/BF242)</f>
        <v>0</v>
      </c>
      <c r="BY242">
        <f>(1-BX242)</f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f>$B$11*DQ242+$C$11*DR242+$F$11*EC242*(1-EF242)</f>
        <v>0</v>
      </c>
      <c r="CS242">
        <f>CR242*CT242</f>
        <v>0</v>
      </c>
      <c r="CT242">
        <f>($B$11*$D$9+$C$11*$D$9+$F$11*((EP242+EH242)/MAX(EP242+EH242+EQ242, 0.1)*$I$9+EQ242/MAX(EP242+EH242+EQ242, 0.1)*$J$9))/($B$11+$C$11+$F$11)</f>
        <v>0</v>
      </c>
      <c r="CU242">
        <f>($B$11*$K$9+$C$11*$K$9+$F$11*((EP242+EH242)/MAX(EP242+EH242+EQ242, 0.1)*$P$9+EQ242/MAX(EP242+EH242+EQ242, 0.1)*$Q$9))/($B$11+$C$11+$F$11)</f>
        <v>0</v>
      </c>
      <c r="CV242">
        <v>2.96</v>
      </c>
      <c r="CW242">
        <v>0.5</v>
      </c>
      <c r="CX242" t="s">
        <v>408</v>
      </c>
      <c r="CY242">
        <v>2</v>
      </c>
      <c r="CZ242" t="b">
        <v>1</v>
      </c>
      <c r="DA242">
        <v>1510794310.5</v>
      </c>
      <c r="DB242">
        <v>502.501185185185</v>
      </c>
      <c r="DC242">
        <v>527.708111111111</v>
      </c>
      <c r="DD242">
        <v>9.94740185185185</v>
      </c>
      <c r="DE242">
        <v>9.43611703703704</v>
      </c>
      <c r="DF242">
        <v>495.106851851852</v>
      </c>
      <c r="DG242">
        <v>9.9474662962963</v>
      </c>
      <c r="DH242">
        <v>500.072</v>
      </c>
      <c r="DI242">
        <v>89.8543111111111</v>
      </c>
      <c r="DJ242">
        <v>0.100008525925926</v>
      </c>
      <c r="DK242">
        <v>18.8903518518519</v>
      </c>
      <c r="DL242">
        <v>19.9701666666667</v>
      </c>
      <c r="DM242">
        <v>999.9</v>
      </c>
      <c r="DN242">
        <v>0</v>
      </c>
      <c r="DO242">
        <v>0</v>
      </c>
      <c r="DP242">
        <v>9996.15481481481</v>
      </c>
      <c r="DQ242">
        <v>0</v>
      </c>
      <c r="DR242">
        <v>9.76404</v>
      </c>
      <c r="DS242">
        <v>-25.2068814814815</v>
      </c>
      <c r="DT242">
        <v>507.550074074074</v>
      </c>
      <c r="DU242">
        <v>532.735</v>
      </c>
      <c r="DV242">
        <v>0.51128437037037</v>
      </c>
      <c r="DW242">
        <v>527.708111111111</v>
      </c>
      <c r="DX242">
        <v>9.43611703703704</v>
      </c>
      <c r="DY242">
        <v>0.893816962962963</v>
      </c>
      <c r="DZ242">
        <v>0.847875888888889</v>
      </c>
      <c r="EA242">
        <v>5.29157407407407</v>
      </c>
      <c r="EB242">
        <v>4.5351462962963</v>
      </c>
      <c r="EC242">
        <v>2000.01259259259</v>
      </c>
      <c r="ED242">
        <v>0.979999444444444</v>
      </c>
      <c r="EE242">
        <v>0.0200005259259259</v>
      </c>
      <c r="EF242">
        <v>0</v>
      </c>
      <c r="EG242">
        <v>2.34541111111111</v>
      </c>
      <c r="EH242">
        <v>0</v>
      </c>
      <c r="EI242">
        <v>5251.87333333333</v>
      </c>
      <c r="EJ242">
        <v>17300.2555555556</v>
      </c>
      <c r="EK242">
        <v>37.2591851851852</v>
      </c>
      <c r="EL242">
        <v>38.0783333333333</v>
      </c>
      <c r="EM242">
        <v>37.215</v>
      </c>
      <c r="EN242">
        <v>36.562</v>
      </c>
      <c r="EO242">
        <v>36.187</v>
      </c>
      <c r="EP242">
        <v>1960.01259259259</v>
      </c>
      <c r="EQ242">
        <v>40</v>
      </c>
      <c r="ER242">
        <v>0</v>
      </c>
      <c r="ES242">
        <v>1679595070.7</v>
      </c>
      <c r="ET242">
        <v>0</v>
      </c>
      <c r="EU242">
        <v>2.33538</v>
      </c>
      <c r="EV242">
        <v>0.0864307813216453</v>
      </c>
      <c r="EW242">
        <v>-1.9753846257174</v>
      </c>
      <c r="EX242">
        <v>5251.8188</v>
      </c>
      <c r="EY242">
        <v>15</v>
      </c>
      <c r="EZ242">
        <v>0</v>
      </c>
      <c r="FA242" t="s">
        <v>409</v>
      </c>
      <c r="FB242">
        <v>1510787920.6</v>
      </c>
      <c r="FC242">
        <v>1510787921.6</v>
      </c>
      <c r="FD242">
        <v>0</v>
      </c>
      <c r="FE242">
        <v>-0.101</v>
      </c>
      <c r="FF242">
        <v>-0.012</v>
      </c>
      <c r="FG242">
        <v>6.901</v>
      </c>
      <c r="FH242">
        <v>0.516</v>
      </c>
      <c r="FI242">
        <v>420</v>
      </c>
      <c r="FJ242">
        <v>24</v>
      </c>
      <c r="FK242">
        <v>0.32</v>
      </c>
      <c r="FL242">
        <v>0.12</v>
      </c>
      <c r="FM242">
        <v>0.510291536585366</v>
      </c>
      <c r="FN242">
        <v>0.0180833101045304</v>
      </c>
      <c r="FO242">
        <v>0.00189399895816749</v>
      </c>
      <c r="FP242">
        <v>1</v>
      </c>
      <c r="FQ242">
        <v>1</v>
      </c>
      <c r="FR242">
        <v>1</v>
      </c>
      <c r="FS242" t="s">
        <v>410</v>
      </c>
      <c r="FT242">
        <v>2.97386</v>
      </c>
      <c r="FU242">
        <v>2.75367</v>
      </c>
      <c r="FV242">
        <v>0.106595</v>
      </c>
      <c r="FW242">
        <v>0.111527</v>
      </c>
      <c r="FX242">
        <v>0.0543979</v>
      </c>
      <c r="FY242">
        <v>0.0527549</v>
      </c>
      <c r="FZ242">
        <v>34777.7</v>
      </c>
      <c r="GA242">
        <v>37737.4</v>
      </c>
      <c r="GB242">
        <v>35276.6</v>
      </c>
      <c r="GC242">
        <v>38521.2</v>
      </c>
      <c r="GD242">
        <v>47273.8</v>
      </c>
      <c r="GE242">
        <v>52686.1</v>
      </c>
      <c r="GF242">
        <v>55078.7</v>
      </c>
      <c r="GG242">
        <v>61759.9</v>
      </c>
      <c r="GH242">
        <v>1.99435</v>
      </c>
      <c r="GI242">
        <v>1.7933</v>
      </c>
      <c r="GJ242">
        <v>0.0411645</v>
      </c>
      <c r="GK242">
        <v>0</v>
      </c>
      <c r="GL242">
        <v>19.2884</v>
      </c>
      <c r="GM242">
        <v>999.9</v>
      </c>
      <c r="GN242">
        <v>51.032</v>
      </c>
      <c r="GO242">
        <v>30.706</v>
      </c>
      <c r="GP242">
        <v>25.1951</v>
      </c>
      <c r="GQ242">
        <v>56.5187</v>
      </c>
      <c r="GR242">
        <v>50.0881</v>
      </c>
      <c r="GS242">
        <v>1</v>
      </c>
      <c r="GT242">
        <v>-0.0733816</v>
      </c>
      <c r="GU242">
        <v>4.96479</v>
      </c>
      <c r="GV242">
        <v>20.0499</v>
      </c>
      <c r="GW242">
        <v>5.19917</v>
      </c>
      <c r="GX242">
        <v>12.0047</v>
      </c>
      <c r="GY242">
        <v>4.9755</v>
      </c>
      <c r="GZ242">
        <v>3.29288</v>
      </c>
      <c r="HA242">
        <v>9999</v>
      </c>
      <c r="HB242">
        <v>9999</v>
      </c>
      <c r="HC242">
        <v>999.9</v>
      </c>
      <c r="HD242">
        <v>9999</v>
      </c>
      <c r="HE242">
        <v>1.86311</v>
      </c>
      <c r="HF242">
        <v>1.86813</v>
      </c>
      <c r="HG242">
        <v>1.86784</v>
      </c>
      <c r="HH242">
        <v>1.86903</v>
      </c>
      <c r="HI242">
        <v>1.86986</v>
      </c>
      <c r="HJ242">
        <v>1.86585</v>
      </c>
      <c r="HK242">
        <v>1.86702</v>
      </c>
      <c r="HL242">
        <v>1.86834</v>
      </c>
      <c r="HM242">
        <v>5</v>
      </c>
      <c r="HN242">
        <v>0</v>
      </c>
      <c r="HO242">
        <v>0</v>
      </c>
      <c r="HP242">
        <v>0</v>
      </c>
      <c r="HQ242" t="s">
        <v>411</v>
      </c>
      <c r="HR242" t="s">
        <v>412</v>
      </c>
      <c r="HS242" t="s">
        <v>413</v>
      </c>
      <c r="HT242" t="s">
        <v>413</v>
      </c>
      <c r="HU242" t="s">
        <v>413</v>
      </c>
      <c r="HV242" t="s">
        <v>413</v>
      </c>
      <c r="HW242">
        <v>0</v>
      </c>
      <c r="HX242">
        <v>100</v>
      </c>
      <c r="HY242">
        <v>100</v>
      </c>
      <c r="HZ242">
        <v>7.551</v>
      </c>
      <c r="IA242">
        <v>0</v>
      </c>
      <c r="IB242">
        <v>4.09459096810632</v>
      </c>
      <c r="IC242">
        <v>0.00701673648668627</v>
      </c>
      <c r="ID242">
        <v>-7.00304995360485e-07</v>
      </c>
      <c r="IE242">
        <v>-1.86506737496121e-11</v>
      </c>
      <c r="IF242">
        <v>0.00125787624930914</v>
      </c>
      <c r="IG242">
        <v>-0.0224036906934607</v>
      </c>
      <c r="IH242">
        <v>0.00249664406764014</v>
      </c>
      <c r="II242">
        <v>-2.59163740235367e-05</v>
      </c>
      <c r="IJ242">
        <v>-2</v>
      </c>
      <c r="IK242">
        <v>2020</v>
      </c>
      <c r="IL242">
        <v>1</v>
      </c>
      <c r="IM242">
        <v>25</v>
      </c>
      <c r="IN242">
        <v>106.6</v>
      </c>
      <c r="IO242">
        <v>106.6</v>
      </c>
      <c r="IP242">
        <v>1.2915</v>
      </c>
      <c r="IQ242">
        <v>2.63306</v>
      </c>
      <c r="IR242">
        <v>1.54785</v>
      </c>
      <c r="IS242">
        <v>2.30469</v>
      </c>
      <c r="IT242">
        <v>1.34644</v>
      </c>
      <c r="IU242">
        <v>2.3645</v>
      </c>
      <c r="IV242">
        <v>34.3042</v>
      </c>
      <c r="IW242">
        <v>24.1926</v>
      </c>
      <c r="IX242">
        <v>18</v>
      </c>
      <c r="IY242">
        <v>501.902</v>
      </c>
      <c r="IZ242">
        <v>378.675</v>
      </c>
      <c r="JA242">
        <v>12.9634</v>
      </c>
      <c r="JB242">
        <v>26.0644</v>
      </c>
      <c r="JC242">
        <v>29.9997</v>
      </c>
      <c r="JD242">
        <v>26.1242</v>
      </c>
      <c r="JE242">
        <v>26.0788</v>
      </c>
      <c r="JF242">
        <v>25.9368</v>
      </c>
      <c r="JG242">
        <v>59.67</v>
      </c>
      <c r="JH242">
        <v>0</v>
      </c>
      <c r="JI242">
        <v>12.9783</v>
      </c>
      <c r="JJ242">
        <v>574.493</v>
      </c>
      <c r="JK242">
        <v>9.48228</v>
      </c>
      <c r="JL242">
        <v>102.219</v>
      </c>
      <c r="JM242">
        <v>102.817</v>
      </c>
    </row>
    <row r="243" spans="1:273">
      <c r="A243">
        <v>227</v>
      </c>
      <c r="B243">
        <v>1510794323</v>
      </c>
      <c r="C243">
        <v>4990.90000009537</v>
      </c>
      <c r="D243" t="s">
        <v>865</v>
      </c>
      <c r="E243" t="s">
        <v>866</v>
      </c>
      <c r="F243">
        <v>5</v>
      </c>
      <c r="G243" t="s">
        <v>798</v>
      </c>
      <c r="H243" t="s">
        <v>406</v>
      </c>
      <c r="I243">
        <v>1510794315.21429</v>
      </c>
      <c r="J243">
        <f>(K243)/1000</f>
        <v>0</v>
      </c>
      <c r="K243">
        <f>IF(CZ243, AN243, AH243)</f>
        <v>0</v>
      </c>
      <c r="L243">
        <f>IF(CZ243, AI243, AG243)</f>
        <v>0</v>
      </c>
      <c r="M243">
        <f>DB243 - IF(AU243&gt;1, L243*CV243*100.0/(AW243*DP243), 0)</f>
        <v>0</v>
      </c>
      <c r="N243">
        <f>((T243-J243/2)*M243-L243)/(T243+J243/2)</f>
        <v>0</v>
      </c>
      <c r="O243">
        <f>N243*(DI243+DJ243)/1000.0</f>
        <v>0</v>
      </c>
      <c r="P243">
        <f>(DB243 - IF(AU243&gt;1, L243*CV243*100.0/(AW243*DP243), 0))*(DI243+DJ243)/1000.0</f>
        <v>0</v>
      </c>
      <c r="Q243">
        <f>2.0/((1/S243-1/R243)+SIGN(S243)*SQRT((1/S243-1/R243)*(1/S243-1/R243) + 4*CW243/((CW243+1)*(CW243+1))*(2*1/S243*1/R243-1/R243*1/R243)))</f>
        <v>0</v>
      </c>
      <c r="R243">
        <f>IF(LEFT(CX243,1)&lt;&gt;"0",IF(LEFT(CX243,1)="1",3.0,CY243),$D$5+$E$5*(DP243*DI243/($K$5*1000))+$F$5*(DP243*DI243/($K$5*1000))*MAX(MIN(CV243,$J$5),$I$5)*MAX(MIN(CV243,$J$5),$I$5)+$G$5*MAX(MIN(CV243,$J$5),$I$5)*(DP243*DI243/($K$5*1000))+$H$5*(DP243*DI243/($K$5*1000))*(DP243*DI243/($K$5*1000)))</f>
        <v>0</v>
      </c>
      <c r="S243">
        <f>J243*(1000-(1000*0.61365*exp(17.502*W243/(240.97+W243))/(DI243+DJ243)+DD243)/2)/(1000*0.61365*exp(17.502*W243/(240.97+W243))/(DI243+DJ243)-DD243)</f>
        <v>0</v>
      </c>
      <c r="T243">
        <f>1/((CW243+1)/(Q243/1.6)+1/(R243/1.37)) + CW243/((CW243+1)/(Q243/1.6) + CW243/(R243/1.37))</f>
        <v>0</v>
      </c>
      <c r="U243">
        <f>(CR243*CU243)</f>
        <v>0</v>
      </c>
      <c r="V243">
        <f>(DK243+(U243+2*0.95*5.67E-8*(((DK243+$B$7)+273)^4-(DK243+273)^4)-44100*J243)/(1.84*29.3*R243+8*0.95*5.67E-8*(DK243+273)^3))</f>
        <v>0</v>
      </c>
      <c r="W243">
        <f>($C$7*DL243+$D$7*DM243+$E$7*V243)</f>
        <v>0</v>
      </c>
      <c r="X243">
        <f>0.61365*exp(17.502*W243/(240.97+W243))</f>
        <v>0</v>
      </c>
      <c r="Y243">
        <f>(Z243/AA243*100)</f>
        <v>0</v>
      </c>
      <c r="Z243">
        <f>DD243*(DI243+DJ243)/1000</f>
        <v>0</v>
      </c>
      <c r="AA243">
        <f>0.61365*exp(17.502*DK243/(240.97+DK243))</f>
        <v>0</v>
      </c>
      <c r="AB243">
        <f>(X243-DD243*(DI243+DJ243)/1000)</f>
        <v>0</v>
      </c>
      <c r="AC243">
        <f>(-J243*44100)</f>
        <v>0</v>
      </c>
      <c r="AD243">
        <f>2*29.3*R243*0.92*(DK243-W243)</f>
        <v>0</v>
      </c>
      <c r="AE243">
        <f>2*0.95*5.67E-8*(((DK243+$B$7)+273)^4-(W243+273)^4)</f>
        <v>0</v>
      </c>
      <c r="AF243">
        <f>U243+AE243+AC243+AD243</f>
        <v>0</v>
      </c>
      <c r="AG243">
        <f>DH243*AU243*(DC243-DB243*(1000-AU243*DE243)/(1000-AU243*DD243))/(100*CV243)</f>
        <v>0</v>
      </c>
      <c r="AH243">
        <f>1000*DH243*AU243*(DD243-DE243)/(100*CV243*(1000-AU243*DD243))</f>
        <v>0</v>
      </c>
      <c r="AI243">
        <f>(AJ243 - AK243 - DI243*1E3/(8.314*(DK243+273.15)) * AM243/DH243 * AL243) * DH243/(100*CV243) * (1000 - DE243)/1000</f>
        <v>0</v>
      </c>
      <c r="AJ243">
        <v>566.53950209155</v>
      </c>
      <c r="AK243">
        <v>547.892581818182</v>
      </c>
      <c r="AL243">
        <v>3.36014719450986</v>
      </c>
      <c r="AM243">
        <v>64.6680745848926</v>
      </c>
      <c r="AN243">
        <f>(AP243 - AO243 + DI243*1E3/(8.314*(DK243+273.15)) * AR243/DH243 * AQ243) * DH243/(100*CV243) * 1000/(1000 - AP243)</f>
        <v>0</v>
      </c>
      <c r="AO243">
        <v>9.43641041558586</v>
      </c>
      <c r="AP243">
        <v>9.95408706293707</v>
      </c>
      <c r="AQ243">
        <v>6.2787223008466e-06</v>
      </c>
      <c r="AR243">
        <v>99.6129753711119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MAX(0,($B$13+$C$13*DP243)/(1+$D$13*DP243)*DI243/(DK243+273)*$E$13)</f>
        <v>0</v>
      </c>
      <c r="AX243" t="s">
        <v>407</v>
      </c>
      <c r="AY243" t="s">
        <v>407</v>
      </c>
      <c r="AZ243">
        <v>0</v>
      </c>
      <c r="BA243">
        <v>0</v>
      </c>
      <c r="BB243">
        <f>1-AZ243/BA243</f>
        <v>0</v>
      </c>
      <c r="BC243">
        <v>0</v>
      </c>
      <c r="BD243" t="s">
        <v>407</v>
      </c>
      <c r="BE243" t="s">
        <v>407</v>
      </c>
      <c r="BF243">
        <v>0</v>
      </c>
      <c r="BG243">
        <v>0</v>
      </c>
      <c r="BH243">
        <f>1-BF243/BG243</f>
        <v>0</v>
      </c>
      <c r="BI243">
        <v>0.5</v>
      </c>
      <c r="BJ243">
        <f>CS243</f>
        <v>0</v>
      </c>
      <c r="BK243">
        <f>L243</f>
        <v>0</v>
      </c>
      <c r="BL243">
        <f>BH243*BI243*BJ243</f>
        <v>0</v>
      </c>
      <c r="BM243">
        <f>(BK243-BC243)/BJ243</f>
        <v>0</v>
      </c>
      <c r="BN243">
        <f>(BA243-BG243)/BG243</f>
        <v>0</v>
      </c>
      <c r="BO243">
        <f>AZ243/(BB243+AZ243/BG243)</f>
        <v>0</v>
      </c>
      <c r="BP243" t="s">
        <v>407</v>
      </c>
      <c r="BQ243">
        <v>0</v>
      </c>
      <c r="BR243">
        <f>IF(BQ243&lt;&gt;0, BQ243, BO243)</f>
        <v>0</v>
      </c>
      <c r="BS243">
        <f>1-BR243/BG243</f>
        <v>0</v>
      </c>
      <c r="BT243">
        <f>(BG243-BF243)/(BG243-BR243)</f>
        <v>0</v>
      </c>
      <c r="BU243">
        <f>(BA243-BG243)/(BA243-BR243)</f>
        <v>0</v>
      </c>
      <c r="BV243">
        <f>(BG243-BF243)/(BG243-AZ243)</f>
        <v>0</v>
      </c>
      <c r="BW243">
        <f>(BA243-BG243)/(BA243-AZ243)</f>
        <v>0</v>
      </c>
      <c r="BX243">
        <f>(BT243*BR243/BF243)</f>
        <v>0</v>
      </c>
      <c r="BY243">
        <f>(1-BX243)</f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f>$B$11*DQ243+$C$11*DR243+$F$11*EC243*(1-EF243)</f>
        <v>0</v>
      </c>
      <c r="CS243">
        <f>CR243*CT243</f>
        <v>0</v>
      </c>
      <c r="CT243">
        <f>($B$11*$D$9+$C$11*$D$9+$F$11*((EP243+EH243)/MAX(EP243+EH243+EQ243, 0.1)*$I$9+EQ243/MAX(EP243+EH243+EQ243, 0.1)*$J$9))/($B$11+$C$11+$F$11)</f>
        <v>0</v>
      </c>
      <c r="CU243">
        <f>($B$11*$K$9+$C$11*$K$9+$F$11*((EP243+EH243)/MAX(EP243+EH243+EQ243, 0.1)*$P$9+EQ243/MAX(EP243+EH243+EQ243, 0.1)*$Q$9))/($B$11+$C$11+$F$11)</f>
        <v>0</v>
      </c>
      <c r="CV243">
        <v>2.96</v>
      </c>
      <c r="CW243">
        <v>0.5</v>
      </c>
      <c r="CX243" t="s">
        <v>408</v>
      </c>
      <c r="CY243">
        <v>2</v>
      </c>
      <c r="CZ243" t="b">
        <v>1</v>
      </c>
      <c r="DA243">
        <v>1510794315.21429</v>
      </c>
      <c r="DB243">
        <v>518.175821428571</v>
      </c>
      <c r="DC243">
        <v>543.577785714286</v>
      </c>
      <c r="DD243">
        <v>9.94962285714286</v>
      </c>
      <c r="DE243">
        <v>9.43614964285714</v>
      </c>
      <c r="DF243">
        <v>510.683285714286</v>
      </c>
      <c r="DG243">
        <v>9.94964428571429</v>
      </c>
      <c r="DH243">
        <v>500.070821428571</v>
      </c>
      <c r="DI243">
        <v>89.8543428571428</v>
      </c>
      <c r="DJ243">
        <v>0.0999675214285714</v>
      </c>
      <c r="DK243">
        <v>18.8912357142857</v>
      </c>
      <c r="DL243">
        <v>19.9722785714286</v>
      </c>
      <c r="DM243">
        <v>999.9</v>
      </c>
      <c r="DN243">
        <v>0</v>
      </c>
      <c r="DO243">
        <v>0</v>
      </c>
      <c r="DP243">
        <v>10002.2535714286</v>
      </c>
      <c r="DQ243">
        <v>0</v>
      </c>
      <c r="DR243">
        <v>9.76404</v>
      </c>
      <c r="DS243">
        <v>-25.4019964285714</v>
      </c>
      <c r="DT243">
        <v>523.383392857143</v>
      </c>
      <c r="DU243">
        <v>548.756</v>
      </c>
      <c r="DV243">
        <v>0.513473035714286</v>
      </c>
      <c r="DW243">
        <v>543.577785714286</v>
      </c>
      <c r="DX243">
        <v>9.43614964285714</v>
      </c>
      <c r="DY243">
        <v>0.894016785714286</v>
      </c>
      <c r="DZ243">
        <v>0.847879071428571</v>
      </c>
      <c r="EA243">
        <v>5.29478857142857</v>
      </c>
      <c r="EB243">
        <v>4.53520035714286</v>
      </c>
      <c r="EC243">
        <v>2000.01178571429</v>
      </c>
      <c r="ED243">
        <v>0.979999321428571</v>
      </c>
      <c r="EE243">
        <v>0.0200006571428572</v>
      </c>
      <c r="EF243">
        <v>0</v>
      </c>
      <c r="EG243">
        <v>2.319075</v>
      </c>
      <c r="EH243">
        <v>0</v>
      </c>
      <c r="EI243">
        <v>5251.44357142857</v>
      </c>
      <c r="EJ243">
        <v>17300.2535714286</v>
      </c>
      <c r="EK243">
        <v>37.2477142857143</v>
      </c>
      <c r="EL243">
        <v>38.06425</v>
      </c>
      <c r="EM243">
        <v>37.196</v>
      </c>
      <c r="EN243">
        <v>36.562</v>
      </c>
      <c r="EO243">
        <v>36.187</v>
      </c>
      <c r="EP243">
        <v>1960.01178571429</v>
      </c>
      <c r="EQ243">
        <v>40</v>
      </c>
      <c r="ER243">
        <v>0</v>
      </c>
      <c r="ES243">
        <v>1679595076.1</v>
      </c>
      <c r="ET243">
        <v>0</v>
      </c>
      <c r="EU243">
        <v>2.30796153846154</v>
      </c>
      <c r="EV243">
        <v>-0.242242736042474</v>
      </c>
      <c r="EW243">
        <v>-6.14324787213227</v>
      </c>
      <c r="EX243">
        <v>5251.39346153846</v>
      </c>
      <c r="EY243">
        <v>15</v>
      </c>
      <c r="EZ243">
        <v>0</v>
      </c>
      <c r="FA243" t="s">
        <v>409</v>
      </c>
      <c r="FB243">
        <v>1510787920.6</v>
      </c>
      <c r="FC243">
        <v>1510787921.6</v>
      </c>
      <c r="FD243">
        <v>0</v>
      </c>
      <c r="FE243">
        <v>-0.101</v>
      </c>
      <c r="FF243">
        <v>-0.012</v>
      </c>
      <c r="FG243">
        <v>6.901</v>
      </c>
      <c r="FH243">
        <v>0.516</v>
      </c>
      <c r="FI243">
        <v>420</v>
      </c>
      <c r="FJ243">
        <v>24</v>
      </c>
      <c r="FK243">
        <v>0.32</v>
      </c>
      <c r="FL243">
        <v>0.12</v>
      </c>
      <c r="FM243">
        <v>0.512058275</v>
      </c>
      <c r="FN243">
        <v>0.0248985478424009</v>
      </c>
      <c r="FO243">
        <v>0.00251148338624309</v>
      </c>
      <c r="FP243">
        <v>1</v>
      </c>
      <c r="FQ243">
        <v>1</v>
      </c>
      <c r="FR243">
        <v>1</v>
      </c>
      <c r="FS243" t="s">
        <v>410</v>
      </c>
      <c r="FT243">
        <v>2.974</v>
      </c>
      <c r="FU243">
        <v>2.75401</v>
      </c>
      <c r="FV243">
        <v>0.109033</v>
      </c>
      <c r="FW243">
        <v>0.113902</v>
      </c>
      <c r="FX243">
        <v>0.0544097</v>
      </c>
      <c r="FY243">
        <v>0.0527565</v>
      </c>
      <c r="FZ243">
        <v>34682.9</v>
      </c>
      <c r="GA243">
        <v>37636.9</v>
      </c>
      <c r="GB243">
        <v>35276.7</v>
      </c>
      <c r="GC243">
        <v>38521.5</v>
      </c>
      <c r="GD243">
        <v>47273.4</v>
      </c>
      <c r="GE243">
        <v>52686.6</v>
      </c>
      <c r="GF243">
        <v>55078.8</v>
      </c>
      <c r="GG243">
        <v>61760.5</v>
      </c>
      <c r="GH243">
        <v>1.99435</v>
      </c>
      <c r="GI243">
        <v>1.79338</v>
      </c>
      <c r="GJ243">
        <v>0.0414103</v>
      </c>
      <c r="GK243">
        <v>0</v>
      </c>
      <c r="GL243">
        <v>19.2901</v>
      </c>
      <c r="GM243">
        <v>999.9</v>
      </c>
      <c r="GN243">
        <v>51.007</v>
      </c>
      <c r="GO243">
        <v>30.726</v>
      </c>
      <c r="GP243">
        <v>25.2122</v>
      </c>
      <c r="GQ243">
        <v>56.0487</v>
      </c>
      <c r="GR243">
        <v>50.0601</v>
      </c>
      <c r="GS243">
        <v>1</v>
      </c>
      <c r="GT243">
        <v>-0.0737525</v>
      </c>
      <c r="GU243">
        <v>4.94669</v>
      </c>
      <c r="GV243">
        <v>20.0503</v>
      </c>
      <c r="GW243">
        <v>5.19902</v>
      </c>
      <c r="GX243">
        <v>12.0049</v>
      </c>
      <c r="GY243">
        <v>4.9755</v>
      </c>
      <c r="GZ243">
        <v>3.29298</v>
      </c>
      <c r="HA243">
        <v>9999</v>
      </c>
      <c r="HB243">
        <v>9999</v>
      </c>
      <c r="HC243">
        <v>999.9</v>
      </c>
      <c r="HD243">
        <v>9999</v>
      </c>
      <c r="HE243">
        <v>1.8631</v>
      </c>
      <c r="HF243">
        <v>1.86813</v>
      </c>
      <c r="HG243">
        <v>1.86786</v>
      </c>
      <c r="HH243">
        <v>1.86902</v>
      </c>
      <c r="HI243">
        <v>1.86985</v>
      </c>
      <c r="HJ243">
        <v>1.86587</v>
      </c>
      <c r="HK243">
        <v>1.86701</v>
      </c>
      <c r="HL243">
        <v>1.86834</v>
      </c>
      <c r="HM243">
        <v>5</v>
      </c>
      <c r="HN243">
        <v>0</v>
      </c>
      <c r="HO243">
        <v>0</v>
      </c>
      <c r="HP243">
        <v>0</v>
      </c>
      <c r="HQ243" t="s">
        <v>411</v>
      </c>
      <c r="HR243" t="s">
        <v>412</v>
      </c>
      <c r="HS243" t="s">
        <v>413</v>
      </c>
      <c r="HT243" t="s">
        <v>413</v>
      </c>
      <c r="HU243" t="s">
        <v>413</v>
      </c>
      <c r="HV243" t="s">
        <v>413</v>
      </c>
      <c r="HW243">
        <v>0</v>
      </c>
      <c r="HX243">
        <v>100</v>
      </c>
      <c r="HY243">
        <v>100</v>
      </c>
      <c r="HZ243">
        <v>7.654</v>
      </c>
      <c r="IA243">
        <v>0.0001</v>
      </c>
      <c r="IB243">
        <v>4.09459096810632</v>
      </c>
      <c r="IC243">
        <v>0.00701673648668627</v>
      </c>
      <c r="ID243">
        <v>-7.00304995360485e-07</v>
      </c>
      <c r="IE243">
        <v>-1.86506737496121e-11</v>
      </c>
      <c r="IF243">
        <v>0.00125787624930914</v>
      </c>
      <c r="IG243">
        <v>-0.0224036906934607</v>
      </c>
      <c r="IH243">
        <v>0.00249664406764014</v>
      </c>
      <c r="II243">
        <v>-2.59163740235367e-05</v>
      </c>
      <c r="IJ243">
        <v>-2</v>
      </c>
      <c r="IK243">
        <v>2020</v>
      </c>
      <c r="IL243">
        <v>1</v>
      </c>
      <c r="IM243">
        <v>25</v>
      </c>
      <c r="IN243">
        <v>106.7</v>
      </c>
      <c r="IO243">
        <v>106.7</v>
      </c>
      <c r="IP243">
        <v>1.32202</v>
      </c>
      <c r="IQ243">
        <v>2.64038</v>
      </c>
      <c r="IR243">
        <v>1.54785</v>
      </c>
      <c r="IS243">
        <v>2.30469</v>
      </c>
      <c r="IT243">
        <v>1.34644</v>
      </c>
      <c r="IU243">
        <v>2.27539</v>
      </c>
      <c r="IV243">
        <v>34.3042</v>
      </c>
      <c r="IW243">
        <v>24.1926</v>
      </c>
      <c r="IX243">
        <v>18</v>
      </c>
      <c r="IY243">
        <v>501.892</v>
      </c>
      <c r="IZ243">
        <v>378.7</v>
      </c>
      <c r="JA243">
        <v>12.985</v>
      </c>
      <c r="JB243">
        <v>26.0633</v>
      </c>
      <c r="JC243">
        <v>29.9997</v>
      </c>
      <c r="JD243">
        <v>26.1231</v>
      </c>
      <c r="JE243">
        <v>26.0766</v>
      </c>
      <c r="JF243">
        <v>26.5243</v>
      </c>
      <c r="JG243">
        <v>59.67</v>
      </c>
      <c r="JH243">
        <v>0</v>
      </c>
      <c r="JI243">
        <v>12.9969</v>
      </c>
      <c r="JJ243">
        <v>588.076</v>
      </c>
      <c r="JK243">
        <v>9.44375</v>
      </c>
      <c r="JL243">
        <v>102.219</v>
      </c>
      <c r="JM243">
        <v>102.818</v>
      </c>
    </row>
    <row r="244" spans="1:273">
      <c r="A244">
        <v>228</v>
      </c>
      <c r="B244">
        <v>1510794328</v>
      </c>
      <c r="C244">
        <v>4995.90000009537</v>
      </c>
      <c r="D244" t="s">
        <v>867</v>
      </c>
      <c r="E244" t="s">
        <v>868</v>
      </c>
      <c r="F244">
        <v>5</v>
      </c>
      <c r="G244" t="s">
        <v>798</v>
      </c>
      <c r="H244" t="s">
        <v>406</v>
      </c>
      <c r="I244">
        <v>1510794320.5</v>
      </c>
      <c r="J244">
        <f>(K244)/1000</f>
        <v>0</v>
      </c>
      <c r="K244">
        <f>IF(CZ244, AN244, AH244)</f>
        <v>0</v>
      </c>
      <c r="L244">
        <f>IF(CZ244, AI244, AG244)</f>
        <v>0</v>
      </c>
      <c r="M244">
        <f>DB244 - IF(AU244&gt;1, L244*CV244*100.0/(AW244*DP244), 0)</f>
        <v>0</v>
      </c>
      <c r="N244">
        <f>((T244-J244/2)*M244-L244)/(T244+J244/2)</f>
        <v>0</v>
      </c>
      <c r="O244">
        <f>N244*(DI244+DJ244)/1000.0</f>
        <v>0</v>
      </c>
      <c r="P244">
        <f>(DB244 - IF(AU244&gt;1, L244*CV244*100.0/(AW244*DP244), 0))*(DI244+DJ244)/1000.0</f>
        <v>0</v>
      </c>
      <c r="Q244">
        <f>2.0/((1/S244-1/R244)+SIGN(S244)*SQRT((1/S244-1/R244)*(1/S244-1/R244) + 4*CW244/((CW244+1)*(CW244+1))*(2*1/S244*1/R244-1/R244*1/R244)))</f>
        <v>0</v>
      </c>
      <c r="R244">
        <f>IF(LEFT(CX244,1)&lt;&gt;"0",IF(LEFT(CX244,1)="1",3.0,CY244),$D$5+$E$5*(DP244*DI244/($K$5*1000))+$F$5*(DP244*DI244/($K$5*1000))*MAX(MIN(CV244,$J$5),$I$5)*MAX(MIN(CV244,$J$5),$I$5)+$G$5*MAX(MIN(CV244,$J$5),$I$5)*(DP244*DI244/($K$5*1000))+$H$5*(DP244*DI244/($K$5*1000))*(DP244*DI244/($K$5*1000)))</f>
        <v>0</v>
      </c>
      <c r="S244">
        <f>J244*(1000-(1000*0.61365*exp(17.502*W244/(240.97+W244))/(DI244+DJ244)+DD244)/2)/(1000*0.61365*exp(17.502*W244/(240.97+W244))/(DI244+DJ244)-DD244)</f>
        <v>0</v>
      </c>
      <c r="T244">
        <f>1/((CW244+1)/(Q244/1.6)+1/(R244/1.37)) + CW244/((CW244+1)/(Q244/1.6) + CW244/(R244/1.37))</f>
        <v>0</v>
      </c>
      <c r="U244">
        <f>(CR244*CU244)</f>
        <v>0</v>
      </c>
      <c r="V244">
        <f>(DK244+(U244+2*0.95*5.67E-8*(((DK244+$B$7)+273)^4-(DK244+273)^4)-44100*J244)/(1.84*29.3*R244+8*0.95*5.67E-8*(DK244+273)^3))</f>
        <v>0</v>
      </c>
      <c r="W244">
        <f>($C$7*DL244+$D$7*DM244+$E$7*V244)</f>
        <v>0</v>
      </c>
      <c r="X244">
        <f>0.61365*exp(17.502*W244/(240.97+W244))</f>
        <v>0</v>
      </c>
      <c r="Y244">
        <f>(Z244/AA244*100)</f>
        <v>0</v>
      </c>
      <c r="Z244">
        <f>DD244*(DI244+DJ244)/1000</f>
        <v>0</v>
      </c>
      <c r="AA244">
        <f>0.61365*exp(17.502*DK244/(240.97+DK244))</f>
        <v>0</v>
      </c>
      <c r="AB244">
        <f>(X244-DD244*(DI244+DJ244)/1000)</f>
        <v>0</v>
      </c>
      <c r="AC244">
        <f>(-J244*44100)</f>
        <v>0</v>
      </c>
      <c r="AD244">
        <f>2*29.3*R244*0.92*(DK244-W244)</f>
        <v>0</v>
      </c>
      <c r="AE244">
        <f>2*0.95*5.67E-8*(((DK244+$B$7)+273)^4-(W244+273)^4)</f>
        <v>0</v>
      </c>
      <c r="AF244">
        <f>U244+AE244+AC244+AD244</f>
        <v>0</v>
      </c>
      <c r="AG244">
        <f>DH244*AU244*(DC244-DB244*(1000-AU244*DE244)/(1000-AU244*DD244))/(100*CV244)</f>
        <v>0</v>
      </c>
      <c r="AH244">
        <f>1000*DH244*AU244*(DD244-DE244)/(100*CV244*(1000-AU244*DD244))</f>
        <v>0</v>
      </c>
      <c r="AI244">
        <f>(AJ244 - AK244 - DI244*1E3/(8.314*(DK244+273.15)) * AM244/DH244 * AL244) * DH244/(100*CV244) * (1000 - DE244)/1000</f>
        <v>0</v>
      </c>
      <c r="AJ244">
        <v>583.566725366781</v>
      </c>
      <c r="AK244">
        <v>564.736884848484</v>
      </c>
      <c r="AL244">
        <v>3.3702511148767</v>
      </c>
      <c r="AM244">
        <v>64.6680745848926</v>
      </c>
      <c r="AN244">
        <f>(AP244 - AO244 + DI244*1E3/(8.314*(DK244+273.15)) * AR244/DH244 * AQ244) * DH244/(100*CV244) * 1000/(1000 - AP244)</f>
        <v>0</v>
      </c>
      <c r="AO244">
        <v>9.43675243995331</v>
      </c>
      <c r="AP244">
        <v>9.95623090909092</v>
      </c>
      <c r="AQ244">
        <v>4.14526381943888e-06</v>
      </c>
      <c r="AR244">
        <v>99.6129753711119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MAX(0,($B$13+$C$13*DP244)/(1+$D$13*DP244)*DI244/(DK244+273)*$E$13)</f>
        <v>0</v>
      </c>
      <c r="AX244" t="s">
        <v>407</v>
      </c>
      <c r="AY244" t="s">
        <v>407</v>
      </c>
      <c r="AZ244">
        <v>0</v>
      </c>
      <c r="BA244">
        <v>0</v>
      </c>
      <c r="BB244">
        <f>1-AZ244/BA244</f>
        <v>0</v>
      </c>
      <c r="BC244">
        <v>0</v>
      </c>
      <c r="BD244" t="s">
        <v>407</v>
      </c>
      <c r="BE244" t="s">
        <v>407</v>
      </c>
      <c r="BF244">
        <v>0</v>
      </c>
      <c r="BG244">
        <v>0</v>
      </c>
      <c r="BH244">
        <f>1-BF244/BG244</f>
        <v>0</v>
      </c>
      <c r="BI244">
        <v>0.5</v>
      </c>
      <c r="BJ244">
        <f>CS244</f>
        <v>0</v>
      </c>
      <c r="BK244">
        <f>L244</f>
        <v>0</v>
      </c>
      <c r="BL244">
        <f>BH244*BI244*BJ244</f>
        <v>0</v>
      </c>
      <c r="BM244">
        <f>(BK244-BC244)/BJ244</f>
        <v>0</v>
      </c>
      <c r="BN244">
        <f>(BA244-BG244)/BG244</f>
        <v>0</v>
      </c>
      <c r="BO244">
        <f>AZ244/(BB244+AZ244/BG244)</f>
        <v>0</v>
      </c>
      <c r="BP244" t="s">
        <v>407</v>
      </c>
      <c r="BQ244">
        <v>0</v>
      </c>
      <c r="BR244">
        <f>IF(BQ244&lt;&gt;0, BQ244, BO244)</f>
        <v>0</v>
      </c>
      <c r="BS244">
        <f>1-BR244/BG244</f>
        <v>0</v>
      </c>
      <c r="BT244">
        <f>(BG244-BF244)/(BG244-BR244)</f>
        <v>0</v>
      </c>
      <c r="BU244">
        <f>(BA244-BG244)/(BA244-BR244)</f>
        <v>0</v>
      </c>
      <c r="BV244">
        <f>(BG244-BF244)/(BG244-AZ244)</f>
        <v>0</v>
      </c>
      <c r="BW244">
        <f>(BA244-BG244)/(BA244-AZ244)</f>
        <v>0</v>
      </c>
      <c r="BX244">
        <f>(BT244*BR244/BF244)</f>
        <v>0</v>
      </c>
      <c r="BY244">
        <f>(1-BX244)</f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f>$B$11*DQ244+$C$11*DR244+$F$11*EC244*(1-EF244)</f>
        <v>0</v>
      </c>
      <c r="CS244">
        <f>CR244*CT244</f>
        <v>0</v>
      </c>
      <c r="CT244">
        <f>($B$11*$D$9+$C$11*$D$9+$F$11*((EP244+EH244)/MAX(EP244+EH244+EQ244, 0.1)*$I$9+EQ244/MAX(EP244+EH244+EQ244, 0.1)*$J$9))/($B$11+$C$11+$F$11)</f>
        <v>0</v>
      </c>
      <c r="CU244">
        <f>($B$11*$K$9+$C$11*$K$9+$F$11*((EP244+EH244)/MAX(EP244+EH244+EQ244, 0.1)*$P$9+EQ244/MAX(EP244+EH244+EQ244, 0.1)*$Q$9))/($B$11+$C$11+$F$11)</f>
        <v>0</v>
      </c>
      <c r="CV244">
        <v>2.96</v>
      </c>
      <c r="CW244">
        <v>0.5</v>
      </c>
      <c r="CX244" t="s">
        <v>408</v>
      </c>
      <c r="CY244">
        <v>2</v>
      </c>
      <c r="CZ244" t="b">
        <v>1</v>
      </c>
      <c r="DA244">
        <v>1510794320.5</v>
      </c>
      <c r="DB244">
        <v>535.787888888889</v>
      </c>
      <c r="DC244">
        <v>561.300296296296</v>
      </c>
      <c r="DD244">
        <v>9.95260259259259</v>
      </c>
      <c r="DE244">
        <v>9.43651444444444</v>
      </c>
      <c r="DF244">
        <v>528.185407407407</v>
      </c>
      <c r="DG244">
        <v>9.95256555555556</v>
      </c>
      <c r="DH244">
        <v>500.072259259259</v>
      </c>
      <c r="DI244">
        <v>89.8543333333333</v>
      </c>
      <c r="DJ244">
        <v>0.0999847333333333</v>
      </c>
      <c r="DK244">
        <v>18.8930888888889</v>
      </c>
      <c r="DL244">
        <v>19.9755814814815</v>
      </c>
      <c r="DM244">
        <v>999.9</v>
      </c>
      <c r="DN244">
        <v>0</v>
      </c>
      <c r="DO244">
        <v>0</v>
      </c>
      <c r="DP244">
        <v>10002.1025925926</v>
      </c>
      <c r="DQ244">
        <v>0</v>
      </c>
      <c r="DR244">
        <v>9.76404</v>
      </c>
      <c r="DS244">
        <v>-25.5124037037037</v>
      </c>
      <c r="DT244">
        <v>541.174</v>
      </c>
      <c r="DU244">
        <v>566.647481481482</v>
      </c>
      <c r="DV244">
        <v>0.516086888888889</v>
      </c>
      <c r="DW244">
        <v>561.300296296296</v>
      </c>
      <c r="DX244">
        <v>9.43651444444444</v>
      </c>
      <c r="DY244">
        <v>0.894284444444444</v>
      </c>
      <c r="DZ244">
        <v>0.847911703703704</v>
      </c>
      <c r="EA244">
        <v>5.29909185185185</v>
      </c>
      <c r="EB244">
        <v>4.53575148148148</v>
      </c>
      <c r="EC244">
        <v>2000.01481481482</v>
      </c>
      <c r="ED244">
        <v>0.979999222222222</v>
      </c>
      <c r="EE244">
        <v>0.020000762962963</v>
      </c>
      <c r="EF244">
        <v>0</v>
      </c>
      <c r="EG244">
        <v>2.29739259259259</v>
      </c>
      <c r="EH244">
        <v>0</v>
      </c>
      <c r="EI244">
        <v>5250.87185185185</v>
      </c>
      <c r="EJ244">
        <v>17300.262962963</v>
      </c>
      <c r="EK244">
        <v>37.243</v>
      </c>
      <c r="EL244">
        <v>38.0597037037037</v>
      </c>
      <c r="EM244">
        <v>37.1916666666667</v>
      </c>
      <c r="EN244">
        <v>36.562</v>
      </c>
      <c r="EO244">
        <v>36.187</v>
      </c>
      <c r="EP244">
        <v>1960.01481481482</v>
      </c>
      <c r="EQ244">
        <v>40</v>
      </c>
      <c r="ER244">
        <v>0</v>
      </c>
      <c r="ES244">
        <v>1679595080.9</v>
      </c>
      <c r="ET244">
        <v>0</v>
      </c>
      <c r="EU244">
        <v>2.29976538461538</v>
      </c>
      <c r="EV244">
        <v>0.279723074172741</v>
      </c>
      <c r="EW244">
        <v>-8.62632477492077</v>
      </c>
      <c r="EX244">
        <v>5250.87153846154</v>
      </c>
      <c r="EY244">
        <v>15</v>
      </c>
      <c r="EZ244">
        <v>0</v>
      </c>
      <c r="FA244" t="s">
        <v>409</v>
      </c>
      <c r="FB244">
        <v>1510787920.6</v>
      </c>
      <c r="FC244">
        <v>1510787921.6</v>
      </c>
      <c r="FD244">
        <v>0</v>
      </c>
      <c r="FE244">
        <v>-0.101</v>
      </c>
      <c r="FF244">
        <v>-0.012</v>
      </c>
      <c r="FG244">
        <v>6.901</v>
      </c>
      <c r="FH244">
        <v>0.516</v>
      </c>
      <c r="FI244">
        <v>420</v>
      </c>
      <c r="FJ244">
        <v>24</v>
      </c>
      <c r="FK244">
        <v>0.32</v>
      </c>
      <c r="FL244">
        <v>0.12</v>
      </c>
      <c r="FM244">
        <v>0.514242525</v>
      </c>
      <c r="FN244">
        <v>0.029848806754221</v>
      </c>
      <c r="FO244">
        <v>0.00292681670067927</v>
      </c>
      <c r="FP244">
        <v>1</v>
      </c>
      <c r="FQ244">
        <v>1</v>
      </c>
      <c r="FR244">
        <v>1</v>
      </c>
      <c r="FS244" t="s">
        <v>410</v>
      </c>
      <c r="FT244">
        <v>2.97389</v>
      </c>
      <c r="FU244">
        <v>2.75374</v>
      </c>
      <c r="FV244">
        <v>0.111444</v>
      </c>
      <c r="FW244">
        <v>0.116212</v>
      </c>
      <c r="FX244">
        <v>0.0544201</v>
      </c>
      <c r="FY244">
        <v>0.0527568</v>
      </c>
      <c r="FZ244">
        <v>34589.7</v>
      </c>
      <c r="GA244">
        <v>37539.3</v>
      </c>
      <c r="GB244">
        <v>35277.2</v>
      </c>
      <c r="GC244">
        <v>38521.9</v>
      </c>
      <c r="GD244">
        <v>47273.5</v>
      </c>
      <c r="GE244">
        <v>52686.9</v>
      </c>
      <c r="GF244">
        <v>55079.5</v>
      </c>
      <c r="GG244">
        <v>61760.8</v>
      </c>
      <c r="GH244">
        <v>1.99443</v>
      </c>
      <c r="GI244">
        <v>1.79345</v>
      </c>
      <c r="GJ244">
        <v>0.0413582</v>
      </c>
      <c r="GK244">
        <v>0</v>
      </c>
      <c r="GL244">
        <v>19.2913</v>
      </c>
      <c r="GM244">
        <v>999.9</v>
      </c>
      <c r="GN244">
        <v>51.032</v>
      </c>
      <c r="GO244">
        <v>30.706</v>
      </c>
      <c r="GP244">
        <v>25.194</v>
      </c>
      <c r="GQ244">
        <v>55.9387</v>
      </c>
      <c r="GR244">
        <v>50.4607</v>
      </c>
      <c r="GS244">
        <v>1</v>
      </c>
      <c r="GT244">
        <v>-0.0738161</v>
      </c>
      <c r="GU244">
        <v>4.94416</v>
      </c>
      <c r="GV244">
        <v>20.0503</v>
      </c>
      <c r="GW244">
        <v>5.19932</v>
      </c>
      <c r="GX244">
        <v>12.0043</v>
      </c>
      <c r="GY244">
        <v>4.9758</v>
      </c>
      <c r="GZ244">
        <v>3.293</v>
      </c>
      <c r="HA244">
        <v>9999</v>
      </c>
      <c r="HB244">
        <v>9999</v>
      </c>
      <c r="HC244">
        <v>999.9</v>
      </c>
      <c r="HD244">
        <v>9999</v>
      </c>
      <c r="HE244">
        <v>1.8631</v>
      </c>
      <c r="HF244">
        <v>1.86813</v>
      </c>
      <c r="HG244">
        <v>1.86788</v>
      </c>
      <c r="HH244">
        <v>1.86902</v>
      </c>
      <c r="HI244">
        <v>1.86986</v>
      </c>
      <c r="HJ244">
        <v>1.86586</v>
      </c>
      <c r="HK244">
        <v>1.86703</v>
      </c>
      <c r="HL244">
        <v>1.86832</v>
      </c>
      <c r="HM244">
        <v>5</v>
      </c>
      <c r="HN244">
        <v>0</v>
      </c>
      <c r="HO244">
        <v>0</v>
      </c>
      <c r="HP244">
        <v>0</v>
      </c>
      <c r="HQ244" t="s">
        <v>411</v>
      </c>
      <c r="HR244" t="s">
        <v>412</v>
      </c>
      <c r="HS244" t="s">
        <v>413</v>
      </c>
      <c r="HT244" t="s">
        <v>413</v>
      </c>
      <c r="HU244" t="s">
        <v>413</v>
      </c>
      <c r="HV244" t="s">
        <v>413</v>
      </c>
      <c r="HW244">
        <v>0</v>
      </c>
      <c r="HX244">
        <v>100</v>
      </c>
      <c r="HY244">
        <v>100</v>
      </c>
      <c r="HZ244">
        <v>7.757</v>
      </c>
      <c r="IA244">
        <v>0.0001</v>
      </c>
      <c r="IB244">
        <v>4.09459096810632</v>
      </c>
      <c r="IC244">
        <v>0.00701673648668627</v>
      </c>
      <c r="ID244">
        <v>-7.00304995360485e-07</v>
      </c>
      <c r="IE244">
        <v>-1.86506737496121e-11</v>
      </c>
      <c r="IF244">
        <v>0.00125787624930914</v>
      </c>
      <c r="IG244">
        <v>-0.0224036906934607</v>
      </c>
      <c r="IH244">
        <v>0.00249664406764014</v>
      </c>
      <c r="II244">
        <v>-2.59163740235367e-05</v>
      </c>
      <c r="IJ244">
        <v>-2</v>
      </c>
      <c r="IK244">
        <v>2020</v>
      </c>
      <c r="IL244">
        <v>1</v>
      </c>
      <c r="IM244">
        <v>25</v>
      </c>
      <c r="IN244">
        <v>106.8</v>
      </c>
      <c r="IO244">
        <v>106.8</v>
      </c>
      <c r="IP244">
        <v>1.35376</v>
      </c>
      <c r="IQ244">
        <v>2.63184</v>
      </c>
      <c r="IR244">
        <v>1.54785</v>
      </c>
      <c r="IS244">
        <v>2.30469</v>
      </c>
      <c r="IT244">
        <v>1.34644</v>
      </c>
      <c r="IU244">
        <v>2.38159</v>
      </c>
      <c r="IV244">
        <v>34.3042</v>
      </c>
      <c r="IW244">
        <v>24.1926</v>
      </c>
      <c r="IX244">
        <v>18</v>
      </c>
      <c r="IY244">
        <v>501.927</v>
      </c>
      <c r="IZ244">
        <v>378.736</v>
      </c>
      <c r="JA244">
        <v>13.0062</v>
      </c>
      <c r="JB244">
        <v>26.0612</v>
      </c>
      <c r="JC244">
        <v>29.9999</v>
      </c>
      <c r="JD244">
        <v>26.1216</v>
      </c>
      <c r="JE244">
        <v>26.0761</v>
      </c>
      <c r="JF244">
        <v>27.1657</v>
      </c>
      <c r="JG244">
        <v>59.67</v>
      </c>
      <c r="JH244">
        <v>0</v>
      </c>
      <c r="JI244">
        <v>13.0144</v>
      </c>
      <c r="JJ244">
        <v>608.372</v>
      </c>
      <c r="JK244">
        <v>9.42974</v>
      </c>
      <c r="JL244">
        <v>102.221</v>
      </c>
      <c r="JM244">
        <v>102.819</v>
      </c>
    </row>
    <row r="245" spans="1:273">
      <c r="A245">
        <v>229</v>
      </c>
      <c r="B245">
        <v>1510794333</v>
      </c>
      <c r="C245">
        <v>5000.90000009537</v>
      </c>
      <c r="D245" t="s">
        <v>869</v>
      </c>
      <c r="E245" t="s">
        <v>870</v>
      </c>
      <c r="F245">
        <v>5</v>
      </c>
      <c r="G245" t="s">
        <v>798</v>
      </c>
      <c r="H245" t="s">
        <v>406</v>
      </c>
      <c r="I245">
        <v>1510794325.21429</v>
      </c>
      <c r="J245">
        <f>(K245)/1000</f>
        <v>0</v>
      </c>
      <c r="K245">
        <f>IF(CZ245, AN245, AH245)</f>
        <v>0</v>
      </c>
      <c r="L245">
        <f>IF(CZ245, AI245, AG245)</f>
        <v>0</v>
      </c>
      <c r="M245">
        <f>DB245 - IF(AU245&gt;1, L245*CV245*100.0/(AW245*DP245), 0)</f>
        <v>0</v>
      </c>
      <c r="N245">
        <f>((T245-J245/2)*M245-L245)/(T245+J245/2)</f>
        <v>0</v>
      </c>
      <c r="O245">
        <f>N245*(DI245+DJ245)/1000.0</f>
        <v>0</v>
      </c>
      <c r="P245">
        <f>(DB245 - IF(AU245&gt;1, L245*CV245*100.0/(AW245*DP245), 0))*(DI245+DJ245)/1000.0</f>
        <v>0</v>
      </c>
      <c r="Q245">
        <f>2.0/((1/S245-1/R245)+SIGN(S245)*SQRT((1/S245-1/R245)*(1/S245-1/R245) + 4*CW245/((CW245+1)*(CW245+1))*(2*1/S245*1/R245-1/R245*1/R245)))</f>
        <v>0</v>
      </c>
      <c r="R245">
        <f>IF(LEFT(CX245,1)&lt;&gt;"0",IF(LEFT(CX245,1)="1",3.0,CY245),$D$5+$E$5*(DP245*DI245/($K$5*1000))+$F$5*(DP245*DI245/($K$5*1000))*MAX(MIN(CV245,$J$5),$I$5)*MAX(MIN(CV245,$J$5),$I$5)+$G$5*MAX(MIN(CV245,$J$5),$I$5)*(DP245*DI245/($K$5*1000))+$H$5*(DP245*DI245/($K$5*1000))*(DP245*DI245/($K$5*1000)))</f>
        <v>0</v>
      </c>
      <c r="S245">
        <f>J245*(1000-(1000*0.61365*exp(17.502*W245/(240.97+W245))/(DI245+DJ245)+DD245)/2)/(1000*0.61365*exp(17.502*W245/(240.97+W245))/(DI245+DJ245)-DD245)</f>
        <v>0</v>
      </c>
      <c r="T245">
        <f>1/((CW245+1)/(Q245/1.6)+1/(R245/1.37)) + CW245/((CW245+1)/(Q245/1.6) + CW245/(R245/1.37))</f>
        <v>0</v>
      </c>
      <c r="U245">
        <f>(CR245*CU245)</f>
        <v>0</v>
      </c>
      <c r="V245">
        <f>(DK245+(U245+2*0.95*5.67E-8*(((DK245+$B$7)+273)^4-(DK245+273)^4)-44100*J245)/(1.84*29.3*R245+8*0.95*5.67E-8*(DK245+273)^3))</f>
        <v>0</v>
      </c>
      <c r="W245">
        <f>($C$7*DL245+$D$7*DM245+$E$7*V245)</f>
        <v>0</v>
      </c>
      <c r="X245">
        <f>0.61365*exp(17.502*W245/(240.97+W245))</f>
        <v>0</v>
      </c>
      <c r="Y245">
        <f>(Z245/AA245*100)</f>
        <v>0</v>
      </c>
      <c r="Z245">
        <f>DD245*(DI245+DJ245)/1000</f>
        <v>0</v>
      </c>
      <c r="AA245">
        <f>0.61365*exp(17.502*DK245/(240.97+DK245))</f>
        <v>0</v>
      </c>
      <c r="AB245">
        <f>(X245-DD245*(DI245+DJ245)/1000)</f>
        <v>0</v>
      </c>
      <c r="AC245">
        <f>(-J245*44100)</f>
        <v>0</v>
      </c>
      <c r="AD245">
        <f>2*29.3*R245*0.92*(DK245-W245)</f>
        <v>0</v>
      </c>
      <c r="AE245">
        <f>2*0.95*5.67E-8*(((DK245+$B$7)+273)^4-(W245+273)^4)</f>
        <v>0</v>
      </c>
      <c r="AF245">
        <f>U245+AE245+AC245+AD245</f>
        <v>0</v>
      </c>
      <c r="AG245">
        <f>DH245*AU245*(DC245-DB245*(1000-AU245*DE245)/(1000-AU245*DD245))/(100*CV245)</f>
        <v>0</v>
      </c>
      <c r="AH245">
        <f>1000*DH245*AU245*(DD245-DE245)/(100*CV245*(1000-AU245*DD245))</f>
        <v>0</v>
      </c>
      <c r="AI245">
        <f>(AJ245 - AK245 - DI245*1E3/(8.314*(DK245+273.15)) * AM245/DH245 * AL245) * DH245/(100*CV245) * (1000 - DE245)/1000</f>
        <v>0</v>
      </c>
      <c r="AJ245">
        <v>599.942612954255</v>
      </c>
      <c r="AK245">
        <v>581.325539393939</v>
      </c>
      <c r="AL245">
        <v>3.33241530913976</v>
      </c>
      <c r="AM245">
        <v>64.6680745848926</v>
      </c>
      <c r="AN245">
        <f>(AP245 - AO245 + DI245*1E3/(8.314*(DK245+273.15)) * AR245/DH245 * AQ245) * DH245/(100*CV245) * 1000/(1000 - AP245)</f>
        <v>0</v>
      </c>
      <c r="AO245">
        <v>9.43599789684204</v>
      </c>
      <c r="AP245">
        <v>9.95804888111888</v>
      </c>
      <c r="AQ245">
        <v>7.90066244259329e-06</v>
      </c>
      <c r="AR245">
        <v>99.6129753711119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MAX(0,($B$13+$C$13*DP245)/(1+$D$13*DP245)*DI245/(DK245+273)*$E$13)</f>
        <v>0</v>
      </c>
      <c r="AX245" t="s">
        <v>407</v>
      </c>
      <c r="AY245" t="s">
        <v>407</v>
      </c>
      <c r="AZ245">
        <v>0</v>
      </c>
      <c r="BA245">
        <v>0</v>
      </c>
      <c r="BB245">
        <f>1-AZ245/BA245</f>
        <v>0</v>
      </c>
      <c r="BC245">
        <v>0</v>
      </c>
      <c r="BD245" t="s">
        <v>407</v>
      </c>
      <c r="BE245" t="s">
        <v>407</v>
      </c>
      <c r="BF245">
        <v>0</v>
      </c>
      <c r="BG245">
        <v>0</v>
      </c>
      <c r="BH245">
        <f>1-BF245/BG245</f>
        <v>0</v>
      </c>
      <c r="BI245">
        <v>0.5</v>
      </c>
      <c r="BJ245">
        <f>CS245</f>
        <v>0</v>
      </c>
      <c r="BK245">
        <f>L245</f>
        <v>0</v>
      </c>
      <c r="BL245">
        <f>BH245*BI245*BJ245</f>
        <v>0</v>
      </c>
      <c r="BM245">
        <f>(BK245-BC245)/BJ245</f>
        <v>0</v>
      </c>
      <c r="BN245">
        <f>(BA245-BG245)/BG245</f>
        <v>0</v>
      </c>
      <c r="BO245">
        <f>AZ245/(BB245+AZ245/BG245)</f>
        <v>0</v>
      </c>
      <c r="BP245" t="s">
        <v>407</v>
      </c>
      <c r="BQ245">
        <v>0</v>
      </c>
      <c r="BR245">
        <f>IF(BQ245&lt;&gt;0, BQ245, BO245)</f>
        <v>0</v>
      </c>
      <c r="BS245">
        <f>1-BR245/BG245</f>
        <v>0</v>
      </c>
      <c r="BT245">
        <f>(BG245-BF245)/(BG245-BR245)</f>
        <v>0</v>
      </c>
      <c r="BU245">
        <f>(BA245-BG245)/(BA245-BR245)</f>
        <v>0</v>
      </c>
      <c r="BV245">
        <f>(BG245-BF245)/(BG245-AZ245)</f>
        <v>0</v>
      </c>
      <c r="BW245">
        <f>(BA245-BG245)/(BA245-AZ245)</f>
        <v>0</v>
      </c>
      <c r="BX245">
        <f>(BT245*BR245/BF245)</f>
        <v>0</v>
      </c>
      <c r="BY245">
        <f>(1-BX245)</f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f>$B$11*DQ245+$C$11*DR245+$F$11*EC245*(1-EF245)</f>
        <v>0</v>
      </c>
      <c r="CS245">
        <f>CR245*CT245</f>
        <v>0</v>
      </c>
      <c r="CT245">
        <f>($B$11*$D$9+$C$11*$D$9+$F$11*((EP245+EH245)/MAX(EP245+EH245+EQ245, 0.1)*$I$9+EQ245/MAX(EP245+EH245+EQ245, 0.1)*$J$9))/($B$11+$C$11+$F$11)</f>
        <v>0</v>
      </c>
      <c r="CU245">
        <f>($B$11*$K$9+$C$11*$K$9+$F$11*((EP245+EH245)/MAX(EP245+EH245+EQ245, 0.1)*$P$9+EQ245/MAX(EP245+EH245+EQ245, 0.1)*$Q$9))/($B$11+$C$11+$F$11)</f>
        <v>0</v>
      </c>
      <c r="CV245">
        <v>2.96</v>
      </c>
      <c r="CW245">
        <v>0.5</v>
      </c>
      <c r="CX245" t="s">
        <v>408</v>
      </c>
      <c r="CY245">
        <v>2</v>
      </c>
      <c r="CZ245" t="b">
        <v>1</v>
      </c>
      <c r="DA245">
        <v>1510794325.21429</v>
      </c>
      <c r="DB245">
        <v>551.436392857143</v>
      </c>
      <c r="DC245">
        <v>576.999</v>
      </c>
      <c r="DD245">
        <v>9.95518535714286</v>
      </c>
      <c r="DE245">
        <v>9.43633071428571</v>
      </c>
      <c r="DF245">
        <v>543.736714285714</v>
      </c>
      <c r="DG245">
        <v>9.95509928571429</v>
      </c>
      <c r="DH245">
        <v>500.077357142857</v>
      </c>
      <c r="DI245">
        <v>89.8547</v>
      </c>
      <c r="DJ245">
        <v>0.100044142857143</v>
      </c>
      <c r="DK245">
        <v>18.8952642857143</v>
      </c>
      <c r="DL245">
        <v>19.974575</v>
      </c>
      <c r="DM245">
        <v>999.9</v>
      </c>
      <c r="DN245">
        <v>0</v>
      </c>
      <c r="DO245">
        <v>0</v>
      </c>
      <c r="DP245">
        <v>9995.93607142857</v>
      </c>
      <c r="DQ245">
        <v>0</v>
      </c>
      <c r="DR245">
        <v>9.76404</v>
      </c>
      <c r="DS245">
        <v>-25.5625428571429</v>
      </c>
      <c r="DT245">
        <v>556.981321428572</v>
      </c>
      <c r="DU245">
        <v>582.495678571429</v>
      </c>
      <c r="DV245">
        <v>0.518853428571429</v>
      </c>
      <c r="DW245">
        <v>576.999</v>
      </c>
      <c r="DX245">
        <v>9.43633071428571</v>
      </c>
      <c r="DY245">
        <v>0.894520142857143</v>
      </c>
      <c r="DZ245">
        <v>0.847898642857143</v>
      </c>
      <c r="EA245">
        <v>5.30288178571429</v>
      </c>
      <c r="EB245">
        <v>4.53553107142857</v>
      </c>
      <c r="EC245">
        <v>2000.00571428571</v>
      </c>
      <c r="ED245">
        <v>0.979999</v>
      </c>
      <c r="EE245">
        <v>0.020001</v>
      </c>
      <c r="EF245">
        <v>0</v>
      </c>
      <c r="EG245">
        <v>2.24939285714286</v>
      </c>
      <c r="EH245">
        <v>0</v>
      </c>
      <c r="EI245">
        <v>5250.07392857143</v>
      </c>
      <c r="EJ245">
        <v>17300.1857142857</v>
      </c>
      <c r="EK245">
        <v>37.223</v>
      </c>
      <c r="EL245">
        <v>38.0398571428571</v>
      </c>
      <c r="EM245">
        <v>37.1847857142857</v>
      </c>
      <c r="EN245">
        <v>36.5509285714286</v>
      </c>
      <c r="EO245">
        <v>36.1670714285714</v>
      </c>
      <c r="EP245">
        <v>1960.00571428571</v>
      </c>
      <c r="EQ245">
        <v>40</v>
      </c>
      <c r="ER245">
        <v>0</v>
      </c>
      <c r="ES245">
        <v>1679595085.7</v>
      </c>
      <c r="ET245">
        <v>0</v>
      </c>
      <c r="EU245">
        <v>2.26743076923077</v>
      </c>
      <c r="EV245">
        <v>-0.385989741111966</v>
      </c>
      <c r="EW245">
        <v>-10.0806837640969</v>
      </c>
      <c r="EX245">
        <v>5250.09923076923</v>
      </c>
      <c r="EY245">
        <v>15</v>
      </c>
      <c r="EZ245">
        <v>0</v>
      </c>
      <c r="FA245" t="s">
        <v>409</v>
      </c>
      <c r="FB245">
        <v>1510787920.6</v>
      </c>
      <c r="FC245">
        <v>1510787921.6</v>
      </c>
      <c r="FD245">
        <v>0</v>
      </c>
      <c r="FE245">
        <v>-0.101</v>
      </c>
      <c r="FF245">
        <v>-0.012</v>
      </c>
      <c r="FG245">
        <v>6.901</v>
      </c>
      <c r="FH245">
        <v>0.516</v>
      </c>
      <c r="FI245">
        <v>420</v>
      </c>
      <c r="FJ245">
        <v>24</v>
      </c>
      <c r="FK245">
        <v>0.32</v>
      </c>
      <c r="FL245">
        <v>0.12</v>
      </c>
      <c r="FM245">
        <v>0.516827675</v>
      </c>
      <c r="FN245">
        <v>0.0350425778611633</v>
      </c>
      <c r="FO245">
        <v>0.00339803862093635</v>
      </c>
      <c r="FP245">
        <v>1</v>
      </c>
      <c r="FQ245">
        <v>1</v>
      </c>
      <c r="FR245">
        <v>1</v>
      </c>
      <c r="FS245" t="s">
        <v>410</v>
      </c>
      <c r="FT245">
        <v>2.97398</v>
      </c>
      <c r="FU245">
        <v>2.75389</v>
      </c>
      <c r="FV245">
        <v>0.113793</v>
      </c>
      <c r="FW245">
        <v>0.118655</v>
      </c>
      <c r="FX245">
        <v>0.0544277</v>
      </c>
      <c r="FY245">
        <v>0.0527513</v>
      </c>
      <c r="FZ245">
        <v>34498.1</v>
      </c>
      <c r="GA245">
        <v>37435.8</v>
      </c>
      <c r="GB245">
        <v>35277</v>
      </c>
      <c r="GC245">
        <v>38522.1</v>
      </c>
      <c r="GD245">
        <v>47273</v>
      </c>
      <c r="GE245">
        <v>52687.7</v>
      </c>
      <c r="GF245">
        <v>55079.2</v>
      </c>
      <c r="GG245">
        <v>61761.3</v>
      </c>
      <c r="GH245">
        <v>1.99448</v>
      </c>
      <c r="GI245">
        <v>1.7935</v>
      </c>
      <c r="GJ245">
        <v>0.0422299</v>
      </c>
      <c r="GK245">
        <v>0</v>
      </c>
      <c r="GL245">
        <v>19.2901</v>
      </c>
      <c r="GM245">
        <v>999.9</v>
      </c>
      <c r="GN245">
        <v>51.032</v>
      </c>
      <c r="GO245">
        <v>30.706</v>
      </c>
      <c r="GP245">
        <v>25.1982</v>
      </c>
      <c r="GQ245">
        <v>55.9487</v>
      </c>
      <c r="GR245">
        <v>50.5168</v>
      </c>
      <c r="GS245">
        <v>1</v>
      </c>
      <c r="GT245">
        <v>-0.074065</v>
      </c>
      <c r="GU245">
        <v>4.93282</v>
      </c>
      <c r="GV245">
        <v>20.0508</v>
      </c>
      <c r="GW245">
        <v>5.19872</v>
      </c>
      <c r="GX245">
        <v>12.0049</v>
      </c>
      <c r="GY245">
        <v>4.9755</v>
      </c>
      <c r="GZ245">
        <v>3.2929</v>
      </c>
      <c r="HA245">
        <v>9999</v>
      </c>
      <c r="HB245">
        <v>9999</v>
      </c>
      <c r="HC245">
        <v>999.9</v>
      </c>
      <c r="HD245">
        <v>9999</v>
      </c>
      <c r="HE245">
        <v>1.86311</v>
      </c>
      <c r="HF245">
        <v>1.86813</v>
      </c>
      <c r="HG245">
        <v>1.86785</v>
      </c>
      <c r="HH245">
        <v>1.86903</v>
      </c>
      <c r="HI245">
        <v>1.8699</v>
      </c>
      <c r="HJ245">
        <v>1.86588</v>
      </c>
      <c r="HK245">
        <v>1.86704</v>
      </c>
      <c r="HL245">
        <v>1.86831</v>
      </c>
      <c r="HM245">
        <v>5</v>
      </c>
      <c r="HN245">
        <v>0</v>
      </c>
      <c r="HO245">
        <v>0</v>
      </c>
      <c r="HP245">
        <v>0</v>
      </c>
      <c r="HQ245" t="s">
        <v>411</v>
      </c>
      <c r="HR245" t="s">
        <v>412</v>
      </c>
      <c r="HS245" t="s">
        <v>413</v>
      </c>
      <c r="HT245" t="s">
        <v>413</v>
      </c>
      <c r="HU245" t="s">
        <v>413</v>
      </c>
      <c r="HV245" t="s">
        <v>413</v>
      </c>
      <c r="HW245">
        <v>0</v>
      </c>
      <c r="HX245">
        <v>100</v>
      </c>
      <c r="HY245">
        <v>100</v>
      </c>
      <c r="HZ245">
        <v>7.859</v>
      </c>
      <c r="IA245">
        <v>0.0001</v>
      </c>
      <c r="IB245">
        <v>4.09459096810632</v>
      </c>
      <c r="IC245">
        <v>0.00701673648668627</v>
      </c>
      <c r="ID245">
        <v>-7.00304995360485e-07</v>
      </c>
      <c r="IE245">
        <v>-1.86506737496121e-11</v>
      </c>
      <c r="IF245">
        <v>0.00125787624930914</v>
      </c>
      <c r="IG245">
        <v>-0.0224036906934607</v>
      </c>
      <c r="IH245">
        <v>0.00249664406764014</v>
      </c>
      <c r="II245">
        <v>-2.59163740235367e-05</v>
      </c>
      <c r="IJ245">
        <v>-2</v>
      </c>
      <c r="IK245">
        <v>2020</v>
      </c>
      <c r="IL245">
        <v>1</v>
      </c>
      <c r="IM245">
        <v>25</v>
      </c>
      <c r="IN245">
        <v>106.9</v>
      </c>
      <c r="IO245">
        <v>106.9</v>
      </c>
      <c r="IP245">
        <v>1.38306</v>
      </c>
      <c r="IQ245">
        <v>2.63306</v>
      </c>
      <c r="IR245">
        <v>1.54785</v>
      </c>
      <c r="IS245">
        <v>2.30469</v>
      </c>
      <c r="IT245">
        <v>1.34644</v>
      </c>
      <c r="IU245">
        <v>2.43042</v>
      </c>
      <c r="IV245">
        <v>34.3042</v>
      </c>
      <c r="IW245">
        <v>24.1926</v>
      </c>
      <c r="IX245">
        <v>18</v>
      </c>
      <c r="IY245">
        <v>501.944</v>
      </c>
      <c r="IZ245">
        <v>378.751</v>
      </c>
      <c r="JA245">
        <v>13.0243</v>
      </c>
      <c r="JB245">
        <v>26.0606</v>
      </c>
      <c r="JC245">
        <v>29.9999</v>
      </c>
      <c r="JD245">
        <v>26.1198</v>
      </c>
      <c r="JE245">
        <v>26.0745</v>
      </c>
      <c r="JF245">
        <v>27.7414</v>
      </c>
      <c r="JG245">
        <v>59.67</v>
      </c>
      <c r="JH245">
        <v>0</v>
      </c>
      <c r="JI245">
        <v>13.0328</v>
      </c>
      <c r="JJ245">
        <v>621.803</v>
      </c>
      <c r="JK245">
        <v>9.41139</v>
      </c>
      <c r="JL245">
        <v>102.22</v>
      </c>
      <c r="JM245">
        <v>102.82</v>
      </c>
    </row>
    <row r="246" spans="1:273">
      <c r="A246">
        <v>230</v>
      </c>
      <c r="B246">
        <v>1510794337.5</v>
      </c>
      <c r="C246">
        <v>5005.40000009537</v>
      </c>
      <c r="D246" t="s">
        <v>871</v>
      </c>
      <c r="E246" t="s">
        <v>872</v>
      </c>
      <c r="F246">
        <v>5</v>
      </c>
      <c r="G246" t="s">
        <v>798</v>
      </c>
      <c r="H246" t="s">
        <v>406</v>
      </c>
      <c r="I246">
        <v>1510794329.66071</v>
      </c>
      <c r="J246">
        <f>(K246)/1000</f>
        <v>0</v>
      </c>
      <c r="K246">
        <f>IF(CZ246, AN246, AH246)</f>
        <v>0</v>
      </c>
      <c r="L246">
        <f>IF(CZ246, AI246, AG246)</f>
        <v>0</v>
      </c>
      <c r="M246">
        <f>DB246 - IF(AU246&gt;1, L246*CV246*100.0/(AW246*DP246), 0)</f>
        <v>0</v>
      </c>
      <c r="N246">
        <f>((T246-J246/2)*M246-L246)/(T246+J246/2)</f>
        <v>0</v>
      </c>
      <c r="O246">
        <f>N246*(DI246+DJ246)/1000.0</f>
        <v>0</v>
      </c>
      <c r="P246">
        <f>(DB246 - IF(AU246&gt;1, L246*CV246*100.0/(AW246*DP246), 0))*(DI246+DJ246)/1000.0</f>
        <v>0</v>
      </c>
      <c r="Q246">
        <f>2.0/((1/S246-1/R246)+SIGN(S246)*SQRT((1/S246-1/R246)*(1/S246-1/R246) + 4*CW246/((CW246+1)*(CW246+1))*(2*1/S246*1/R246-1/R246*1/R246)))</f>
        <v>0</v>
      </c>
      <c r="R246">
        <f>IF(LEFT(CX246,1)&lt;&gt;"0",IF(LEFT(CX246,1)="1",3.0,CY246),$D$5+$E$5*(DP246*DI246/($K$5*1000))+$F$5*(DP246*DI246/($K$5*1000))*MAX(MIN(CV246,$J$5),$I$5)*MAX(MIN(CV246,$J$5),$I$5)+$G$5*MAX(MIN(CV246,$J$5),$I$5)*(DP246*DI246/($K$5*1000))+$H$5*(DP246*DI246/($K$5*1000))*(DP246*DI246/($K$5*1000)))</f>
        <v>0</v>
      </c>
      <c r="S246">
        <f>J246*(1000-(1000*0.61365*exp(17.502*W246/(240.97+W246))/(DI246+DJ246)+DD246)/2)/(1000*0.61365*exp(17.502*W246/(240.97+W246))/(DI246+DJ246)-DD246)</f>
        <v>0</v>
      </c>
      <c r="T246">
        <f>1/((CW246+1)/(Q246/1.6)+1/(R246/1.37)) + CW246/((CW246+1)/(Q246/1.6) + CW246/(R246/1.37))</f>
        <v>0</v>
      </c>
      <c r="U246">
        <f>(CR246*CU246)</f>
        <v>0</v>
      </c>
      <c r="V246">
        <f>(DK246+(U246+2*0.95*5.67E-8*(((DK246+$B$7)+273)^4-(DK246+273)^4)-44100*J246)/(1.84*29.3*R246+8*0.95*5.67E-8*(DK246+273)^3))</f>
        <v>0</v>
      </c>
      <c r="W246">
        <f>($C$7*DL246+$D$7*DM246+$E$7*V246)</f>
        <v>0</v>
      </c>
      <c r="X246">
        <f>0.61365*exp(17.502*W246/(240.97+W246))</f>
        <v>0</v>
      </c>
      <c r="Y246">
        <f>(Z246/AA246*100)</f>
        <v>0</v>
      </c>
      <c r="Z246">
        <f>DD246*(DI246+DJ246)/1000</f>
        <v>0</v>
      </c>
      <c r="AA246">
        <f>0.61365*exp(17.502*DK246/(240.97+DK246))</f>
        <v>0</v>
      </c>
      <c r="AB246">
        <f>(X246-DD246*(DI246+DJ246)/1000)</f>
        <v>0</v>
      </c>
      <c r="AC246">
        <f>(-J246*44100)</f>
        <v>0</v>
      </c>
      <c r="AD246">
        <f>2*29.3*R246*0.92*(DK246-W246)</f>
        <v>0</v>
      </c>
      <c r="AE246">
        <f>2*0.95*5.67E-8*(((DK246+$B$7)+273)^4-(W246+273)^4)</f>
        <v>0</v>
      </c>
      <c r="AF246">
        <f>U246+AE246+AC246+AD246</f>
        <v>0</v>
      </c>
      <c r="AG246">
        <f>DH246*AU246*(DC246-DB246*(1000-AU246*DE246)/(1000-AU246*DD246))/(100*CV246)</f>
        <v>0</v>
      </c>
      <c r="AH246">
        <f>1000*DH246*AU246*(DD246-DE246)/(100*CV246*(1000-AU246*DD246))</f>
        <v>0</v>
      </c>
      <c r="AI246">
        <f>(AJ246 - AK246 - DI246*1E3/(8.314*(DK246+273.15)) * AM246/DH246 * AL246) * DH246/(100*CV246) * (1000 - DE246)/1000</f>
        <v>0</v>
      </c>
      <c r="AJ246">
        <v>616.213217504305</v>
      </c>
      <c r="AK246">
        <v>596.832739393939</v>
      </c>
      <c r="AL246">
        <v>3.44288530956108</v>
      </c>
      <c r="AM246">
        <v>64.6680745848926</v>
      </c>
      <c r="AN246">
        <f>(AP246 - AO246 + DI246*1E3/(8.314*(DK246+273.15)) * AR246/DH246 * AQ246) * DH246/(100*CV246) * 1000/(1000 - AP246)</f>
        <v>0</v>
      </c>
      <c r="AO246">
        <v>9.4353452512744</v>
      </c>
      <c r="AP246">
        <v>9.95976895104896</v>
      </c>
      <c r="AQ246">
        <v>4.32924307052001e-06</v>
      </c>
      <c r="AR246">
        <v>99.6129753711119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MAX(0,($B$13+$C$13*DP246)/(1+$D$13*DP246)*DI246/(DK246+273)*$E$13)</f>
        <v>0</v>
      </c>
      <c r="AX246" t="s">
        <v>407</v>
      </c>
      <c r="AY246" t="s">
        <v>407</v>
      </c>
      <c r="AZ246">
        <v>0</v>
      </c>
      <c r="BA246">
        <v>0</v>
      </c>
      <c r="BB246">
        <f>1-AZ246/BA246</f>
        <v>0</v>
      </c>
      <c r="BC246">
        <v>0</v>
      </c>
      <c r="BD246" t="s">
        <v>407</v>
      </c>
      <c r="BE246" t="s">
        <v>407</v>
      </c>
      <c r="BF246">
        <v>0</v>
      </c>
      <c r="BG246">
        <v>0</v>
      </c>
      <c r="BH246">
        <f>1-BF246/BG246</f>
        <v>0</v>
      </c>
      <c r="BI246">
        <v>0.5</v>
      </c>
      <c r="BJ246">
        <f>CS246</f>
        <v>0</v>
      </c>
      <c r="BK246">
        <f>L246</f>
        <v>0</v>
      </c>
      <c r="BL246">
        <f>BH246*BI246*BJ246</f>
        <v>0</v>
      </c>
      <c r="BM246">
        <f>(BK246-BC246)/BJ246</f>
        <v>0</v>
      </c>
      <c r="BN246">
        <f>(BA246-BG246)/BG246</f>
        <v>0</v>
      </c>
      <c r="BO246">
        <f>AZ246/(BB246+AZ246/BG246)</f>
        <v>0</v>
      </c>
      <c r="BP246" t="s">
        <v>407</v>
      </c>
      <c r="BQ246">
        <v>0</v>
      </c>
      <c r="BR246">
        <f>IF(BQ246&lt;&gt;0, BQ246, BO246)</f>
        <v>0</v>
      </c>
      <c r="BS246">
        <f>1-BR246/BG246</f>
        <v>0</v>
      </c>
      <c r="BT246">
        <f>(BG246-BF246)/(BG246-BR246)</f>
        <v>0</v>
      </c>
      <c r="BU246">
        <f>(BA246-BG246)/(BA246-BR246)</f>
        <v>0</v>
      </c>
      <c r="BV246">
        <f>(BG246-BF246)/(BG246-AZ246)</f>
        <v>0</v>
      </c>
      <c r="BW246">
        <f>(BA246-BG246)/(BA246-AZ246)</f>
        <v>0</v>
      </c>
      <c r="BX246">
        <f>(BT246*BR246/BF246)</f>
        <v>0</v>
      </c>
      <c r="BY246">
        <f>(1-BX246)</f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f>$B$11*DQ246+$C$11*DR246+$F$11*EC246*(1-EF246)</f>
        <v>0</v>
      </c>
      <c r="CS246">
        <f>CR246*CT246</f>
        <v>0</v>
      </c>
      <c r="CT246">
        <f>($B$11*$D$9+$C$11*$D$9+$F$11*((EP246+EH246)/MAX(EP246+EH246+EQ246, 0.1)*$I$9+EQ246/MAX(EP246+EH246+EQ246, 0.1)*$J$9))/($B$11+$C$11+$F$11)</f>
        <v>0</v>
      </c>
      <c r="CU246">
        <f>($B$11*$K$9+$C$11*$K$9+$F$11*((EP246+EH246)/MAX(EP246+EH246+EQ246, 0.1)*$P$9+EQ246/MAX(EP246+EH246+EQ246, 0.1)*$Q$9))/($B$11+$C$11+$F$11)</f>
        <v>0</v>
      </c>
      <c r="CV246">
        <v>2.96</v>
      </c>
      <c r="CW246">
        <v>0.5</v>
      </c>
      <c r="CX246" t="s">
        <v>408</v>
      </c>
      <c r="CY246">
        <v>2</v>
      </c>
      <c r="CZ246" t="b">
        <v>1</v>
      </c>
      <c r="DA246">
        <v>1510794329.66071</v>
      </c>
      <c r="DB246">
        <v>566.2485</v>
      </c>
      <c r="DC246">
        <v>592.0305</v>
      </c>
      <c r="DD246">
        <v>9.95715285714286</v>
      </c>
      <c r="DE246">
        <v>9.43608035714286</v>
      </c>
      <c r="DF246">
        <v>558.457178571429</v>
      </c>
      <c r="DG246">
        <v>9.95702928571428</v>
      </c>
      <c r="DH246">
        <v>500.078</v>
      </c>
      <c r="DI246">
        <v>89.8546607142857</v>
      </c>
      <c r="DJ246">
        <v>0.100032575</v>
      </c>
      <c r="DK246">
        <v>18.8975571428571</v>
      </c>
      <c r="DL246">
        <v>19.9782785714286</v>
      </c>
      <c r="DM246">
        <v>999.9</v>
      </c>
      <c r="DN246">
        <v>0</v>
      </c>
      <c r="DO246">
        <v>0</v>
      </c>
      <c r="DP246">
        <v>9994.83535714286</v>
      </c>
      <c r="DQ246">
        <v>0</v>
      </c>
      <c r="DR246">
        <v>9.76404</v>
      </c>
      <c r="DS246">
        <v>-25.7819785714286</v>
      </c>
      <c r="DT246">
        <v>571.943464285714</v>
      </c>
      <c r="DU246">
        <v>597.670214285714</v>
      </c>
      <c r="DV246">
        <v>0.521070535714286</v>
      </c>
      <c r="DW246">
        <v>592.0305</v>
      </c>
      <c r="DX246">
        <v>9.43608035714286</v>
      </c>
      <c r="DY246">
        <v>0.8946965</v>
      </c>
      <c r="DZ246">
        <v>0.847875785714286</v>
      </c>
      <c r="EA246">
        <v>5.3057175</v>
      </c>
      <c r="EB246">
        <v>4.53514678571429</v>
      </c>
      <c r="EC246">
        <v>2000.01678571429</v>
      </c>
      <c r="ED246">
        <v>0.979999</v>
      </c>
      <c r="EE246">
        <v>0.020001</v>
      </c>
      <c r="EF246">
        <v>0</v>
      </c>
      <c r="EG246">
        <v>2.27204642857143</v>
      </c>
      <c r="EH246">
        <v>0</v>
      </c>
      <c r="EI246">
        <v>5249.56928571428</v>
      </c>
      <c r="EJ246">
        <v>17300.2821428571</v>
      </c>
      <c r="EK246">
        <v>37.20725</v>
      </c>
      <c r="EL246">
        <v>38.0221428571429</v>
      </c>
      <c r="EM246">
        <v>37.1759285714286</v>
      </c>
      <c r="EN246">
        <v>36.5354285714286</v>
      </c>
      <c r="EO246">
        <v>36.1493571428571</v>
      </c>
      <c r="EP246">
        <v>1960.01678571429</v>
      </c>
      <c r="EQ246">
        <v>40</v>
      </c>
      <c r="ER246">
        <v>0</v>
      </c>
      <c r="ES246">
        <v>1679595090.5</v>
      </c>
      <c r="ET246">
        <v>0</v>
      </c>
      <c r="EU246">
        <v>2.27481538461539</v>
      </c>
      <c r="EV246">
        <v>0.311425643849099</v>
      </c>
      <c r="EW246">
        <v>-8.54632475804186</v>
      </c>
      <c r="EX246">
        <v>5249.51769230769</v>
      </c>
      <c r="EY246">
        <v>15</v>
      </c>
      <c r="EZ246">
        <v>0</v>
      </c>
      <c r="FA246" t="s">
        <v>409</v>
      </c>
      <c r="FB246">
        <v>1510787920.6</v>
      </c>
      <c r="FC246">
        <v>1510787921.6</v>
      </c>
      <c r="FD246">
        <v>0</v>
      </c>
      <c r="FE246">
        <v>-0.101</v>
      </c>
      <c r="FF246">
        <v>-0.012</v>
      </c>
      <c r="FG246">
        <v>6.901</v>
      </c>
      <c r="FH246">
        <v>0.516</v>
      </c>
      <c r="FI246">
        <v>420</v>
      </c>
      <c r="FJ246">
        <v>24</v>
      </c>
      <c r="FK246">
        <v>0.32</v>
      </c>
      <c r="FL246">
        <v>0.12</v>
      </c>
      <c r="FM246">
        <v>0.519581475</v>
      </c>
      <c r="FN246">
        <v>0.0321488217636006</v>
      </c>
      <c r="FO246">
        <v>0.00312487488539541</v>
      </c>
      <c r="FP246">
        <v>1</v>
      </c>
      <c r="FQ246">
        <v>1</v>
      </c>
      <c r="FR246">
        <v>1</v>
      </c>
      <c r="FS246" t="s">
        <v>410</v>
      </c>
      <c r="FT246">
        <v>2.97392</v>
      </c>
      <c r="FU246">
        <v>2.75373</v>
      </c>
      <c r="FV246">
        <v>0.11594</v>
      </c>
      <c r="FW246">
        <v>0.120668</v>
      </c>
      <c r="FX246">
        <v>0.0544333</v>
      </c>
      <c r="FY246">
        <v>0.0527532</v>
      </c>
      <c r="FZ246">
        <v>34414.2</v>
      </c>
      <c r="GA246">
        <v>37350.3</v>
      </c>
      <c r="GB246">
        <v>35276.7</v>
      </c>
      <c r="GC246">
        <v>38522.1</v>
      </c>
      <c r="GD246">
        <v>47272.1</v>
      </c>
      <c r="GE246">
        <v>52687.6</v>
      </c>
      <c r="GF246">
        <v>55078.5</v>
      </c>
      <c r="GG246">
        <v>61761.3</v>
      </c>
      <c r="GH246">
        <v>1.9943</v>
      </c>
      <c r="GI246">
        <v>1.79382</v>
      </c>
      <c r="GJ246">
        <v>0.0415854</v>
      </c>
      <c r="GK246">
        <v>0</v>
      </c>
      <c r="GL246">
        <v>19.2908</v>
      </c>
      <c r="GM246">
        <v>999.9</v>
      </c>
      <c r="GN246">
        <v>51.032</v>
      </c>
      <c r="GO246">
        <v>30.706</v>
      </c>
      <c r="GP246">
        <v>25.1995</v>
      </c>
      <c r="GQ246">
        <v>56.3287</v>
      </c>
      <c r="GR246">
        <v>50.004</v>
      </c>
      <c r="GS246">
        <v>1</v>
      </c>
      <c r="GT246">
        <v>-0.0742683</v>
      </c>
      <c r="GU246">
        <v>4.94839</v>
      </c>
      <c r="GV246">
        <v>20.0505</v>
      </c>
      <c r="GW246">
        <v>5.19932</v>
      </c>
      <c r="GX246">
        <v>12.0056</v>
      </c>
      <c r="GY246">
        <v>4.9757</v>
      </c>
      <c r="GZ246">
        <v>3.293</v>
      </c>
      <c r="HA246">
        <v>9999</v>
      </c>
      <c r="HB246">
        <v>9999</v>
      </c>
      <c r="HC246">
        <v>999.9</v>
      </c>
      <c r="HD246">
        <v>9999</v>
      </c>
      <c r="HE246">
        <v>1.8631</v>
      </c>
      <c r="HF246">
        <v>1.86813</v>
      </c>
      <c r="HG246">
        <v>1.86785</v>
      </c>
      <c r="HH246">
        <v>1.86901</v>
      </c>
      <c r="HI246">
        <v>1.86986</v>
      </c>
      <c r="HJ246">
        <v>1.86585</v>
      </c>
      <c r="HK246">
        <v>1.86701</v>
      </c>
      <c r="HL246">
        <v>1.86831</v>
      </c>
      <c r="HM246">
        <v>5</v>
      </c>
      <c r="HN246">
        <v>0</v>
      </c>
      <c r="HO246">
        <v>0</v>
      </c>
      <c r="HP246">
        <v>0</v>
      </c>
      <c r="HQ246" t="s">
        <v>411</v>
      </c>
      <c r="HR246" t="s">
        <v>412</v>
      </c>
      <c r="HS246" t="s">
        <v>413</v>
      </c>
      <c r="HT246" t="s">
        <v>413</v>
      </c>
      <c r="HU246" t="s">
        <v>413</v>
      </c>
      <c r="HV246" t="s">
        <v>413</v>
      </c>
      <c r="HW246">
        <v>0</v>
      </c>
      <c r="HX246">
        <v>100</v>
      </c>
      <c r="HY246">
        <v>100</v>
      </c>
      <c r="HZ246">
        <v>7.953</v>
      </c>
      <c r="IA246">
        <v>0.0002</v>
      </c>
      <c r="IB246">
        <v>4.09459096810632</v>
      </c>
      <c r="IC246">
        <v>0.00701673648668627</v>
      </c>
      <c r="ID246">
        <v>-7.00304995360485e-07</v>
      </c>
      <c r="IE246">
        <v>-1.86506737496121e-11</v>
      </c>
      <c r="IF246">
        <v>0.00125787624930914</v>
      </c>
      <c r="IG246">
        <v>-0.0224036906934607</v>
      </c>
      <c r="IH246">
        <v>0.00249664406764014</v>
      </c>
      <c r="II246">
        <v>-2.59163740235367e-05</v>
      </c>
      <c r="IJ246">
        <v>-2</v>
      </c>
      <c r="IK246">
        <v>2020</v>
      </c>
      <c r="IL246">
        <v>1</v>
      </c>
      <c r="IM246">
        <v>25</v>
      </c>
      <c r="IN246">
        <v>106.9</v>
      </c>
      <c r="IO246">
        <v>106.9</v>
      </c>
      <c r="IP246">
        <v>1.40747</v>
      </c>
      <c r="IQ246">
        <v>2.62817</v>
      </c>
      <c r="IR246">
        <v>1.54785</v>
      </c>
      <c r="IS246">
        <v>2.30469</v>
      </c>
      <c r="IT246">
        <v>1.34644</v>
      </c>
      <c r="IU246">
        <v>2.41943</v>
      </c>
      <c r="IV246">
        <v>34.3042</v>
      </c>
      <c r="IW246">
        <v>24.1926</v>
      </c>
      <c r="IX246">
        <v>18</v>
      </c>
      <c r="IY246">
        <v>501.824</v>
      </c>
      <c r="IZ246">
        <v>378.907</v>
      </c>
      <c r="JA246">
        <v>13.0399</v>
      </c>
      <c r="JB246">
        <v>26.0591</v>
      </c>
      <c r="JC246">
        <v>30</v>
      </c>
      <c r="JD246">
        <v>26.1194</v>
      </c>
      <c r="JE246">
        <v>26.0723</v>
      </c>
      <c r="JF246">
        <v>28.2425</v>
      </c>
      <c r="JG246">
        <v>59.67</v>
      </c>
      <c r="JH246">
        <v>0</v>
      </c>
      <c r="JI246">
        <v>13.0434</v>
      </c>
      <c r="JJ246">
        <v>642.482</v>
      </c>
      <c r="JK246">
        <v>9.39864</v>
      </c>
      <c r="JL246">
        <v>102.219</v>
      </c>
      <c r="JM246">
        <v>102.82</v>
      </c>
    </row>
    <row r="247" spans="1:273">
      <c r="A247">
        <v>231</v>
      </c>
      <c r="B247">
        <v>1510794343</v>
      </c>
      <c r="C247">
        <v>5010.90000009537</v>
      </c>
      <c r="D247" t="s">
        <v>873</v>
      </c>
      <c r="E247" t="s">
        <v>874</v>
      </c>
      <c r="F247">
        <v>5</v>
      </c>
      <c r="G247" t="s">
        <v>798</v>
      </c>
      <c r="H247" t="s">
        <v>406</v>
      </c>
      <c r="I247">
        <v>1510794335.23214</v>
      </c>
      <c r="J247">
        <f>(K247)/1000</f>
        <v>0</v>
      </c>
      <c r="K247">
        <f>IF(CZ247, AN247, AH247)</f>
        <v>0</v>
      </c>
      <c r="L247">
        <f>IF(CZ247, AI247, AG247)</f>
        <v>0</v>
      </c>
      <c r="M247">
        <f>DB247 - IF(AU247&gt;1, L247*CV247*100.0/(AW247*DP247), 0)</f>
        <v>0</v>
      </c>
      <c r="N247">
        <f>((T247-J247/2)*M247-L247)/(T247+J247/2)</f>
        <v>0</v>
      </c>
      <c r="O247">
        <f>N247*(DI247+DJ247)/1000.0</f>
        <v>0</v>
      </c>
      <c r="P247">
        <f>(DB247 - IF(AU247&gt;1, L247*CV247*100.0/(AW247*DP247), 0))*(DI247+DJ247)/1000.0</f>
        <v>0</v>
      </c>
      <c r="Q247">
        <f>2.0/((1/S247-1/R247)+SIGN(S247)*SQRT((1/S247-1/R247)*(1/S247-1/R247) + 4*CW247/((CW247+1)*(CW247+1))*(2*1/S247*1/R247-1/R247*1/R247)))</f>
        <v>0</v>
      </c>
      <c r="R247">
        <f>IF(LEFT(CX247,1)&lt;&gt;"0",IF(LEFT(CX247,1)="1",3.0,CY247),$D$5+$E$5*(DP247*DI247/($K$5*1000))+$F$5*(DP247*DI247/($K$5*1000))*MAX(MIN(CV247,$J$5),$I$5)*MAX(MIN(CV247,$J$5),$I$5)+$G$5*MAX(MIN(CV247,$J$5),$I$5)*(DP247*DI247/($K$5*1000))+$H$5*(DP247*DI247/($K$5*1000))*(DP247*DI247/($K$5*1000)))</f>
        <v>0</v>
      </c>
      <c r="S247">
        <f>J247*(1000-(1000*0.61365*exp(17.502*W247/(240.97+W247))/(DI247+DJ247)+DD247)/2)/(1000*0.61365*exp(17.502*W247/(240.97+W247))/(DI247+DJ247)-DD247)</f>
        <v>0</v>
      </c>
      <c r="T247">
        <f>1/((CW247+1)/(Q247/1.6)+1/(R247/1.37)) + CW247/((CW247+1)/(Q247/1.6) + CW247/(R247/1.37))</f>
        <v>0</v>
      </c>
      <c r="U247">
        <f>(CR247*CU247)</f>
        <v>0</v>
      </c>
      <c r="V247">
        <f>(DK247+(U247+2*0.95*5.67E-8*(((DK247+$B$7)+273)^4-(DK247+273)^4)-44100*J247)/(1.84*29.3*R247+8*0.95*5.67E-8*(DK247+273)^3))</f>
        <v>0</v>
      </c>
      <c r="W247">
        <f>($C$7*DL247+$D$7*DM247+$E$7*V247)</f>
        <v>0</v>
      </c>
      <c r="X247">
        <f>0.61365*exp(17.502*W247/(240.97+W247))</f>
        <v>0</v>
      </c>
      <c r="Y247">
        <f>(Z247/AA247*100)</f>
        <v>0</v>
      </c>
      <c r="Z247">
        <f>DD247*(DI247+DJ247)/1000</f>
        <v>0</v>
      </c>
      <c r="AA247">
        <f>0.61365*exp(17.502*DK247/(240.97+DK247))</f>
        <v>0</v>
      </c>
      <c r="AB247">
        <f>(X247-DD247*(DI247+DJ247)/1000)</f>
        <v>0</v>
      </c>
      <c r="AC247">
        <f>(-J247*44100)</f>
        <v>0</v>
      </c>
      <c r="AD247">
        <f>2*29.3*R247*0.92*(DK247-W247)</f>
        <v>0</v>
      </c>
      <c r="AE247">
        <f>2*0.95*5.67E-8*(((DK247+$B$7)+273)^4-(W247+273)^4)</f>
        <v>0</v>
      </c>
      <c r="AF247">
        <f>U247+AE247+AC247+AD247</f>
        <v>0</v>
      </c>
      <c r="AG247">
        <f>DH247*AU247*(DC247-DB247*(1000-AU247*DE247)/(1000-AU247*DD247))/(100*CV247)</f>
        <v>0</v>
      </c>
      <c r="AH247">
        <f>1000*DH247*AU247*(DD247-DE247)/(100*CV247*(1000-AU247*DD247))</f>
        <v>0</v>
      </c>
      <c r="AI247">
        <f>(AJ247 - AK247 - DI247*1E3/(8.314*(DK247+273.15)) * AM247/DH247 * AL247) * DH247/(100*CV247) * (1000 - DE247)/1000</f>
        <v>0</v>
      </c>
      <c r="AJ247">
        <v>633.765431633561</v>
      </c>
      <c r="AK247">
        <v>614.993545454545</v>
      </c>
      <c r="AL247">
        <v>3.28436754340064</v>
      </c>
      <c r="AM247">
        <v>64.6680745848926</v>
      </c>
      <c r="AN247">
        <f>(AP247 - AO247 + DI247*1E3/(8.314*(DK247+273.15)) * AR247/DH247 * AQ247) * DH247/(100*CV247) * 1000/(1000 - AP247)</f>
        <v>0</v>
      </c>
      <c r="AO247">
        <v>9.43543553800467</v>
      </c>
      <c r="AP247">
        <v>9.96245986013986</v>
      </c>
      <c r="AQ247">
        <v>5.94697686006459e-06</v>
      </c>
      <c r="AR247">
        <v>99.6129753711119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MAX(0,($B$13+$C$13*DP247)/(1+$D$13*DP247)*DI247/(DK247+273)*$E$13)</f>
        <v>0</v>
      </c>
      <c r="AX247" t="s">
        <v>407</v>
      </c>
      <c r="AY247" t="s">
        <v>407</v>
      </c>
      <c r="AZ247">
        <v>0</v>
      </c>
      <c r="BA247">
        <v>0</v>
      </c>
      <c r="BB247">
        <f>1-AZ247/BA247</f>
        <v>0</v>
      </c>
      <c r="BC247">
        <v>0</v>
      </c>
      <c r="BD247" t="s">
        <v>407</v>
      </c>
      <c r="BE247" t="s">
        <v>407</v>
      </c>
      <c r="BF247">
        <v>0</v>
      </c>
      <c r="BG247">
        <v>0</v>
      </c>
      <c r="BH247">
        <f>1-BF247/BG247</f>
        <v>0</v>
      </c>
      <c r="BI247">
        <v>0.5</v>
      </c>
      <c r="BJ247">
        <f>CS247</f>
        <v>0</v>
      </c>
      <c r="BK247">
        <f>L247</f>
        <v>0</v>
      </c>
      <c r="BL247">
        <f>BH247*BI247*BJ247</f>
        <v>0</v>
      </c>
      <c r="BM247">
        <f>(BK247-BC247)/BJ247</f>
        <v>0</v>
      </c>
      <c r="BN247">
        <f>(BA247-BG247)/BG247</f>
        <v>0</v>
      </c>
      <c r="BO247">
        <f>AZ247/(BB247+AZ247/BG247)</f>
        <v>0</v>
      </c>
      <c r="BP247" t="s">
        <v>407</v>
      </c>
      <c r="BQ247">
        <v>0</v>
      </c>
      <c r="BR247">
        <f>IF(BQ247&lt;&gt;0, BQ247, BO247)</f>
        <v>0</v>
      </c>
      <c r="BS247">
        <f>1-BR247/BG247</f>
        <v>0</v>
      </c>
      <c r="BT247">
        <f>(BG247-BF247)/(BG247-BR247)</f>
        <v>0</v>
      </c>
      <c r="BU247">
        <f>(BA247-BG247)/(BA247-BR247)</f>
        <v>0</v>
      </c>
      <c r="BV247">
        <f>(BG247-BF247)/(BG247-AZ247)</f>
        <v>0</v>
      </c>
      <c r="BW247">
        <f>(BA247-BG247)/(BA247-AZ247)</f>
        <v>0</v>
      </c>
      <c r="BX247">
        <f>(BT247*BR247/BF247)</f>
        <v>0</v>
      </c>
      <c r="BY247">
        <f>(1-BX247)</f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f>$B$11*DQ247+$C$11*DR247+$F$11*EC247*(1-EF247)</f>
        <v>0</v>
      </c>
      <c r="CS247">
        <f>CR247*CT247</f>
        <v>0</v>
      </c>
      <c r="CT247">
        <f>($B$11*$D$9+$C$11*$D$9+$F$11*((EP247+EH247)/MAX(EP247+EH247+EQ247, 0.1)*$I$9+EQ247/MAX(EP247+EH247+EQ247, 0.1)*$J$9))/($B$11+$C$11+$F$11)</f>
        <v>0</v>
      </c>
      <c r="CU247">
        <f>($B$11*$K$9+$C$11*$K$9+$F$11*((EP247+EH247)/MAX(EP247+EH247+EQ247, 0.1)*$P$9+EQ247/MAX(EP247+EH247+EQ247, 0.1)*$Q$9))/($B$11+$C$11+$F$11)</f>
        <v>0</v>
      </c>
      <c r="CV247">
        <v>2.96</v>
      </c>
      <c r="CW247">
        <v>0.5</v>
      </c>
      <c r="CX247" t="s">
        <v>408</v>
      </c>
      <c r="CY247">
        <v>2</v>
      </c>
      <c r="CZ247" t="b">
        <v>1</v>
      </c>
      <c r="DA247">
        <v>1510794335.23214</v>
      </c>
      <c r="DB247">
        <v>584.798035714286</v>
      </c>
      <c r="DC247">
        <v>610.594142857143</v>
      </c>
      <c r="DD247">
        <v>9.959465</v>
      </c>
      <c r="DE247">
        <v>9.43552571428572</v>
      </c>
      <c r="DF247">
        <v>576.892321428571</v>
      </c>
      <c r="DG247">
        <v>9.9592975</v>
      </c>
      <c r="DH247">
        <v>500.069464285714</v>
      </c>
      <c r="DI247">
        <v>89.8547964285714</v>
      </c>
      <c r="DJ247">
        <v>0.100018278571429</v>
      </c>
      <c r="DK247">
        <v>18.8995321428571</v>
      </c>
      <c r="DL247">
        <v>19.9774928571429</v>
      </c>
      <c r="DM247">
        <v>999.9</v>
      </c>
      <c r="DN247">
        <v>0</v>
      </c>
      <c r="DO247">
        <v>0</v>
      </c>
      <c r="DP247">
        <v>9993.05392857143</v>
      </c>
      <c r="DQ247">
        <v>0</v>
      </c>
      <c r="DR247">
        <v>9.76404</v>
      </c>
      <c r="DS247">
        <v>-25.7960892857143</v>
      </c>
      <c r="DT247">
        <v>590.680892857143</v>
      </c>
      <c r="DU247">
        <v>616.410321428571</v>
      </c>
      <c r="DV247">
        <v>0.523937321428572</v>
      </c>
      <c r="DW247">
        <v>610.594142857143</v>
      </c>
      <c r="DX247">
        <v>9.43552571428572</v>
      </c>
      <c r="DY247">
        <v>0.894905714285714</v>
      </c>
      <c r="DZ247">
        <v>0.84782725</v>
      </c>
      <c r="EA247">
        <v>5.30907892857143</v>
      </c>
      <c r="EB247">
        <v>4.53432892857143</v>
      </c>
      <c r="EC247">
        <v>1999.99678571429</v>
      </c>
      <c r="ED247">
        <v>0.979998678571429</v>
      </c>
      <c r="EE247">
        <v>0.0200013428571429</v>
      </c>
      <c r="EF247">
        <v>0</v>
      </c>
      <c r="EG247">
        <v>2.30677142857143</v>
      </c>
      <c r="EH247">
        <v>0</v>
      </c>
      <c r="EI247">
        <v>5248.74142857143</v>
      </c>
      <c r="EJ247">
        <v>17300.1178571429</v>
      </c>
      <c r="EK247">
        <v>37.187</v>
      </c>
      <c r="EL247">
        <v>38</v>
      </c>
      <c r="EM247">
        <v>37.1537857142857</v>
      </c>
      <c r="EN247">
        <v>36.5132857142857</v>
      </c>
      <c r="EO247">
        <v>36.1272142857143</v>
      </c>
      <c r="EP247">
        <v>1959.99678571429</v>
      </c>
      <c r="EQ247">
        <v>40</v>
      </c>
      <c r="ER247">
        <v>0</v>
      </c>
      <c r="ES247">
        <v>1679595095.9</v>
      </c>
      <c r="ET247">
        <v>0</v>
      </c>
      <c r="EU247">
        <v>2.288444</v>
      </c>
      <c r="EV247">
        <v>1.08994615470219</v>
      </c>
      <c r="EW247">
        <v>-7.13538460560451</v>
      </c>
      <c r="EX247">
        <v>5248.6964</v>
      </c>
      <c r="EY247">
        <v>15</v>
      </c>
      <c r="EZ247">
        <v>0</v>
      </c>
      <c r="FA247" t="s">
        <v>409</v>
      </c>
      <c r="FB247">
        <v>1510787920.6</v>
      </c>
      <c r="FC247">
        <v>1510787921.6</v>
      </c>
      <c r="FD247">
        <v>0</v>
      </c>
      <c r="FE247">
        <v>-0.101</v>
      </c>
      <c r="FF247">
        <v>-0.012</v>
      </c>
      <c r="FG247">
        <v>6.901</v>
      </c>
      <c r="FH247">
        <v>0.516</v>
      </c>
      <c r="FI247">
        <v>420</v>
      </c>
      <c r="FJ247">
        <v>24</v>
      </c>
      <c r="FK247">
        <v>0.32</v>
      </c>
      <c r="FL247">
        <v>0.12</v>
      </c>
      <c r="FM247">
        <v>0.522581125</v>
      </c>
      <c r="FN247">
        <v>0.0296507054408997</v>
      </c>
      <c r="FO247">
        <v>0.00290207456991976</v>
      </c>
      <c r="FP247">
        <v>1</v>
      </c>
      <c r="FQ247">
        <v>1</v>
      </c>
      <c r="FR247">
        <v>1</v>
      </c>
      <c r="FS247" t="s">
        <v>410</v>
      </c>
      <c r="FT247">
        <v>2.97401</v>
      </c>
      <c r="FU247">
        <v>2.75394</v>
      </c>
      <c r="FV247">
        <v>0.118434</v>
      </c>
      <c r="FW247">
        <v>0.123158</v>
      </c>
      <c r="FX247">
        <v>0.0544448</v>
      </c>
      <c r="FY247">
        <v>0.0527489</v>
      </c>
      <c r="FZ247">
        <v>34317</v>
      </c>
      <c r="GA247">
        <v>37244.6</v>
      </c>
      <c r="GB247">
        <v>35276.5</v>
      </c>
      <c r="GC247">
        <v>38522.1</v>
      </c>
      <c r="GD247">
        <v>47271.4</v>
      </c>
      <c r="GE247">
        <v>52688.1</v>
      </c>
      <c r="GF247">
        <v>55078.3</v>
      </c>
      <c r="GG247">
        <v>61761.4</v>
      </c>
      <c r="GH247">
        <v>1.99475</v>
      </c>
      <c r="GI247">
        <v>1.79375</v>
      </c>
      <c r="GJ247">
        <v>0.0406131</v>
      </c>
      <c r="GK247">
        <v>0</v>
      </c>
      <c r="GL247">
        <v>19.2926</v>
      </c>
      <c r="GM247">
        <v>999.9</v>
      </c>
      <c r="GN247">
        <v>51.032</v>
      </c>
      <c r="GO247">
        <v>30.706</v>
      </c>
      <c r="GP247">
        <v>25.1952</v>
      </c>
      <c r="GQ247">
        <v>56.3587</v>
      </c>
      <c r="GR247">
        <v>49.9639</v>
      </c>
      <c r="GS247">
        <v>1</v>
      </c>
      <c r="GT247">
        <v>-0.0741616</v>
      </c>
      <c r="GU247">
        <v>4.93966</v>
      </c>
      <c r="GV247">
        <v>20.0507</v>
      </c>
      <c r="GW247">
        <v>5.19992</v>
      </c>
      <c r="GX247">
        <v>12.0061</v>
      </c>
      <c r="GY247">
        <v>4.97555</v>
      </c>
      <c r="GZ247">
        <v>3.29293</v>
      </c>
      <c r="HA247">
        <v>9999</v>
      </c>
      <c r="HB247">
        <v>9999</v>
      </c>
      <c r="HC247">
        <v>999.9</v>
      </c>
      <c r="HD247">
        <v>9999</v>
      </c>
      <c r="HE247">
        <v>1.86311</v>
      </c>
      <c r="HF247">
        <v>1.86813</v>
      </c>
      <c r="HG247">
        <v>1.86785</v>
      </c>
      <c r="HH247">
        <v>1.86902</v>
      </c>
      <c r="HI247">
        <v>1.86984</v>
      </c>
      <c r="HJ247">
        <v>1.86585</v>
      </c>
      <c r="HK247">
        <v>1.86702</v>
      </c>
      <c r="HL247">
        <v>1.86831</v>
      </c>
      <c r="HM247">
        <v>5</v>
      </c>
      <c r="HN247">
        <v>0</v>
      </c>
      <c r="HO247">
        <v>0</v>
      </c>
      <c r="HP247">
        <v>0</v>
      </c>
      <c r="HQ247" t="s">
        <v>411</v>
      </c>
      <c r="HR247" t="s">
        <v>412</v>
      </c>
      <c r="HS247" t="s">
        <v>413</v>
      </c>
      <c r="HT247" t="s">
        <v>413</v>
      </c>
      <c r="HU247" t="s">
        <v>413</v>
      </c>
      <c r="HV247" t="s">
        <v>413</v>
      </c>
      <c r="HW247">
        <v>0</v>
      </c>
      <c r="HX247">
        <v>100</v>
      </c>
      <c r="HY247">
        <v>100</v>
      </c>
      <c r="HZ247">
        <v>8.064</v>
      </c>
      <c r="IA247">
        <v>0.0002</v>
      </c>
      <c r="IB247">
        <v>4.09459096810632</v>
      </c>
      <c r="IC247">
        <v>0.00701673648668627</v>
      </c>
      <c r="ID247">
        <v>-7.00304995360485e-07</v>
      </c>
      <c r="IE247">
        <v>-1.86506737496121e-11</v>
      </c>
      <c r="IF247">
        <v>0.00125787624930914</v>
      </c>
      <c r="IG247">
        <v>-0.0224036906934607</v>
      </c>
      <c r="IH247">
        <v>0.00249664406764014</v>
      </c>
      <c r="II247">
        <v>-2.59163740235367e-05</v>
      </c>
      <c r="IJ247">
        <v>-2</v>
      </c>
      <c r="IK247">
        <v>2020</v>
      </c>
      <c r="IL247">
        <v>1</v>
      </c>
      <c r="IM247">
        <v>25</v>
      </c>
      <c r="IN247">
        <v>107</v>
      </c>
      <c r="IO247">
        <v>107</v>
      </c>
      <c r="IP247">
        <v>1.44165</v>
      </c>
      <c r="IQ247">
        <v>2.63428</v>
      </c>
      <c r="IR247">
        <v>1.54785</v>
      </c>
      <c r="IS247">
        <v>2.30469</v>
      </c>
      <c r="IT247">
        <v>1.34644</v>
      </c>
      <c r="IU247">
        <v>2.28638</v>
      </c>
      <c r="IV247">
        <v>34.3042</v>
      </c>
      <c r="IW247">
        <v>24.1926</v>
      </c>
      <c r="IX247">
        <v>18</v>
      </c>
      <c r="IY247">
        <v>502.1</v>
      </c>
      <c r="IZ247">
        <v>378.861</v>
      </c>
      <c r="JA247">
        <v>13.0528</v>
      </c>
      <c r="JB247">
        <v>26.0573</v>
      </c>
      <c r="JC247">
        <v>30.0001</v>
      </c>
      <c r="JD247">
        <v>26.1172</v>
      </c>
      <c r="JE247">
        <v>26.0712</v>
      </c>
      <c r="JF247">
        <v>28.9199</v>
      </c>
      <c r="JG247">
        <v>59.67</v>
      </c>
      <c r="JH247">
        <v>0</v>
      </c>
      <c r="JI247">
        <v>13.0586</v>
      </c>
      <c r="JJ247">
        <v>655.915</v>
      </c>
      <c r="JK247">
        <v>9.37806</v>
      </c>
      <c r="JL247">
        <v>102.219</v>
      </c>
      <c r="JM247">
        <v>102.82</v>
      </c>
    </row>
    <row r="248" spans="1:273">
      <c r="A248">
        <v>232</v>
      </c>
      <c r="B248">
        <v>1510794348</v>
      </c>
      <c r="C248">
        <v>5015.90000009537</v>
      </c>
      <c r="D248" t="s">
        <v>875</v>
      </c>
      <c r="E248" t="s">
        <v>876</v>
      </c>
      <c r="F248">
        <v>5</v>
      </c>
      <c r="G248" t="s">
        <v>798</v>
      </c>
      <c r="H248" t="s">
        <v>406</v>
      </c>
      <c r="I248">
        <v>1510794340.51852</v>
      </c>
      <c r="J248">
        <f>(K248)/1000</f>
        <v>0</v>
      </c>
      <c r="K248">
        <f>IF(CZ248, AN248, AH248)</f>
        <v>0</v>
      </c>
      <c r="L248">
        <f>IF(CZ248, AI248, AG248)</f>
        <v>0</v>
      </c>
      <c r="M248">
        <f>DB248 - IF(AU248&gt;1, L248*CV248*100.0/(AW248*DP248), 0)</f>
        <v>0</v>
      </c>
      <c r="N248">
        <f>((T248-J248/2)*M248-L248)/(T248+J248/2)</f>
        <v>0</v>
      </c>
      <c r="O248">
        <f>N248*(DI248+DJ248)/1000.0</f>
        <v>0</v>
      </c>
      <c r="P248">
        <f>(DB248 - IF(AU248&gt;1, L248*CV248*100.0/(AW248*DP248), 0))*(DI248+DJ248)/1000.0</f>
        <v>0</v>
      </c>
      <c r="Q248">
        <f>2.0/((1/S248-1/R248)+SIGN(S248)*SQRT((1/S248-1/R248)*(1/S248-1/R248) + 4*CW248/((CW248+1)*(CW248+1))*(2*1/S248*1/R248-1/R248*1/R248)))</f>
        <v>0</v>
      </c>
      <c r="R248">
        <f>IF(LEFT(CX248,1)&lt;&gt;"0",IF(LEFT(CX248,1)="1",3.0,CY248),$D$5+$E$5*(DP248*DI248/($K$5*1000))+$F$5*(DP248*DI248/($K$5*1000))*MAX(MIN(CV248,$J$5),$I$5)*MAX(MIN(CV248,$J$5),$I$5)+$G$5*MAX(MIN(CV248,$J$5),$I$5)*(DP248*DI248/($K$5*1000))+$H$5*(DP248*DI248/($K$5*1000))*(DP248*DI248/($K$5*1000)))</f>
        <v>0</v>
      </c>
      <c r="S248">
        <f>J248*(1000-(1000*0.61365*exp(17.502*W248/(240.97+W248))/(DI248+DJ248)+DD248)/2)/(1000*0.61365*exp(17.502*W248/(240.97+W248))/(DI248+DJ248)-DD248)</f>
        <v>0</v>
      </c>
      <c r="T248">
        <f>1/((CW248+1)/(Q248/1.6)+1/(R248/1.37)) + CW248/((CW248+1)/(Q248/1.6) + CW248/(R248/1.37))</f>
        <v>0</v>
      </c>
      <c r="U248">
        <f>(CR248*CU248)</f>
        <v>0</v>
      </c>
      <c r="V248">
        <f>(DK248+(U248+2*0.95*5.67E-8*(((DK248+$B$7)+273)^4-(DK248+273)^4)-44100*J248)/(1.84*29.3*R248+8*0.95*5.67E-8*(DK248+273)^3))</f>
        <v>0</v>
      </c>
      <c r="W248">
        <f>($C$7*DL248+$D$7*DM248+$E$7*V248)</f>
        <v>0</v>
      </c>
      <c r="X248">
        <f>0.61365*exp(17.502*W248/(240.97+W248))</f>
        <v>0</v>
      </c>
      <c r="Y248">
        <f>(Z248/AA248*100)</f>
        <v>0</v>
      </c>
      <c r="Z248">
        <f>DD248*(DI248+DJ248)/1000</f>
        <v>0</v>
      </c>
      <c r="AA248">
        <f>0.61365*exp(17.502*DK248/(240.97+DK248))</f>
        <v>0</v>
      </c>
      <c r="AB248">
        <f>(X248-DD248*(DI248+DJ248)/1000)</f>
        <v>0</v>
      </c>
      <c r="AC248">
        <f>(-J248*44100)</f>
        <v>0</v>
      </c>
      <c r="AD248">
        <f>2*29.3*R248*0.92*(DK248-W248)</f>
        <v>0</v>
      </c>
      <c r="AE248">
        <f>2*0.95*5.67E-8*(((DK248+$B$7)+273)^4-(W248+273)^4)</f>
        <v>0</v>
      </c>
      <c r="AF248">
        <f>U248+AE248+AC248+AD248</f>
        <v>0</v>
      </c>
      <c r="AG248">
        <f>DH248*AU248*(DC248-DB248*(1000-AU248*DE248)/(1000-AU248*DD248))/(100*CV248)</f>
        <v>0</v>
      </c>
      <c r="AH248">
        <f>1000*DH248*AU248*(DD248-DE248)/(100*CV248*(1000-AU248*DD248))</f>
        <v>0</v>
      </c>
      <c r="AI248">
        <f>(AJ248 - AK248 - DI248*1E3/(8.314*(DK248+273.15)) * AM248/DH248 * AL248) * DH248/(100*CV248) * (1000 - DE248)/1000</f>
        <v>0</v>
      </c>
      <c r="AJ248">
        <v>651.21248721805</v>
      </c>
      <c r="AK248">
        <v>631.904648484849</v>
      </c>
      <c r="AL248">
        <v>3.37808646872537</v>
      </c>
      <c r="AM248">
        <v>64.6680745848926</v>
      </c>
      <c r="AN248">
        <f>(AP248 - AO248 + DI248*1E3/(8.314*(DK248+273.15)) * AR248/DH248 * AQ248) * DH248/(100*CV248) * 1000/(1000 - AP248)</f>
        <v>0</v>
      </c>
      <c r="AO248">
        <v>9.4347422423012</v>
      </c>
      <c r="AP248">
        <v>9.96472846153847</v>
      </c>
      <c r="AQ248">
        <v>6.86922224072513e-06</v>
      </c>
      <c r="AR248">
        <v>99.6129753711119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MAX(0,($B$13+$C$13*DP248)/(1+$D$13*DP248)*DI248/(DK248+273)*$E$13)</f>
        <v>0</v>
      </c>
      <c r="AX248" t="s">
        <v>407</v>
      </c>
      <c r="AY248" t="s">
        <v>407</v>
      </c>
      <c r="AZ248">
        <v>0</v>
      </c>
      <c r="BA248">
        <v>0</v>
      </c>
      <c r="BB248">
        <f>1-AZ248/BA248</f>
        <v>0</v>
      </c>
      <c r="BC248">
        <v>0</v>
      </c>
      <c r="BD248" t="s">
        <v>407</v>
      </c>
      <c r="BE248" t="s">
        <v>407</v>
      </c>
      <c r="BF248">
        <v>0</v>
      </c>
      <c r="BG248">
        <v>0</v>
      </c>
      <c r="BH248">
        <f>1-BF248/BG248</f>
        <v>0</v>
      </c>
      <c r="BI248">
        <v>0.5</v>
      </c>
      <c r="BJ248">
        <f>CS248</f>
        <v>0</v>
      </c>
      <c r="BK248">
        <f>L248</f>
        <v>0</v>
      </c>
      <c r="BL248">
        <f>BH248*BI248*BJ248</f>
        <v>0</v>
      </c>
      <c r="BM248">
        <f>(BK248-BC248)/BJ248</f>
        <v>0</v>
      </c>
      <c r="BN248">
        <f>(BA248-BG248)/BG248</f>
        <v>0</v>
      </c>
      <c r="BO248">
        <f>AZ248/(BB248+AZ248/BG248)</f>
        <v>0</v>
      </c>
      <c r="BP248" t="s">
        <v>407</v>
      </c>
      <c r="BQ248">
        <v>0</v>
      </c>
      <c r="BR248">
        <f>IF(BQ248&lt;&gt;0, BQ248, BO248)</f>
        <v>0</v>
      </c>
      <c r="BS248">
        <f>1-BR248/BG248</f>
        <v>0</v>
      </c>
      <c r="BT248">
        <f>(BG248-BF248)/(BG248-BR248)</f>
        <v>0</v>
      </c>
      <c r="BU248">
        <f>(BA248-BG248)/(BA248-BR248)</f>
        <v>0</v>
      </c>
      <c r="BV248">
        <f>(BG248-BF248)/(BG248-AZ248)</f>
        <v>0</v>
      </c>
      <c r="BW248">
        <f>(BA248-BG248)/(BA248-AZ248)</f>
        <v>0</v>
      </c>
      <c r="BX248">
        <f>(BT248*BR248/BF248)</f>
        <v>0</v>
      </c>
      <c r="BY248">
        <f>(1-BX248)</f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f>$B$11*DQ248+$C$11*DR248+$F$11*EC248*(1-EF248)</f>
        <v>0</v>
      </c>
      <c r="CS248">
        <f>CR248*CT248</f>
        <v>0</v>
      </c>
      <c r="CT248">
        <f>($B$11*$D$9+$C$11*$D$9+$F$11*((EP248+EH248)/MAX(EP248+EH248+EQ248, 0.1)*$I$9+EQ248/MAX(EP248+EH248+EQ248, 0.1)*$J$9))/($B$11+$C$11+$F$11)</f>
        <v>0</v>
      </c>
      <c r="CU248">
        <f>($B$11*$K$9+$C$11*$K$9+$F$11*((EP248+EH248)/MAX(EP248+EH248+EQ248, 0.1)*$P$9+EQ248/MAX(EP248+EH248+EQ248, 0.1)*$Q$9))/($B$11+$C$11+$F$11)</f>
        <v>0</v>
      </c>
      <c r="CV248">
        <v>2.96</v>
      </c>
      <c r="CW248">
        <v>0.5</v>
      </c>
      <c r="CX248" t="s">
        <v>408</v>
      </c>
      <c r="CY248">
        <v>2</v>
      </c>
      <c r="CZ248" t="b">
        <v>1</v>
      </c>
      <c r="DA248">
        <v>1510794340.51852</v>
      </c>
      <c r="DB248">
        <v>602.412666666667</v>
      </c>
      <c r="DC248">
        <v>628.416555555556</v>
      </c>
      <c r="DD248">
        <v>9.96158296296296</v>
      </c>
      <c r="DE248">
        <v>9.43505962962963</v>
      </c>
      <c r="DF248">
        <v>594.398814814815</v>
      </c>
      <c r="DG248">
        <v>9.9613737037037</v>
      </c>
      <c r="DH248">
        <v>500.069148148148</v>
      </c>
      <c r="DI248">
        <v>89.8542888888889</v>
      </c>
      <c r="DJ248">
        <v>0.0999488777777778</v>
      </c>
      <c r="DK248">
        <v>18.9023037037037</v>
      </c>
      <c r="DL248">
        <v>19.9753148148148</v>
      </c>
      <c r="DM248">
        <v>999.9</v>
      </c>
      <c r="DN248">
        <v>0</v>
      </c>
      <c r="DO248">
        <v>0</v>
      </c>
      <c r="DP248">
        <v>9999.78407407408</v>
      </c>
      <c r="DQ248">
        <v>0</v>
      </c>
      <c r="DR248">
        <v>9.76404</v>
      </c>
      <c r="DS248">
        <v>-26.0037888888889</v>
      </c>
      <c r="DT248">
        <v>608.474037037037</v>
      </c>
      <c r="DU248">
        <v>634.402111111111</v>
      </c>
      <c r="DV248">
        <v>0.526521851851852</v>
      </c>
      <c r="DW248">
        <v>628.416555555556</v>
      </c>
      <c r="DX248">
        <v>9.43505962962963</v>
      </c>
      <c r="DY248">
        <v>0.895090962962963</v>
      </c>
      <c r="DZ248">
        <v>0.847780592592593</v>
      </c>
      <c r="EA248">
        <v>5.31205666666667</v>
      </c>
      <c r="EB248">
        <v>4.53354333333333</v>
      </c>
      <c r="EC248">
        <v>1999.96148148148</v>
      </c>
      <c r="ED248">
        <v>0.979998222222222</v>
      </c>
      <c r="EE248">
        <v>0.0200018296296296</v>
      </c>
      <c r="EF248">
        <v>0</v>
      </c>
      <c r="EG248">
        <v>2.33567407407407</v>
      </c>
      <c r="EH248">
        <v>0</v>
      </c>
      <c r="EI248">
        <v>5247.9262962963</v>
      </c>
      <c r="EJ248">
        <v>17299.8222222222</v>
      </c>
      <c r="EK248">
        <v>37.1847037037037</v>
      </c>
      <c r="EL248">
        <v>38</v>
      </c>
      <c r="EM248">
        <v>37.1341851851852</v>
      </c>
      <c r="EN248">
        <v>36.5022962962963</v>
      </c>
      <c r="EO248">
        <v>36.125</v>
      </c>
      <c r="EP248">
        <v>1959.96148148148</v>
      </c>
      <c r="EQ248">
        <v>40</v>
      </c>
      <c r="ER248">
        <v>0</v>
      </c>
      <c r="ES248">
        <v>1679595100.7</v>
      </c>
      <c r="ET248">
        <v>0</v>
      </c>
      <c r="EU248">
        <v>2.338644</v>
      </c>
      <c r="EV248">
        <v>0.151992301671932</v>
      </c>
      <c r="EW248">
        <v>-12.8276923161338</v>
      </c>
      <c r="EX248">
        <v>5247.9608</v>
      </c>
      <c r="EY248">
        <v>15</v>
      </c>
      <c r="EZ248">
        <v>0</v>
      </c>
      <c r="FA248" t="s">
        <v>409</v>
      </c>
      <c r="FB248">
        <v>1510787920.6</v>
      </c>
      <c r="FC248">
        <v>1510787921.6</v>
      </c>
      <c r="FD248">
        <v>0</v>
      </c>
      <c r="FE248">
        <v>-0.101</v>
      </c>
      <c r="FF248">
        <v>-0.012</v>
      </c>
      <c r="FG248">
        <v>6.901</v>
      </c>
      <c r="FH248">
        <v>0.516</v>
      </c>
      <c r="FI248">
        <v>420</v>
      </c>
      <c r="FJ248">
        <v>24</v>
      </c>
      <c r="FK248">
        <v>0.32</v>
      </c>
      <c r="FL248">
        <v>0.12</v>
      </c>
      <c r="FM248">
        <v>0.52526235</v>
      </c>
      <c r="FN248">
        <v>0.0298571707317059</v>
      </c>
      <c r="FO248">
        <v>0.0029292999295907</v>
      </c>
      <c r="FP248">
        <v>1</v>
      </c>
      <c r="FQ248">
        <v>1</v>
      </c>
      <c r="FR248">
        <v>1</v>
      </c>
      <c r="FS248" t="s">
        <v>410</v>
      </c>
      <c r="FT248">
        <v>2.97387</v>
      </c>
      <c r="FU248">
        <v>2.75378</v>
      </c>
      <c r="FV248">
        <v>0.120714</v>
      </c>
      <c r="FW248">
        <v>0.125323</v>
      </c>
      <c r="FX248">
        <v>0.0544566</v>
      </c>
      <c r="FY248">
        <v>0.0527472</v>
      </c>
      <c r="FZ248">
        <v>34228.3</v>
      </c>
      <c r="GA248">
        <v>37152.8</v>
      </c>
      <c r="GB248">
        <v>35276.5</v>
      </c>
      <c r="GC248">
        <v>38522.2</v>
      </c>
      <c r="GD248">
        <v>47270.9</v>
      </c>
      <c r="GE248">
        <v>52688.3</v>
      </c>
      <c r="GF248">
        <v>55078.4</v>
      </c>
      <c r="GG248">
        <v>61761.5</v>
      </c>
      <c r="GH248">
        <v>1.99452</v>
      </c>
      <c r="GI248">
        <v>1.79377</v>
      </c>
      <c r="GJ248">
        <v>0.0415444</v>
      </c>
      <c r="GK248">
        <v>0</v>
      </c>
      <c r="GL248">
        <v>19.2965</v>
      </c>
      <c r="GM248">
        <v>999.9</v>
      </c>
      <c r="GN248">
        <v>51.032</v>
      </c>
      <c r="GO248">
        <v>30.706</v>
      </c>
      <c r="GP248">
        <v>25.1985</v>
      </c>
      <c r="GQ248">
        <v>56.0987</v>
      </c>
      <c r="GR248">
        <v>50.3005</v>
      </c>
      <c r="GS248">
        <v>1</v>
      </c>
      <c r="GT248">
        <v>-0.0742937</v>
      </c>
      <c r="GU248">
        <v>4.89175</v>
      </c>
      <c r="GV248">
        <v>20.0519</v>
      </c>
      <c r="GW248">
        <v>5.19947</v>
      </c>
      <c r="GX248">
        <v>12.0053</v>
      </c>
      <c r="GY248">
        <v>4.97565</v>
      </c>
      <c r="GZ248">
        <v>3.293</v>
      </c>
      <c r="HA248">
        <v>9999</v>
      </c>
      <c r="HB248">
        <v>9999</v>
      </c>
      <c r="HC248">
        <v>999.9</v>
      </c>
      <c r="HD248">
        <v>9999</v>
      </c>
      <c r="HE248">
        <v>1.86311</v>
      </c>
      <c r="HF248">
        <v>1.86813</v>
      </c>
      <c r="HG248">
        <v>1.86786</v>
      </c>
      <c r="HH248">
        <v>1.86903</v>
      </c>
      <c r="HI248">
        <v>1.86983</v>
      </c>
      <c r="HJ248">
        <v>1.86585</v>
      </c>
      <c r="HK248">
        <v>1.86701</v>
      </c>
      <c r="HL248">
        <v>1.86835</v>
      </c>
      <c r="HM248">
        <v>5</v>
      </c>
      <c r="HN248">
        <v>0</v>
      </c>
      <c r="HO248">
        <v>0</v>
      </c>
      <c r="HP248">
        <v>0</v>
      </c>
      <c r="HQ248" t="s">
        <v>411</v>
      </c>
      <c r="HR248" t="s">
        <v>412</v>
      </c>
      <c r="HS248" t="s">
        <v>413</v>
      </c>
      <c r="HT248" t="s">
        <v>413</v>
      </c>
      <c r="HU248" t="s">
        <v>413</v>
      </c>
      <c r="HV248" t="s">
        <v>413</v>
      </c>
      <c r="HW248">
        <v>0</v>
      </c>
      <c r="HX248">
        <v>100</v>
      </c>
      <c r="HY248">
        <v>100</v>
      </c>
      <c r="HZ248">
        <v>8.165</v>
      </c>
      <c r="IA248">
        <v>0.0003</v>
      </c>
      <c r="IB248">
        <v>4.09459096810632</v>
      </c>
      <c r="IC248">
        <v>0.00701673648668627</v>
      </c>
      <c r="ID248">
        <v>-7.00304995360485e-07</v>
      </c>
      <c r="IE248">
        <v>-1.86506737496121e-11</v>
      </c>
      <c r="IF248">
        <v>0.00125787624930914</v>
      </c>
      <c r="IG248">
        <v>-0.0224036906934607</v>
      </c>
      <c r="IH248">
        <v>0.00249664406764014</v>
      </c>
      <c r="II248">
        <v>-2.59163740235367e-05</v>
      </c>
      <c r="IJ248">
        <v>-2</v>
      </c>
      <c r="IK248">
        <v>2020</v>
      </c>
      <c r="IL248">
        <v>1</v>
      </c>
      <c r="IM248">
        <v>25</v>
      </c>
      <c r="IN248">
        <v>107.1</v>
      </c>
      <c r="IO248">
        <v>107.1</v>
      </c>
      <c r="IP248">
        <v>1.46973</v>
      </c>
      <c r="IQ248">
        <v>2.6355</v>
      </c>
      <c r="IR248">
        <v>1.54785</v>
      </c>
      <c r="IS248">
        <v>2.30469</v>
      </c>
      <c r="IT248">
        <v>1.34644</v>
      </c>
      <c r="IU248">
        <v>2.35962</v>
      </c>
      <c r="IV248">
        <v>34.3042</v>
      </c>
      <c r="IW248">
        <v>24.1926</v>
      </c>
      <c r="IX248">
        <v>18</v>
      </c>
      <c r="IY248">
        <v>501.936</v>
      </c>
      <c r="IZ248">
        <v>378.866</v>
      </c>
      <c r="JA248">
        <v>13.0675</v>
      </c>
      <c r="JB248">
        <v>26.0567</v>
      </c>
      <c r="JC248">
        <v>30</v>
      </c>
      <c r="JD248">
        <v>26.1154</v>
      </c>
      <c r="JE248">
        <v>26.0701</v>
      </c>
      <c r="JF248">
        <v>29.5349</v>
      </c>
      <c r="JG248">
        <v>59.67</v>
      </c>
      <c r="JH248">
        <v>0</v>
      </c>
      <c r="JI248">
        <v>13.0824</v>
      </c>
      <c r="JJ248">
        <v>676.021</v>
      </c>
      <c r="JK248">
        <v>9.35791</v>
      </c>
      <c r="JL248">
        <v>102.219</v>
      </c>
      <c r="JM248">
        <v>102.82</v>
      </c>
    </row>
    <row r="249" spans="1:273">
      <c r="A249">
        <v>233</v>
      </c>
      <c r="B249">
        <v>1510794353</v>
      </c>
      <c r="C249">
        <v>5020.90000009537</v>
      </c>
      <c r="D249" t="s">
        <v>877</v>
      </c>
      <c r="E249" t="s">
        <v>878</v>
      </c>
      <c r="F249">
        <v>5</v>
      </c>
      <c r="G249" t="s">
        <v>798</v>
      </c>
      <c r="H249" t="s">
        <v>406</v>
      </c>
      <c r="I249">
        <v>1510794345.23214</v>
      </c>
      <c r="J249">
        <f>(K249)/1000</f>
        <v>0</v>
      </c>
      <c r="K249">
        <f>IF(CZ249, AN249, AH249)</f>
        <v>0</v>
      </c>
      <c r="L249">
        <f>IF(CZ249, AI249, AG249)</f>
        <v>0</v>
      </c>
      <c r="M249">
        <f>DB249 - IF(AU249&gt;1, L249*CV249*100.0/(AW249*DP249), 0)</f>
        <v>0</v>
      </c>
      <c r="N249">
        <f>((T249-J249/2)*M249-L249)/(T249+J249/2)</f>
        <v>0</v>
      </c>
      <c r="O249">
        <f>N249*(DI249+DJ249)/1000.0</f>
        <v>0</v>
      </c>
      <c r="P249">
        <f>(DB249 - IF(AU249&gt;1, L249*CV249*100.0/(AW249*DP249), 0))*(DI249+DJ249)/1000.0</f>
        <v>0</v>
      </c>
      <c r="Q249">
        <f>2.0/((1/S249-1/R249)+SIGN(S249)*SQRT((1/S249-1/R249)*(1/S249-1/R249) + 4*CW249/((CW249+1)*(CW249+1))*(2*1/S249*1/R249-1/R249*1/R249)))</f>
        <v>0</v>
      </c>
      <c r="R249">
        <f>IF(LEFT(CX249,1)&lt;&gt;"0",IF(LEFT(CX249,1)="1",3.0,CY249),$D$5+$E$5*(DP249*DI249/($K$5*1000))+$F$5*(DP249*DI249/($K$5*1000))*MAX(MIN(CV249,$J$5),$I$5)*MAX(MIN(CV249,$J$5),$I$5)+$G$5*MAX(MIN(CV249,$J$5),$I$5)*(DP249*DI249/($K$5*1000))+$H$5*(DP249*DI249/($K$5*1000))*(DP249*DI249/($K$5*1000)))</f>
        <v>0</v>
      </c>
      <c r="S249">
        <f>J249*(1000-(1000*0.61365*exp(17.502*W249/(240.97+W249))/(DI249+DJ249)+DD249)/2)/(1000*0.61365*exp(17.502*W249/(240.97+W249))/(DI249+DJ249)-DD249)</f>
        <v>0</v>
      </c>
      <c r="T249">
        <f>1/((CW249+1)/(Q249/1.6)+1/(R249/1.37)) + CW249/((CW249+1)/(Q249/1.6) + CW249/(R249/1.37))</f>
        <v>0</v>
      </c>
      <c r="U249">
        <f>(CR249*CU249)</f>
        <v>0</v>
      </c>
      <c r="V249">
        <f>(DK249+(U249+2*0.95*5.67E-8*(((DK249+$B$7)+273)^4-(DK249+273)^4)-44100*J249)/(1.84*29.3*R249+8*0.95*5.67E-8*(DK249+273)^3))</f>
        <v>0</v>
      </c>
      <c r="W249">
        <f>($C$7*DL249+$D$7*DM249+$E$7*V249)</f>
        <v>0</v>
      </c>
      <c r="X249">
        <f>0.61365*exp(17.502*W249/(240.97+W249))</f>
        <v>0</v>
      </c>
      <c r="Y249">
        <f>(Z249/AA249*100)</f>
        <v>0</v>
      </c>
      <c r="Z249">
        <f>DD249*(DI249+DJ249)/1000</f>
        <v>0</v>
      </c>
      <c r="AA249">
        <f>0.61365*exp(17.502*DK249/(240.97+DK249))</f>
        <v>0</v>
      </c>
      <c r="AB249">
        <f>(X249-DD249*(DI249+DJ249)/1000)</f>
        <v>0</v>
      </c>
      <c r="AC249">
        <f>(-J249*44100)</f>
        <v>0</v>
      </c>
      <c r="AD249">
        <f>2*29.3*R249*0.92*(DK249-W249)</f>
        <v>0</v>
      </c>
      <c r="AE249">
        <f>2*0.95*5.67E-8*(((DK249+$B$7)+273)^4-(W249+273)^4)</f>
        <v>0</v>
      </c>
      <c r="AF249">
        <f>U249+AE249+AC249+AD249</f>
        <v>0</v>
      </c>
      <c r="AG249">
        <f>DH249*AU249*(DC249-DB249*(1000-AU249*DE249)/(1000-AU249*DD249))/(100*CV249)</f>
        <v>0</v>
      </c>
      <c r="AH249">
        <f>1000*DH249*AU249*(DD249-DE249)/(100*CV249*(1000-AU249*DD249))</f>
        <v>0</v>
      </c>
      <c r="AI249">
        <f>(AJ249 - AK249 - DI249*1E3/(8.314*(DK249+273.15)) * AM249/DH249 * AL249) * DH249/(100*CV249) * (1000 - DE249)/1000</f>
        <v>0</v>
      </c>
      <c r="AJ249">
        <v>667.334813575791</v>
      </c>
      <c r="AK249">
        <v>648.466363636364</v>
      </c>
      <c r="AL249">
        <v>3.30098655730024</v>
      </c>
      <c r="AM249">
        <v>64.6680745848926</v>
      </c>
      <c r="AN249">
        <f>(AP249 - AO249 + DI249*1E3/(8.314*(DK249+273.15)) * AR249/DH249 * AQ249) * DH249/(100*CV249) * 1000/(1000 - AP249)</f>
        <v>0</v>
      </c>
      <c r="AO249">
        <v>9.43453131451608</v>
      </c>
      <c r="AP249">
        <v>9.9674783916084</v>
      </c>
      <c r="AQ249">
        <v>5.41039334633994e-06</v>
      </c>
      <c r="AR249">
        <v>99.6129753711119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MAX(0,($B$13+$C$13*DP249)/(1+$D$13*DP249)*DI249/(DK249+273)*$E$13)</f>
        <v>0</v>
      </c>
      <c r="AX249" t="s">
        <v>407</v>
      </c>
      <c r="AY249" t="s">
        <v>407</v>
      </c>
      <c r="AZ249">
        <v>0</v>
      </c>
      <c r="BA249">
        <v>0</v>
      </c>
      <c r="BB249">
        <f>1-AZ249/BA249</f>
        <v>0</v>
      </c>
      <c r="BC249">
        <v>0</v>
      </c>
      <c r="BD249" t="s">
        <v>407</v>
      </c>
      <c r="BE249" t="s">
        <v>407</v>
      </c>
      <c r="BF249">
        <v>0</v>
      </c>
      <c r="BG249">
        <v>0</v>
      </c>
      <c r="BH249">
        <f>1-BF249/BG249</f>
        <v>0</v>
      </c>
      <c r="BI249">
        <v>0.5</v>
      </c>
      <c r="BJ249">
        <f>CS249</f>
        <v>0</v>
      </c>
      <c r="BK249">
        <f>L249</f>
        <v>0</v>
      </c>
      <c r="BL249">
        <f>BH249*BI249*BJ249</f>
        <v>0</v>
      </c>
      <c r="BM249">
        <f>(BK249-BC249)/BJ249</f>
        <v>0</v>
      </c>
      <c r="BN249">
        <f>(BA249-BG249)/BG249</f>
        <v>0</v>
      </c>
      <c r="BO249">
        <f>AZ249/(BB249+AZ249/BG249)</f>
        <v>0</v>
      </c>
      <c r="BP249" t="s">
        <v>407</v>
      </c>
      <c r="BQ249">
        <v>0</v>
      </c>
      <c r="BR249">
        <f>IF(BQ249&lt;&gt;0, BQ249, BO249)</f>
        <v>0</v>
      </c>
      <c r="BS249">
        <f>1-BR249/BG249</f>
        <v>0</v>
      </c>
      <c r="BT249">
        <f>(BG249-BF249)/(BG249-BR249)</f>
        <v>0</v>
      </c>
      <c r="BU249">
        <f>(BA249-BG249)/(BA249-BR249)</f>
        <v>0</v>
      </c>
      <c r="BV249">
        <f>(BG249-BF249)/(BG249-AZ249)</f>
        <v>0</v>
      </c>
      <c r="BW249">
        <f>(BA249-BG249)/(BA249-AZ249)</f>
        <v>0</v>
      </c>
      <c r="BX249">
        <f>(BT249*BR249/BF249)</f>
        <v>0</v>
      </c>
      <c r="BY249">
        <f>(1-BX249)</f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f>$B$11*DQ249+$C$11*DR249+$F$11*EC249*(1-EF249)</f>
        <v>0</v>
      </c>
      <c r="CS249">
        <f>CR249*CT249</f>
        <v>0</v>
      </c>
      <c r="CT249">
        <f>($B$11*$D$9+$C$11*$D$9+$F$11*((EP249+EH249)/MAX(EP249+EH249+EQ249, 0.1)*$I$9+EQ249/MAX(EP249+EH249+EQ249, 0.1)*$J$9))/($B$11+$C$11+$F$11)</f>
        <v>0</v>
      </c>
      <c r="CU249">
        <f>($B$11*$K$9+$C$11*$K$9+$F$11*((EP249+EH249)/MAX(EP249+EH249+EQ249, 0.1)*$P$9+EQ249/MAX(EP249+EH249+EQ249, 0.1)*$Q$9))/($B$11+$C$11+$F$11)</f>
        <v>0</v>
      </c>
      <c r="CV249">
        <v>2.96</v>
      </c>
      <c r="CW249">
        <v>0.5</v>
      </c>
      <c r="CX249" t="s">
        <v>408</v>
      </c>
      <c r="CY249">
        <v>2</v>
      </c>
      <c r="CZ249" t="b">
        <v>1</v>
      </c>
      <c r="DA249">
        <v>1510794345.23214</v>
      </c>
      <c r="DB249">
        <v>618.034357142857</v>
      </c>
      <c r="DC249">
        <v>643.888321428571</v>
      </c>
      <c r="DD249">
        <v>9.96380714285714</v>
      </c>
      <c r="DE249">
        <v>9.43479357142857</v>
      </c>
      <c r="DF249">
        <v>609.924857142857</v>
      </c>
      <c r="DG249">
        <v>9.963555</v>
      </c>
      <c r="DH249">
        <v>500.0705</v>
      </c>
      <c r="DI249">
        <v>89.8546321428571</v>
      </c>
      <c r="DJ249">
        <v>0.0999839178571429</v>
      </c>
      <c r="DK249">
        <v>18.9050964285714</v>
      </c>
      <c r="DL249">
        <v>19.9712178571429</v>
      </c>
      <c r="DM249">
        <v>999.9</v>
      </c>
      <c r="DN249">
        <v>0</v>
      </c>
      <c r="DO249">
        <v>0</v>
      </c>
      <c r="DP249">
        <v>10004.1996428571</v>
      </c>
      <c r="DQ249">
        <v>0</v>
      </c>
      <c r="DR249">
        <v>9.76404</v>
      </c>
      <c r="DS249">
        <v>-25.8538785714286</v>
      </c>
      <c r="DT249">
        <v>624.254214285714</v>
      </c>
      <c r="DU249">
        <v>650.021</v>
      </c>
      <c r="DV249">
        <v>0.52901325</v>
      </c>
      <c r="DW249">
        <v>643.888321428571</v>
      </c>
      <c r="DX249">
        <v>9.43479357142857</v>
      </c>
      <c r="DY249">
        <v>0.895294321428571</v>
      </c>
      <c r="DZ249">
        <v>0.847759964285714</v>
      </c>
      <c r="EA249">
        <v>5.31532392857143</v>
      </c>
      <c r="EB249">
        <v>4.53319464285714</v>
      </c>
      <c r="EC249">
        <v>1999.97964285714</v>
      </c>
      <c r="ED249">
        <v>0.97999825</v>
      </c>
      <c r="EE249">
        <v>0.0200018</v>
      </c>
      <c r="EF249">
        <v>0</v>
      </c>
      <c r="EG249">
        <v>2.28270357142857</v>
      </c>
      <c r="EH249">
        <v>0</v>
      </c>
      <c r="EI249">
        <v>5247.33392857143</v>
      </c>
      <c r="EJ249">
        <v>17299.9785714286</v>
      </c>
      <c r="EK249">
        <v>37.1648571428571</v>
      </c>
      <c r="EL249">
        <v>37.99775</v>
      </c>
      <c r="EM249">
        <v>37.125</v>
      </c>
      <c r="EN249">
        <v>36.5</v>
      </c>
      <c r="EO249">
        <v>36.1205</v>
      </c>
      <c r="EP249">
        <v>1959.97964285714</v>
      </c>
      <c r="EQ249">
        <v>40</v>
      </c>
      <c r="ER249">
        <v>0</v>
      </c>
      <c r="ES249">
        <v>1679595106.1</v>
      </c>
      <c r="ET249">
        <v>0</v>
      </c>
      <c r="EU249">
        <v>2.30318076923077</v>
      </c>
      <c r="EV249">
        <v>-0.551654706805736</v>
      </c>
      <c r="EW249">
        <v>-8.68854700101219</v>
      </c>
      <c r="EX249">
        <v>5247.23</v>
      </c>
      <c r="EY249">
        <v>15</v>
      </c>
      <c r="EZ249">
        <v>0</v>
      </c>
      <c r="FA249" t="s">
        <v>409</v>
      </c>
      <c r="FB249">
        <v>1510787920.6</v>
      </c>
      <c r="FC249">
        <v>1510787921.6</v>
      </c>
      <c r="FD249">
        <v>0</v>
      </c>
      <c r="FE249">
        <v>-0.101</v>
      </c>
      <c r="FF249">
        <v>-0.012</v>
      </c>
      <c r="FG249">
        <v>6.901</v>
      </c>
      <c r="FH249">
        <v>0.516</v>
      </c>
      <c r="FI249">
        <v>420</v>
      </c>
      <c r="FJ249">
        <v>24</v>
      </c>
      <c r="FK249">
        <v>0.32</v>
      </c>
      <c r="FL249">
        <v>0.12</v>
      </c>
      <c r="FM249">
        <v>0.52768735</v>
      </c>
      <c r="FN249">
        <v>0.0324418536585361</v>
      </c>
      <c r="FO249">
        <v>0.00315740125380036</v>
      </c>
      <c r="FP249">
        <v>1</v>
      </c>
      <c r="FQ249">
        <v>1</v>
      </c>
      <c r="FR249">
        <v>1</v>
      </c>
      <c r="FS249" t="s">
        <v>410</v>
      </c>
      <c r="FT249">
        <v>2.97401</v>
      </c>
      <c r="FU249">
        <v>2.75404</v>
      </c>
      <c r="FV249">
        <v>0.122924</v>
      </c>
      <c r="FW249">
        <v>0.127575</v>
      </c>
      <c r="FX249">
        <v>0.0544676</v>
      </c>
      <c r="FY249">
        <v>0.0527477</v>
      </c>
      <c r="FZ249">
        <v>34142.7</v>
      </c>
      <c r="GA249">
        <v>37057.6</v>
      </c>
      <c r="GB249">
        <v>35276.9</v>
      </c>
      <c r="GC249">
        <v>38522.6</v>
      </c>
      <c r="GD249">
        <v>47270.7</v>
      </c>
      <c r="GE249">
        <v>52688.5</v>
      </c>
      <c r="GF249">
        <v>55078.7</v>
      </c>
      <c r="GG249">
        <v>61761.8</v>
      </c>
      <c r="GH249">
        <v>1.99455</v>
      </c>
      <c r="GI249">
        <v>1.7939</v>
      </c>
      <c r="GJ249">
        <v>0.0396222</v>
      </c>
      <c r="GK249">
        <v>0</v>
      </c>
      <c r="GL249">
        <v>19.3015</v>
      </c>
      <c r="GM249">
        <v>999.9</v>
      </c>
      <c r="GN249">
        <v>50.983</v>
      </c>
      <c r="GO249">
        <v>30.696</v>
      </c>
      <c r="GP249">
        <v>25.1561</v>
      </c>
      <c r="GQ249">
        <v>56.1087</v>
      </c>
      <c r="GR249">
        <v>50.5689</v>
      </c>
      <c r="GS249">
        <v>1</v>
      </c>
      <c r="GT249">
        <v>-0.0744284</v>
      </c>
      <c r="GU249">
        <v>4.88581</v>
      </c>
      <c r="GV249">
        <v>20.0528</v>
      </c>
      <c r="GW249">
        <v>5.19962</v>
      </c>
      <c r="GX249">
        <v>12.0061</v>
      </c>
      <c r="GY249">
        <v>4.97565</v>
      </c>
      <c r="GZ249">
        <v>3.29298</v>
      </c>
      <c r="HA249">
        <v>9999</v>
      </c>
      <c r="HB249">
        <v>9999</v>
      </c>
      <c r="HC249">
        <v>999.9</v>
      </c>
      <c r="HD249">
        <v>9999</v>
      </c>
      <c r="HE249">
        <v>1.8631</v>
      </c>
      <c r="HF249">
        <v>1.86812</v>
      </c>
      <c r="HG249">
        <v>1.86785</v>
      </c>
      <c r="HH249">
        <v>1.86899</v>
      </c>
      <c r="HI249">
        <v>1.86985</v>
      </c>
      <c r="HJ249">
        <v>1.86585</v>
      </c>
      <c r="HK249">
        <v>1.86701</v>
      </c>
      <c r="HL249">
        <v>1.86833</v>
      </c>
      <c r="HM249">
        <v>5</v>
      </c>
      <c r="HN249">
        <v>0</v>
      </c>
      <c r="HO249">
        <v>0</v>
      </c>
      <c r="HP249">
        <v>0</v>
      </c>
      <c r="HQ249" t="s">
        <v>411</v>
      </c>
      <c r="HR249" t="s">
        <v>412</v>
      </c>
      <c r="HS249" t="s">
        <v>413</v>
      </c>
      <c r="HT249" t="s">
        <v>413</v>
      </c>
      <c r="HU249" t="s">
        <v>413</v>
      </c>
      <c r="HV249" t="s">
        <v>413</v>
      </c>
      <c r="HW249">
        <v>0</v>
      </c>
      <c r="HX249">
        <v>100</v>
      </c>
      <c r="HY249">
        <v>100</v>
      </c>
      <c r="HZ249">
        <v>8.265</v>
      </c>
      <c r="IA249">
        <v>0.0003</v>
      </c>
      <c r="IB249">
        <v>4.09459096810632</v>
      </c>
      <c r="IC249">
        <v>0.00701673648668627</v>
      </c>
      <c r="ID249">
        <v>-7.00304995360485e-07</v>
      </c>
      <c r="IE249">
        <v>-1.86506737496121e-11</v>
      </c>
      <c r="IF249">
        <v>0.00125787624930914</v>
      </c>
      <c r="IG249">
        <v>-0.0224036906934607</v>
      </c>
      <c r="IH249">
        <v>0.00249664406764014</v>
      </c>
      <c r="II249">
        <v>-2.59163740235367e-05</v>
      </c>
      <c r="IJ249">
        <v>-2</v>
      </c>
      <c r="IK249">
        <v>2020</v>
      </c>
      <c r="IL249">
        <v>1</v>
      </c>
      <c r="IM249">
        <v>25</v>
      </c>
      <c r="IN249">
        <v>107.2</v>
      </c>
      <c r="IO249">
        <v>107.2</v>
      </c>
      <c r="IP249">
        <v>1.50146</v>
      </c>
      <c r="IQ249">
        <v>2.63062</v>
      </c>
      <c r="IR249">
        <v>1.54785</v>
      </c>
      <c r="IS249">
        <v>2.30469</v>
      </c>
      <c r="IT249">
        <v>1.34644</v>
      </c>
      <c r="IU249">
        <v>2.41455</v>
      </c>
      <c r="IV249">
        <v>34.3042</v>
      </c>
      <c r="IW249">
        <v>24.1926</v>
      </c>
      <c r="IX249">
        <v>18</v>
      </c>
      <c r="IY249">
        <v>501.948</v>
      </c>
      <c r="IZ249">
        <v>378.921</v>
      </c>
      <c r="JA249">
        <v>13.0895</v>
      </c>
      <c r="JB249">
        <v>26.0546</v>
      </c>
      <c r="JC249">
        <v>29.9999</v>
      </c>
      <c r="JD249">
        <v>26.115</v>
      </c>
      <c r="JE249">
        <v>26.0685</v>
      </c>
      <c r="JF249">
        <v>30.1026</v>
      </c>
      <c r="JG249">
        <v>59.9514</v>
      </c>
      <c r="JH249">
        <v>0</v>
      </c>
      <c r="JI249">
        <v>13.0972</v>
      </c>
      <c r="JJ249">
        <v>689.448</v>
      </c>
      <c r="JK249">
        <v>9.33729</v>
      </c>
      <c r="JL249">
        <v>102.22</v>
      </c>
      <c r="JM249">
        <v>102.821</v>
      </c>
    </row>
    <row r="250" spans="1:273">
      <c r="A250">
        <v>234</v>
      </c>
      <c r="B250">
        <v>1510794358</v>
      </c>
      <c r="C250">
        <v>5025.90000009537</v>
      </c>
      <c r="D250" t="s">
        <v>879</v>
      </c>
      <c r="E250" t="s">
        <v>880</v>
      </c>
      <c r="F250">
        <v>5</v>
      </c>
      <c r="G250" t="s">
        <v>798</v>
      </c>
      <c r="H250" t="s">
        <v>406</v>
      </c>
      <c r="I250">
        <v>1510794350.5</v>
      </c>
      <c r="J250">
        <f>(K250)/1000</f>
        <v>0</v>
      </c>
      <c r="K250">
        <f>IF(CZ250, AN250, AH250)</f>
        <v>0</v>
      </c>
      <c r="L250">
        <f>IF(CZ250, AI250, AG250)</f>
        <v>0</v>
      </c>
      <c r="M250">
        <f>DB250 - IF(AU250&gt;1, L250*CV250*100.0/(AW250*DP250), 0)</f>
        <v>0</v>
      </c>
      <c r="N250">
        <f>((T250-J250/2)*M250-L250)/(T250+J250/2)</f>
        <v>0</v>
      </c>
      <c r="O250">
        <f>N250*(DI250+DJ250)/1000.0</f>
        <v>0</v>
      </c>
      <c r="P250">
        <f>(DB250 - IF(AU250&gt;1, L250*CV250*100.0/(AW250*DP250), 0))*(DI250+DJ250)/1000.0</f>
        <v>0</v>
      </c>
      <c r="Q250">
        <f>2.0/((1/S250-1/R250)+SIGN(S250)*SQRT((1/S250-1/R250)*(1/S250-1/R250) + 4*CW250/((CW250+1)*(CW250+1))*(2*1/S250*1/R250-1/R250*1/R250)))</f>
        <v>0</v>
      </c>
      <c r="R250">
        <f>IF(LEFT(CX250,1)&lt;&gt;"0",IF(LEFT(CX250,1)="1",3.0,CY250),$D$5+$E$5*(DP250*DI250/($K$5*1000))+$F$5*(DP250*DI250/($K$5*1000))*MAX(MIN(CV250,$J$5),$I$5)*MAX(MIN(CV250,$J$5),$I$5)+$G$5*MAX(MIN(CV250,$J$5),$I$5)*(DP250*DI250/($K$5*1000))+$H$5*(DP250*DI250/($K$5*1000))*(DP250*DI250/($K$5*1000)))</f>
        <v>0</v>
      </c>
      <c r="S250">
        <f>J250*(1000-(1000*0.61365*exp(17.502*W250/(240.97+W250))/(DI250+DJ250)+DD250)/2)/(1000*0.61365*exp(17.502*W250/(240.97+W250))/(DI250+DJ250)-DD250)</f>
        <v>0</v>
      </c>
      <c r="T250">
        <f>1/((CW250+1)/(Q250/1.6)+1/(R250/1.37)) + CW250/((CW250+1)/(Q250/1.6) + CW250/(R250/1.37))</f>
        <v>0</v>
      </c>
      <c r="U250">
        <f>(CR250*CU250)</f>
        <v>0</v>
      </c>
      <c r="V250">
        <f>(DK250+(U250+2*0.95*5.67E-8*(((DK250+$B$7)+273)^4-(DK250+273)^4)-44100*J250)/(1.84*29.3*R250+8*0.95*5.67E-8*(DK250+273)^3))</f>
        <v>0</v>
      </c>
      <c r="W250">
        <f>($C$7*DL250+$D$7*DM250+$E$7*V250)</f>
        <v>0</v>
      </c>
      <c r="X250">
        <f>0.61365*exp(17.502*W250/(240.97+W250))</f>
        <v>0</v>
      </c>
      <c r="Y250">
        <f>(Z250/AA250*100)</f>
        <v>0</v>
      </c>
      <c r="Z250">
        <f>DD250*(DI250+DJ250)/1000</f>
        <v>0</v>
      </c>
      <c r="AA250">
        <f>0.61365*exp(17.502*DK250/(240.97+DK250))</f>
        <v>0</v>
      </c>
      <c r="AB250">
        <f>(X250-DD250*(DI250+DJ250)/1000)</f>
        <v>0</v>
      </c>
      <c r="AC250">
        <f>(-J250*44100)</f>
        <v>0</v>
      </c>
      <c r="AD250">
        <f>2*29.3*R250*0.92*(DK250-W250)</f>
        <v>0</v>
      </c>
      <c r="AE250">
        <f>2*0.95*5.67E-8*(((DK250+$B$7)+273)^4-(W250+273)^4)</f>
        <v>0</v>
      </c>
      <c r="AF250">
        <f>U250+AE250+AC250+AD250</f>
        <v>0</v>
      </c>
      <c r="AG250">
        <f>DH250*AU250*(DC250-DB250*(1000-AU250*DE250)/(1000-AU250*DD250))/(100*CV250)</f>
        <v>0</v>
      </c>
      <c r="AH250">
        <f>1000*DH250*AU250*(DD250-DE250)/(100*CV250*(1000-AU250*DD250))</f>
        <v>0</v>
      </c>
      <c r="AI250">
        <f>(AJ250 - AK250 - DI250*1E3/(8.314*(DK250+273.15)) * AM250/DH250 * AL250) * DH250/(100*CV250) * (1000 - DE250)/1000</f>
        <v>0</v>
      </c>
      <c r="AJ250">
        <v>685.009928527165</v>
      </c>
      <c r="AK250">
        <v>665.473248484849</v>
      </c>
      <c r="AL250">
        <v>3.41681273410105</v>
      </c>
      <c r="AM250">
        <v>64.6680745848926</v>
      </c>
      <c r="AN250">
        <f>(AP250 - AO250 + DI250*1E3/(8.314*(DK250+273.15)) * AR250/DH250 * AQ250) * DH250/(100*CV250) * 1000/(1000 - AP250)</f>
        <v>0</v>
      </c>
      <c r="AO250">
        <v>9.43045136831145</v>
      </c>
      <c r="AP250">
        <v>9.96742965034965</v>
      </c>
      <c r="AQ250">
        <v>6.17391514395207e-06</v>
      </c>
      <c r="AR250">
        <v>99.6129753711119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MAX(0,($B$13+$C$13*DP250)/(1+$D$13*DP250)*DI250/(DK250+273)*$E$13)</f>
        <v>0</v>
      </c>
      <c r="AX250" t="s">
        <v>407</v>
      </c>
      <c r="AY250" t="s">
        <v>407</v>
      </c>
      <c r="AZ250">
        <v>0</v>
      </c>
      <c r="BA250">
        <v>0</v>
      </c>
      <c r="BB250">
        <f>1-AZ250/BA250</f>
        <v>0</v>
      </c>
      <c r="BC250">
        <v>0</v>
      </c>
      <c r="BD250" t="s">
        <v>407</v>
      </c>
      <c r="BE250" t="s">
        <v>407</v>
      </c>
      <c r="BF250">
        <v>0</v>
      </c>
      <c r="BG250">
        <v>0</v>
      </c>
      <c r="BH250">
        <f>1-BF250/BG250</f>
        <v>0</v>
      </c>
      <c r="BI250">
        <v>0.5</v>
      </c>
      <c r="BJ250">
        <f>CS250</f>
        <v>0</v>
      </c>
      <c r="BK250">
        <f>L250</f>
        <v>0</v>
      </c>
      <c r="BL250">
        <f>BH250*BI250*BJ250</f>
        <v>0</v>
      </c>
      <c r="BM250">
        <f>(BK250-BC250)/BJ250</f>
        <v>0</v>
      </c>
      <c r="BN250">
        <f>(BA250-BG250)/BG250</f>
        <v>0</v>
      </c>
      <c r="BO250">
        <f>AZ250/(BB250+AZ250/BG250)</f>
        <v>0</v>
      </c>
      <c r="BP250" t="s">
        <v>407</v>
      </c>
      <c r="BQ250">
        <v>0</v>
      </c>
      <c r="BR250">
        <f>IF(BQ250&lt;&gt;0, BQ250, BO250)</f>
        <v>0</v>
      </c>
      <c r="BS250">
        <f>1-BR250/BG250</f>
        <v>0</v>
      </c>
      <c r="BT250">
        <f>(BG250-BF250)/(BG250-BR250)</f>
        <v>0</v>
      </c>
      <c r="BU250">
        <f>(BA250-BG250)/(BA250-BR250)</f>
        <v>0</v>
      </c>
      <c r="BV250">
        <f>(BG250-BF250)/(BG250-AZ250)</f>
        <v>0</v>
      </c>
      <c r="BW250">
        <f>(BA250-BG250)/(BA250-AZ250)</f>
        <v>0</v>
      </c>
      <c r="BX250">
        <f>(BT250*BR250/BF250)</f>
        <v>0</v>
      </c>
      <c r="BY250">
        <f>(1-BX250)</f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f>$B$11*DQ250+$C$11*DR250+$F$11*EC250*(1-EF250)</f>
        <v>0</v>
      </c>
      <c r="CS250">
        <f>CR250*CT250</f>
        <v>0</v>
      </c>
      <c r="CT250">
        <f>($B$11*$D$9+$C$11*$D$9+$F$11*((EP250+EH250)/MAX(EP250+EH250+EQ250, 0.1)*$I$9+EQ250/MAX(EP250+EH250+EQ250, 0.1)*$J$9))/($B$11+$C$11+$F$11)</f>
        <v>0</v>
      </c>
      <c r="CU250">
        <f>($B$11*$K$9+$C$11*$K$9+$F$11*((EP250+EH250)/MAX(EP250+EH250+EQ250, 0.1)*$P$9+EQ250/MAX(EP250+EH250+EQ250, 0.1)*$Q$9))/($B$11+$C$11+$F$11)</f>
        <v>0</v>
      </c>
      <c r="CV250">
        <v>2.96</v>
      </c>
      <c r="CW250">
        <v>0.5</v>
      </c>
      <c r="CX250" t="s">
        <v>408</v>
      </c>
      <c r="CY250">
        <v>2</v>
      </c>
      <c r="CZ250" t="b">
        <v>1</v>
      </c>
      <c r="DA250">
        <v>1510794350.5</v>
      </c>
      <c r="DB250">
        <v>635.486703703704</v>
      </c>
      <c r="DC250">
        <v>661.633888888889</v>
      </c>
      <c r="DD250">
        <v>9.96612296296296</v>
      </c>
      <c r="DE250">
        <v>9.43052777777778</v>
      </c>
      <c r="DF250">
        <v>627.270962962963</v>
      </c>
      <c r="DG250">
        <v>9.96582666666667</v>
      </c>
      <c r="DH250">
        <v>500.071296296296</v>
      </c>
      <c r="DI250">
        <v>89.8543925925926</v>
      </c>
      <c r="DJ250">
        <v>0.0999962185185185</v>
      </c>
      <c r="DK250">
        <v>18.9085222222222</v>
      </c>
      <c r="DL250">
        <v>19.9742074074074</v>
      </c>
      <c r="DM250">
        <v>999.9</v>
      </c>
      <c r="DN250">
        <v>0</v>
      </c>
      <c r="DO250">
        <v>0</v>
      </c>
      <c r="DP250">
        <v>10009.9825925926</v>
      </c>
      <c r="DQ250">
        <v>0</v>
      </c>
      <c r="DR250">
        <v>9.76404</v>
      </c>
      <c r="DS250">
        <v>-26.1470703703704</v>
      </c>
      <c r="DT250">
        <v>641.883814814815</v>
      </c>
      <c r="DU250">
        <v>667.932740740741</v>
      </c>
      <c r="DV250">
        <v>0.535595296296296</v>
      </c>
      <c r="DW250">
        <v>661.633888888889</v>
      </c>
      <c r="DX250">
        <v>9.43052777777778</v>
      </c>
      <c r="DY250">
        <v>0.8955</v>
      </c>
      <c r="DZ250">
        <v>0.847374444444445</v>
      </c>
      <c r="EA250">
        <v>5.31862814814815</v>
      </c>
      <c r="EB250">
        <v>4.52668888888889</v>
      </c>
      <c r="EC250">
        <v>1999.98555555556</v>
      </c>
      <c r="ED250">
        <v>0.979998555555556</v>
      </c>
      <c r="EE250">
        <v>0.0200014740740741</v>
      </c>
      <c r="EF250">
        <v>0</v>
      </c>
      <c r="EG250">
        <v>2.27356666666667</v>
      </c>
      <c r="EH250">
        <v>0</v>
      </c>
      <c r="EI250">
        <v>5246.19888888889</v>
      </c>
      <c r="EJ250">
        <v>17300.0333333333</v>
      </c>
      <c r="EK250">
        <v>37.1456666666667</v>
      </c>
      <c r="EL250">
        <v>38.0068148148148</v>
      </c>
      <c r="EM250">
        <v>37.1272962962963</v>
      </c>
      <c r="EN250">
        <v>36.5114814814815</v>
      </c>
      <c r="EO250">
        <v>36.1226296296296</v>
      </c>
      <c r="EP250">
        <v>1959.98555555556</v>
      </c>
      <c r="EQ250">
        <v>40</v>
      </c>
      <c r="ER250">
        <v>0</v>
      </c>
      <c r="ES250">
        <v>1679595110.9</v>
      </c>
      <c r="ET250">
        <v>0</v>
      </c>
      <c r="EU250">
        <v>2.29835</v>
      </c>
      <c r="EV250">
        <v>-0.313986327913066</v>
      </c>
      <c r="EW250">
        <v>-12.9798290414803</v>
      </c>
      <c r="EX250">
        <v>5246.18538461538</v>
      </c>
      <c r="EY250">
        <v>15</v>
      </c>
      <c r="EZ250">
        <v>0</v>
      </c>
      <c r="FA250" t="s">
        <v>409</v>
      </c>
      <c r="FB250">
        <v>1510787920.6</v>
      </c>
      <c r="FC250">
        <v>1510787921.6</v>
      </c>
      <c r="FD250">
        <v>0</v>
      </c>
      <c r="FE250">
        <v>-0.101</v>
      </c>
      <c r="FF250">
        <v>-0.012</v>
      </c>
      <c r="FG250">
        <v>6.901</v>
      </c>
      <c r="FH250">
        <v>0.516</v>
      </c>
      <c r="FI250">
        <v>420</v>
      </c>
      <c r="FJ250">
        <v>24</v>
      </c>
      <c r="FK250">
        <v>0.32</v>
      </c>
      <c r="FL250">
        <v>0.12</v>
      </c>
      <c r="FM250">
        <v>0.532887075</v>
      </c>
      <c r="FN250">
        <v>0.0719434784240149</v>
      </c>
      <c r="FO250">
        <v>0.00844017974153247</v>
      </c>
      <c r="FP250">
        <v>1</v>
      </c>
      <c r="FQ250">
        <v>1</v>
      </c>
      <c r="FR250">
        <v>1</v>
      </c>
      <c r="FS250" t="s">
        <v>410</v>
      </c>
      <c r="FT250">
        <v>2.97398</v>
      </c>
      <c r="FU250">
        <v>2.75393</v>
      </c>
      <c r="FV250">
        <v>0.125157</v>
      </c>
      <c r="FW250">
        <v>0.129719</v>
      </c>
      <c r="FX250">
        <v>0.0544612</v>
      </c>
      <c r="FY250">
        <v>0.0526064</v>
      </c>
      <c r="FZ250">
        <v>34055.9</v>
      </c>
      <c r="GA250">
        <v>36966.4</v>
      </c>
      <c r="GB250">
        <v>35276.9</v>
      </c>
      <c r="GC250">
        <v>38522.5</v>
      </c>
      <c r="GD250">
        <v>47271.2</v>
      </c>
      <c r="GE250">
        <v>52696.5</v>
      </c>
      <c r="GF250">
        <v>55078.8</v>
      </c>
      <c r="GG250">
        <v>61761.7</v>
      </c>
      <c r="GH250">
        <v>1.9946</v>
      </c>
      <c r="GI250">
        <v>1.7939</v>
      </c>
      <c r="GJ250">
        <v>0.0418425</v>
      </c>
      <c r="GK250">
        <v>0</v>
      </c>
      <c r="GL250">
        <v>19.3069</v>
      </c>
      <c r="GM250">
        <v>999.9</v>
      </c>
      <c r="GN250">
        <v>50.983</v>
      </c>
      <c r="GO250">
        <v>30.706</v>
      </c>
      <c r="GP250">
        <v>25.1717</v>
      </c>
      <c r="GQ250">
        <v>56.1487</v>
      </c>
      <c r="GR250">
        <v>50.3365</v>
      </c>
      <c r="GS250">
        <v>1</v>
      </c>
      <c r="GT250">
        <v>-0.0747485</v>
      </c>
      <c r="GU250">
        <v>4.84566</v>
      </c>
      <c r="GV250">
        <v>20.0551</v>
      </c>
      <c r="GW250">
        <v>5.19917</v>
      </c>
      <c r="GX250">
        <v>12.0055</v>
      </c>
      <c r="GY250">
        <v>4.97555</v>
      </c>
      <c r="GZ250">
        <v>3.2929</v>
      </c>
      <c r="HA250">
        <v>9999</v>
      </c>
      <c r="HB250">
        <v>9999</v>
      </c>
      <c r="HC250">
        <v>999.9</v>
      </c>
      <c r="HD250">
        <v>9999</v>
      </c>
      <c r="HE250">
        <v>1.86311</v>
      </c>
      <c r="HF250">
        <v>1.86812</v>
      </c>
      <c r="HG250">
        <v>1.86786</v>
      </c>
      <c r="HH250">
        <v>1.86904</v>
      </c>
      <c r="HI250">
        <v>1.86988</v>
      </c>
      <c r="HJ250">
        <v>1.86585</v>
      </c>
      <c r="HK250">
        <v>1.86703</v>
      </c>
      <c r="HL250">
        <v>1.86833</v>
      </c>
      <c r="HM250">
        <v>5</v>
      </c>
      <c r="HN250">
        <v>0</v>
      </c>
      <c r="HO250">
        <v>0</v>
      </c>
      <c r="HP250">
        <v>0</v>
      </c>
      <c r="HQ250" t="s">
        <v>411</v>
      </c>
      <c r="HR250" t="s">
        <v>412</v>
      </c>
      <c r="HS250" t="s">
        <v>413</v>
      </c>
      <c r="HT250" t="s">
        <v>413</v>
      </c>
      <c r="HU250" t="s">
        <v>413</v>
      </c>
      <c r="HV250" t="s">
        <v>413</v>
      </c>
      <c r="HW250">
        <v>0</v>
      </c>
      <c r="HX250">
        <v>100</v>
      </c>
      <c r="HY250">
        <v>100</v>
      </c>
      <c r="HZ250">
        <v>8.367</v>
      </c>
      <c r="IA250">
        <v>0.0003</v>
      </c>
      <c r="IB250">
        <v>4.09459096810632</v>
      </c>
      <c r="IC250">
        <v>0.00701673648668627</v>
      </c>
      <c r="ID250">
        <v>-7.00304995360485e-07</v>
      </c>
      <c r="IE250">
        <v>-1.86506737496121e-11</v>
      </c>
      <c r="IF250">
        <v>0.00125787624930914</v>
      </c>
      <c r="IG250">
        <v>-0.0224036906934607</v>
      </c>
      <c r="IH250">
        <v>0.00249664406764014</v>
      </c>
      <c r="II250">
        <v>-2.59163740235367e-05</v>
      </c>
      <c r="IJ250">
        <v>-2</v>
      </c>
      <c r="IK250">
        <v>2020</v>
      </c>
      <c r="IL250">
        <v>1</v>
      </c>
      <c r="IM250">
        <v>25</v>
      </c>
      <c r="IN250">
        <v>107.3</v>
      </c>
      <c r="IO250">
        <v>107.3</v>
      </c>
      <c r="IP250">
        <v>1.52832</v>
      </c>
      <c r="IQ250">
        <v>2.62817</v>
      </c>
      <c r="IR250">
        <v>1.54785</v>
      </c>
      <c r="IS250">
        <v>2.30469</v>
      </c>
      <c r="IT250">
        <v>1.34644</v>
      </c>
      <c r="IU250">
        <v>2.42798</v>
      </c>
      <c r="IV250">
        <v>34.3042</v>
      </c>
      <c r="IW250">
        <v>24.2013</v>
      </c>
      <c r="IX250">
        <v>18</v>
      </c>
      <c r="IY250">
        <v>501.961</v>
      </c>
      <c r="IZ250">
        <v>378.917</v>
      </c>
      <c r="JA250">
        <v>13.1072</v>
      </c>
      <c r="JB250">
        <v>26.0546</v>
      </c>
      <c r="JC250">
        <v>29.9999</v>
      </c>
      <c r="JD250">
        <v>26.1128</v>
      </c>
      <c r="JE250">
        <v>26.0679</v>
      </c>
      <c r="JF250">
        <v>30.7206</v>
      </c>
      <c r="JG250">
        <v>59.9514</v>
      </c>
      <c r="JH250">
        <v>0</v>
      </c>
      <c r="JI250">
        <v>13.1222</v>
      </c>
      <c r="JJ250">
        <v>709.614</v>
      </c>
      <c r="JK250">
        <v>9.32375</v>
      </c>
      <c r="JL250">
        <v>102.22</v>
      </c>
      <c r="JM250">
        <v>102.821</v>
      </c>
    </row>
    <row r="251" spans="1:273">
      <c r="A251">
        <v>235</v>
      </c>
      <c r="B251">
        <v>1510794363</v>
      </c>
      <c r="C251">
        <v>5030.90000009537</v>
      </c>
      <c r="D251" t="s">
        <v>881</v>
      </c>
      <c r="E251" t="s">
        <v>882</v>
      </c>
      <c r="F251">
        <v>5</v>
      </c>
      <c r="G251" t="s">
        <v>798</v>
      </c>
      <c r="H251" t="s">
        <v>406</v>
      </c>
      <c r="I251">
        <v>1510794355.21429</v>
      </c>
      <c r="J251">
        <f>(K251)/1000</f>
        <v>0</v>
      </c>
      <c r="K251">
        <f>IF(CZ251, AN251, AH251)</f>
        <v>0</v>
      </c>
      <c r="L251">
        <f>IF(CZ251, AI251, AG251)</f>
        <v>0</v>
      </c>
      <c r="M251">
        <f>DB251 - IF(AU251&gt;1, L251*CV251*100.0/(AW251*DP251), 0)</f>
        <v>0</v>
      </c>
      <c r="N251">
        <f>((T251-J251/2)*M251-L251)/(T251+J251/2)</f>
        <v>0</v>
      </c>
      <c r="O251">
        <f>N251*(DI251+DJ251)/1000.0</f>
        <v>0</v>
      </c>
      <c r="P251">
        <f>(DB251 - IF(AU251&gt;1, L251*CV251*100.0/(AW251*DP251), 0))*(DI251+DJ251)/1000.0</f>
        <v>0</v>
      </c>
      <c r="Q251">
        <f>2.0/((1/S251-1/R251)+SIGN(S251)*SQRT((1/S251-1/R251)*(1/S251-1/R251) + 4*CW251/((CW251+1)*(CW251+1))*(2*1/S251*1/R251-1/R251*1/R251)))</f>
        <v>0</v>
      </c>
      <c r="R251">
        <f>IF(LEFT(CX251,1)&lt;&gt;"0",IF(LEFT(CX251,1)="1",3.0,CY251),$D$5+$E$5*(DP251*DI251/($K$5*1000))+$F$5*(DP251*DI251/($K$5*1000))*MAX(MIN(CV251,$J$5),$I$5)*MAX(MIN(CV251,$J$5),$I$5)+$G$5*MAX(MIN(CV251,$J$5),$I$5)*(DP251*DI251/($K$5*1000))+$H$5*(DP251*DI251/($K$5*1000))*(DP251*DI251/($K$5*1000)))</f>
        <v>0</v>
      </c>
      <c r="S251">
        <f>J251*(1000-(1000*0.61365*exp(17.502*W251/(240.97+W251))/(DI251+DJ251)+DD251)/2)/(1000*0.61365*exp(17.502*W251/(240.97+W251))/(DI251+DJ251)-DD251)</f>
        <v>0</v>
      </c>
      <c r="T251">
        <f>1/((CW251+1)/(Q251/1.6)+1/(R251/1.37)) + CW251/((CW251+1)/(Q251/1.6) + CW251/(R251/1.37))</f>
        <v>0</v>
      </c>
      <c r="U251">
        <f>(CR251*CU251)</f>
        <v>0</v>
      </c>
      <c r="V251">
        <f>(DK251+(U251+2*0.95*5.67E-8*(((DK251+$B$7)+273)^4-(DK251+273)^4)-44100*J251)/(1.84*29.3*R251+8*0.95*5.67E-8*(DK251+273)^3))</f>
        <v>0</v>
      </c>
      <c r="W251">
        <f>($C$7*DL251+$D$7*DM251+$E$7*V251)</f>
        <v>0</v>
      </c>
      <c r="X251">
        <f>0.61365*exp(17.502*W251/(240.97+W251))</f>
        <v>0</v>
      </c>
      <c r="Y251">
        <f>(Z251/AA251*100)</f>
        <v>0</v>
      </c>
      <c r="Z251">
        <f>DD251*(DI251+DJ251)/1000</f>
        <v>0</v>
      </c>
      <c r="AA251">
        <f>0.61365*exp(17.502*DK251/(240.97+DK251))</f>
        <v>0</v>
      </c>
      <c r="AB251">
        <f>(X251-DD251*(DI251+DJ251)/1000)</f>
        <v>0</v>
      </c>
      <c r="AC251">
        <f>(-J251*44100)</f>
        <v>0</v>
      </c>
      <c r="AD251">
        <f>2*29.3*R251*0.92*(DK251-W251)</f>
        <v>0</v>
      </c>
      <c r="AE251">
        <f>2*0.95*5.67E-8*(((DK251+$B$7)+273)^4-(W251+273)^4)</f>
        <v>0</v>
      </c>
      <c r="AF251">
        <f>U251+AE251+AC251+AD251</f>
        <v>0</v>
      </c>
      <c r="AG251">
        <f>DH251*AU251*(DC251-DB251*(1000-AU251*DE251)/(1000-AU251*DD251))/(100*CV251)</f>
        <v>0</v>
      </c>
      <c r="AH251">
        <f>1000*DH251*AU251*(DD251-DE251)/(100*CV251*(1000-AU251*DD251))</f>
        <v>0</v>
      </c>
      <c r="AI251">
        <f>(AJ251 - AK251 - DI251*1E3/(8.314*(DK251+273.15)) * AM251/DH251 * AL251) * DH251/(100*CV251) * (1000 - DE251)/1000</f>
        <v>0</v>
      </c>
      <c r="AJ251">
        <v>701.233233704482</v>
      </c>
      <c r="AK251">
        <v>682.144618181818</v>
      </c>
      <c r="AL251">
        <v>3.32422500225348</v>
      </c>
      <c r="AM251">
        <v>64.6680745848926</v>
      </c>
      <c r="AN251">
        <f>(AP251 - AO251 + DI251*1E3/(8.314*(DK251+273.15)) * AR251/DH251 * AQ251) * DH251/(100*CV251) * 1000/(1000 - AP251)</f>
        <v>0</v>
      </c>
      <c r="AO251">
        <v>9.39507870715305</v>
      </c>
      <c r="AP251">
        <v>9.95528195804197</v>
      </c>
      <c r="AQ251">
        <v>-2.19487871244051e-05</v>
      </c>
      <c r="AR251">
        <v>99.6129753711119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MAX(0,($B$13+$C$13*DP251)/(1+$D$13*DP251)*DI251/(DK251+273)*$E$13)</f>
        <v>0</v>
      </c>
      <c r="AX251" t="s">
        <v>407</v>
      </c>
      <c r="AY251" t="s">
        <v>407</v>
      </c>
      <c r="AZ251">
        <v>0</v>
      </c>
      <c r="BA251">
        <v>0</v>
      </c>
      <c r="BB251">
        <f>1-AZ251/BA251</f>
        <v>0</v>
      </c>
      <c r="BC251">
        <v>0</v>
      </c>
      <c r="BD251" t="s">
        <v>407</v>
      </c>
      <c r="BE251" t="s">
        <v>407</v>
      </c>
      <c r="BF251">
        <v>0</v>
      </c>
      <c r="BG251">
        <v>0</v>
      </c>
      <c r="BH251">
        <f>1-BF251/BG251</f>
        <v>0</v>
      </c>
      <c r="BI251">
        <v>0.5</v>
      </c>
      <c r="BJ251">
        <f>CS251</f>
        <v>0</v>
      </c>
      <c r="BK251">
        <f>L251</f>
        <v>0</v>
      </c>
      <c r="BL251">
        <f>BH251*BI251*BJ251</f>
        <v>0</v>
      </c>
      <c r="BM251">
        <f>(BK251-BC251)/BJ251</f>
        <v>0</v>
      </c>
      <c r="BN251">
        <f>(BA251-BG251)/BG251</f>
        <v>0</v>
      </c>
      <c r="BO251">
        <f>AZ251/(BB251+AZ251/BG251)</f>
        <v>0</v>
      </c>
      <c r="BP251" t="s">
        <v>407</v>
      </c>
      <c r="BQ251">
        <v>0</v>
      </c>
      <c r="BR251">
        <f>IF(BQ251&lt;&gt;0, BQ251, BO251)</f>
        <v>0</v>
      </c>
      <c r="BS251">
        <f>1-BR251/BG251</f>
        <v>0</v>
      </c>
      <c r="BT251">
        <f>(BG251-BF251)/(BG251-BR251)</f>
        <v>0</v>
      </c>
      <c r="BU251">
        <f>(BA251-BG251)/(BA251-BR251)</f>
        <v>0</v>
      </c>
      <c r="BV251">
        <f>(BG251-BF251)/(BG251-AZ251)</f>
        <v>0</v>
      </c>
      <c r="BW251">
        <f>(BA251-BG251)/(BA251-AZ251)</f>
        <v>0</v>
      </c>
      <c r="BX251">
        <f>(BT251*BR251/BF251)</f>
        <v>0</v>
      </c>
      <c r="BY251">
        <f>(1-BX251)</f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f>$B$11*DQ251+$C$11*DR251+$F$11*EC251*(1-EF251)</f>
        <v>0</v>
      </c>
      <c r="CS251">
        <f>CR251*CT251</f>
        <v>0</v>
      </c>
      <c r="CT251">
        <f>($B$11*$D$9+$C$11*$D$9+$F$11*((EP251+EH251)/MAX(EP251+EH251+EQ251, 0.1)*$I$9+EQ251/MAX(EP251+EH251+EQ251, 0.1)*$J$9))/($B$11+$C$11+$F$11)</f>
        <v>0</v>
      </c>
      <c r="CU251">
        <f>($B$11*$K$9+$C$11*$K$9+$F$11*((EP251+EH251)/MAX(EP251+EH251+EQ251, 0.1)*$P$9+EQ251/MAX(EP251+EH251+EQ251, 0.1)*$Q$9))/($B$11+$C$11+$F$11)</f>
        <v>0</v>
      </c>
      <c r="CV251">
        <v>2.96</v>
      </c>
      <c r="CW251">
        <v>0.5</v>
      </c>
      <c r="CX251" t="s">
        <v>408</v>
      </c>
      <c r="CY251">
        <v>2</v>
      </c>
      <c r="CZ251" t="b">
        <v>1</v>
      </c>
      <c r="DA251">
        <v>1510794355.21429</v>
      </c>
      <c r="DB251">
        <v>651.156928571429</v>
      </c>
      <c r="DC251">
        <v>677.272214285714</v>
      </c>
      <c r="DD251">
        <v>9.96491214285714</v>
      </c>
      <c r="DE251">
        <v>9.41757</v>
      </c>
      <c r="DF251">
        <v>642.846107142857</v>
      </c>
      <c r="DG251">
        <v>9.96463928571429</v>
      </c>
      <c r="DH251">
        <v>500.073892857143</v>
      </c>
      <c r="DI251">
        <v>89.8536642857143</v>
      </c>
      <c r="DJ251">
        <v>0.100035346428571</v>
      </c>
      <c r="DK251">
        <v>18.9111642857143</v>
      </c>
      <c r="DL251">
        <v>19.9842535714286</v>
      </c>
      <c r="DM251">
        <v>999.9</v>
      </c>
      <c r="DN251">
        <v>0</v>
      </c>
      <c r="DO251">
        <v>0</v>
      </c>
      <c r="DP251">
        <v>10004.8746428571</v>
      </c>
      <c r="DQ251">
        <v>0</v>
      </c>
      <c r="DR251">
        <v>9.76404</v>
      </c>
      <c r="DS251">
        <v>-26.1153107142857</v>
      </c>
      <c r="DT251">
        <v>657.710892857143</v>
      </c>
      <c r="DU251">
        <v>683.710857142857</v>
      </c>
      <c r="DV251">
        <v>0.547342357142857</v>
      </c>
      <c r="DW251">
        <v>677.272214285714</v>
      </c>
      <c r="DX251">
        <v>9.41757</v>
      </c>
      <c r="DY251">
        <v>0.895383928571429</v>
      </c>
      <c r="DZ251">
        <v>0.84620325</v>
      </c>
      <c r="EA251">
        <v>5.31676285714286</v>
      </c>
      <c r="EB251">
        <v>4.50690607142857</v>
      </c>
      <c r="EC251">
        <v>1999.97607142857</v>
      </c>
      <c r="ED251">
        <v>0.979999857142857</v>
      </c>
      <c r="EE251">
        <v>0.0200000857142857</v>
      </c>
      <c r="EF251">
        <v>0</v>
      </c>
      <c r="EG251">
        <v>2.29329285714286</v>
      </c>
      <c r="EH251">
        <v>0</v>
      </c>
      <c r="EI251">
        <v>5245.74285714286</v>
      </c>
      <c r="EJ251">
        <v>17299.9464285714</v>
      </c>
      <c r="EK251">
        <v>37.1673214285714</v>
      </c>
      <c r="EL251">
        <v>38.0600714285714</v>
      </c>
      <c r="EM251">
        <v>37.1583928571429</v>
      </c>
      <c r="EN251">
        <v>36.578</v>
      </c>
      <c r="EO251">
        <v>36.1538928571429</v>
      </c>
      <c r="EP251">
        <v>1959.97821428571</v>
      </c>
      <c r="EQ251">
        <v>39.9978571428571</v>
      </c>
      <c r="ER251">
        <v>0</v>
      </c>
      <c r="ES251">
        <v>1679595115.7</v>
      </c>
      <c r="ET251">
        <v>0</v>
      </c>
      <c r="EU251">
        <v>2.29615384615385</v>
      </c>
      <c r="EV251">
        <v>0.200615384802862</v>
      </c>
      <c r="EW251">
        <v>-7.58119657069766</v>
      </c>
      <c r="EX251">
        <v>5245.70115384615</v>
      </c>
      <c r="EY251">
        <v>15</v>
      </c>
      <c r="EZ251">
        <v>0</v>
      </c>
      <c r="FA251" t="s">
        <v>409</v>
      </c>
      <c r="FB251">
        <v>1510787920.6</v>
      </c>
      <c r="FC251">
        <v>1510787921.6</v>
      </c>
      <c r="FD251">
        <v>0</v>
      </c>
      <c r="FE251">
        <v>-0.101</v>
      </c>
      <c r="FF251">
        <v>-0.012</v>
      </c>
      <c r="FG251">
        <v>6.901</v>
      </c>
      <c r="FH251">
        <v>0.516</v>
      </c>
      <c r="FI251">
        <v>420</v>
      </c>
      <c r="FJ251">
        <v>24</v>
      </c>
      <c r="FK251">
        <v>0.32</v>
      </c>
      <c r="FL251">
        <v>0.12</v>
      </c>
      <c r="FM251">
        <v>0.541105775</v>
      </c>
      <c r="FN251">
        <v>0.138660326454032</v>
      </c>
      <c r="FO251">
        <v>0.0149903537007762</v>
      </c>
      <c r="FP251">
        <v>1</v>
      </c>
      <c r="FQ251">
        <v>1</v>
      </c>
      <c r="FR251">
        <v>1</v>
      </c>
      <c r="FS251" t="s">
        <v>410</v>
      </c>
      <c r="FT251">
        <v>2.97396</v>
      </c>
      <c r="FU251">
        <v>2.75372</v>
      </c>
      <c r="FV251">
        <v>0.127323</v>
      </c>
      <c r="FW251">
        <v>0.131869</v>
      </c>
      <c r="FX251">
        <v>0.0544095</v>
      </c>
      <c r="FY251">
        <v>0.0525645</v>
      </c>
      <c r="FZ251">
        <v>33971.7</v>
      </c>
      <c r="GA251">
        <v>36875.1</v>
      </c>
      <c r="GB251">
        <v>35277</v>
      </c>
      <c r="GC251">
        <v>38522.5</v>
      </c>
      <c r="GD251">
        <v>47274</v>
      </c>
      <c r="GE251">
        <v>52698.9</v>
      </c>
      <c r="GF251">
        <v>55079</v>
      </c>
      <c r="GG251">
        <v>61761.8</v>
      </c>
      <c r="GH251">
        <v>1.99457</v>
      </c>
      <c r="GI251">
        <v>1.79385</v>
      </c>
      <c r="GJ251">
        <v>0.041768</v>
      </c>
      <c r="GK251">
        <v>0</v>
      </c>
      <c r="GL251">
        <v>19.3124</v>
      </c>
      <c r="GM251">
        <v>999.9</v>
      </c>
      <c r="GN251">
        <v>50.983</v>
      </c>
      <c r="GO251">
        <v>30.706</v>
      </c>
      <c r="GP251">
        <v>25.1732</v>
      </c>
      <c r="GQ251">
        <v>56.3087</v>
      </c>
      <c r="GR251">
        <v>49.9679</v>
      </c>
      <c r="GS251">
        <v>1</v>
      </c>
      <c r="GT251">
        <v>-0.0748831</v>
      </c>
      <c r="GU251">
        <v>4.88886</v>
      </c>
      <c r="GV251">
        <v>20.0539</v>
      </c>
      <c r="GW251">
        <v>5.19917</v>
      </c>
      <c r="GX251">
        <v>12.0049</v>
      </c>
      <c r="GY251">
        <v>4.97565</v>
      </c>
      <c r="GZ251">
        <v>3.293</v>
      </c>
      <c r="HA251">
        <v>9999</v>
      </c>
      <c r="HB251">
        <v>9999</v>
      </c>
      <c r="HC251">
        <v>999.9</v>
      </c>
      <c r="HD251">
        <v>9999</v>
      </c>
      <c r="HE251">
        <v>1.8631</v>
      </c>
      <c r="HF251">
        <v>1.86813</v>
      </c>
      <c r="HG251">
        <v>1.86788</v>
      </c>
      <c r="HH251">
        <v>1.86904</v>
      </c>
      <c r="HI251">
        <v>1.86988</v>
      </c>
      <c r="HJ251">
        <v>1.86587</v>
      </c>
      <c r="HK251">
        <v>1.86703</v>
      </c>
      <c r="HL251">
        <v>1.86832</v>
      </c>
      <c r="HM251">
        <v>5</v>
      </c>
      <c r="HN251">
        <v>0</v>
      </c>
      <c r="HO251">
        <v>0</v>
      </c>
      <c r="HP251">
        <v>0</v>
      </c>
      <c r="HQ251" t="s">
        <v>411</v>
      </c>
      <c r="HR251" t="s">
        <v>412</v>
      </c>
      <c r="HS251" t="s">
        <v>413</v>
      </c>
      <c r="HT251" t="s">
        <v>413</v>
      </c>
      <c r="HU251" t="s">
        <v>413</v>
      </c>
      <c r="HV251" t="s">
        <v>413</v>
      </c>
      <c r="HW251">
        <v>0</v>
      </c>
      <c r="HX251">
        <v>100</v>
      </c>
      <c r="HY251">
        <v>100</v>
      </c>
      <c r="HZ251">
        <v>8.467</v>
      </c>
      <c r="IA251">
        <v>0.0001</v>
      </c>
      <c r="IB251">
        <v>4.09459096810632</v>
      </c>
      <c r="IC251">
        <v>0.00701673648668627</v>
      </c>
      <c r="ID251">
        <v>-7.00304995360485e-07</v>
      </c>
      <c r="IE251">
        <v>-1.86506737496121e-11</v>
      </c>
      <c r="IF251">
        <v>0.00125787624930914</v>
      </c>
      <c r="IG251">
        <v>-0.0224036906934607</v>
      </c>
      <c r="IH251">
        <v>0.00249664406764014</v>
      </c>
      <c r="II251">
        <v>-2.59163740235367e-05</v>
      </c>
      <c r="IJ251">
        <v>-2</v>
      </c>
      <c r="IK251">
        <v>2020</v>
      </c>
      <c r="IL251">
        <v>1</v>
      </c>
      <c r="IM251">
        <v>25</v>
      </c>
      <c r="IN251">
        <v>107.4</v>
      </c>
      <c r="IO251">
        <v>107.4</v>
      </c>
      <c r="IP251">
        <v>1.56128</v>
      </c>
      <c r="IQ251">
        <v>2.63062</v>
      </c>
      <c r="IR251">
        <v>1.54785</v>
      </c>
      <c r="IS251">
        <v>2.30469</v>
      </c>
      <c r="IT251">
        <v>1.34644</v>
      </c>
      <c r="IU251">
        <v>2.29492</v>
      </c>
      <c r="IV251">
        <v>34.2814</v>
      </c>
      <c r="IW251">
        <v>24.1926</v>
      </c>
      <c r="IX251">
        <v>18</v>
      </c>
      <c r="IY251">
        <v>501.939</v>
      </c>
      <c r="IZ251">
        <v>378.876</v>
      </c>
      <c r="JA251">
        <v>13.1286</v>
      </c>
      <c r="JB251">
        <v>26.0525</v>
      </c>
      <c r="JC251">
        <v>30</v>
      </c>
      <c r="JD251">
        <v>26.1121</v>
      </c>
      <c r="JE251">
        <v>26.0658</v>
      </c>
      <c r="JF251">
        <v>31.304</v>
      </c>
      <c r="JG251">
        <v>59.9514</v>
      </c>
      <c r="JH251">
        <v>0</v>
      </c>
      <c r="JI251">
        <v>13.1256</v>
      </c>
      <c r="JJ251">
        <v>723.186</v>
      </c>
      <c r="JK251">
        <v>9.31733</v>
      </c>
      <c r="JL251">
        <v>102.22</v>
      </c>
      <c r="JM251">
        <v>102.821</v>
      </c>
    </row>
    <row r="252" spans="1:273">
      <c r="A252">
        <v>236</v>
      </c>
      <c r="B252">
        <v>1510794368</v>
      </c>
      <c r="C252">
        <v>5035.90000009537</v>
      </c>
      <c r="D252" t="s">
        <v>883</v>
      </c>
      <c r="E252" t="s">
        <v>884</v>
      </c>
      <c r="F252">
        <v>5</v>
      </c>
      <c r="G252" t="s">
        <v>798</v>
      </c>
      <c r="H252" t="s">
        <v>406</v>
      </c>
      <c r="I252">
        <v>1510794360.5</v>
      </c>
      <c r="J252">
        <f>(K252)/1000</f>
        <v>0</v>
      </c>
      <c r="K252">
        <f>IF(CZ252, AN252, AH252)</f>
        <v>0</v>
      </c>
      <c r="L252">
        <f>IF(CZ252, AI252, AG252)</f>
        <v>0</v>
      </c>
      <c r="M252">
        <f>DB252 - IF(AU252&gt;1, L252*CV252*100.0/(AW252*DP252), 0)</f>
        <v>0</v>
      </c>
      <c r="N252">
        <f>((T252-J252/2)*M252-L252)/(T252+J252/2)</f>
        <v>0</v>
      </c>
      <c r="O252">
        <f>N252*(DI252+DJ252)/1000.0</f>
        <v>0</v>
      </c>
      <c r="P252">
        <f>(DB252 - IF(AU252&gt;1, L252*CV252*100.0/(AW252*DP252), 0))*(DI252+DJ252)/1000.0</f>
        <v>0</v>
      </c>
      <c r="Q252">
        <f>2.0/((1/S252-1/R252)+SIGN(S252)*SQRT((1/S252-1/R252)*(1/S252-1/R252) + 4*CW252/((CW252+1)*(CW252+1))*(2*1/S252*1/R252-1/R252*1/R252)))</f>
        <v>0</v>
      </c>
      <c r="R252">
        <f>IF(LEFT(CX252,1)&lt;&gt;"0",IF(LEFT(CX252,1)="1",3.0,CY252),$D$5+$E$5*(DP252*DI252/($K$5*1000))+$F$5*(DP252*DI252/($K$5*1000))*MAX(MIN(CV252,$J$5),$I$5)*MAX(MIN(CV252,$J$5),$I$5)+$G$5*MAX(MIN(CV252,$J$5),$I$5)*(DP252*DI252/($K$5*1000))+$H$5*(DP252*DI252/($K$5*1000))*(DP252*DI252/($K$5*1000)))</f>
        <v>0</v>
      </c>
      <c r="S252">
        <f>J252*(1000-(1000*0.61365*exp(17.502*W252/(240.97+W252))/(DI252+DJ252)+DD252)/2)/(1000*0.61365*exp(17.502*W252/(240.97+W252))/(DI252+DJ252)-DD252)</f>
        <v>0</v>
      </c>
      <c r="T252">
        <f>1/((CW252+1)/(Q252/1.6)+1/(R252/1.37)) + CW252/((CW252+1)/(Q252/1.6) + CW252/(R252/1.37))</f>
        <v>0</v>
      </c>
      <c r="U252">
        <f>(CR252*CU252)</f>
        <v>0</v>
      </c>
      <c r="V252">
        <f>(DK252+(U252+2*0.95*5.67E-8*(((DK252+$B$7)+273)^4-(DK252+273)^4)-44100*J252)/(1.84*29.3*R252+8*0.95*5.67E-8*(DK252+273)^3))</f>
        <v>0</v>
      </c>
      <c r="W252">
        <f>($C$7*DL252+$D$7*DM252+$E$7*V252)</f>
        <v>0</v>
      </c>
      <c r="X252">
        <f>0.61365*exp(17.502*W252/(240.97+W252))</f>
        <v>0</v>
      </c>
      <c r="Y252">
        <f>(Z252/AA252*100)</f>
        <v>0</v>
      </c>
      <c r="Z252">
        <f>DD252*(DI252+DJ252)/1000</f>
        <v>0</v>
      </c>
      <c r="AA252">
        <f>0.61365*exp(17.502*DK252/(240.97+DK252))</f>
        <v>0</v>
      </c>
      <c r="AB252">
        <f>(X252-DD252*(DI252+DJ252)/1000)</f>
        <v>0</v>
      </c>
      <c r="AC252">
        <f>(-J252*44100)</f>
        <v>0</v>
      </c>
      <c r="AD252">
        <f>2*29.3*R252*0.92*(DK252-W252)</f>
        <v>0</v>
      </c>
      <c r="AE252">
        <f>2*0.95*5.67E-8*(((DK252+$B$7)+273)^4-(W252+273)^4)</f>
        <v>0</v>
      </c>
      <c r="AF252">
        <f>U252+AE252+AC252+AD252</f>
        <v>0</v>
      </c>
      <c r="AG252">
        <f>DH252*AU252*(DC252-DB252*(1000-AU252*DE252)/(1000-AU252*DD252))/(100*CV252)</f>
        <v>0</v>
      </c>
      <c r="AH252">
        <f>1000*DH252*AU252*(DD252-DE252)/(100*CV252*(1000-AU252*DD252))</f>
        <v>0</v>
      </c>
      <c r="AI252">
        <f>(AJ252 - AK252 - DI252*1E3/(8.314*(DK252+273.15)) * AM252/DH252 * AL252) * DH252/(100*CV252) * (1000 - DE252)/1000</f>
        <v>0</v>
      </c>
      <c r="AJ252">
        <v>718.921264868571</v>
      </c>
      <c r="AK252">
        <v>699.257654545454</v>
      </c>
      <c r="AL252">
        <v>3.44729322985555</v>
      </c>
      <c r="AM252">
        <v>64.6680745848926</v>
      </c>
      <c r="AN252">
        <f>(AP252 - AO252 + DI252*1E3/(8.314*(DK252+273.15)) * AR252/DH252 * AQ252) * DH252/(100*CV252) * 1000/(1000 - AP252)</f>
        <v>0</v>
      </c>
      <c r="AO252">
        <v>9.39041109742348</v>
      </c>
      <c r="AP252">
        <v>9.94835104895106</v>
      </c>
      <c r="AQ252">
        <v>-1.68599309415944e-05</v>
      </c>
      <c r="AR252">
        <v>99.6129753711119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MAX(0,($B$13+$C$13*DP252)/(1+$D$13*DP252)*DI252/(DK252+273)*$E$13)</f>
        <v>0</v>
      </c>
      <c r="AX252" t="s">
        <v>407</v>
      </c>
      <c r="AY252" t="s">
        <v>407</v>
      </c>
      <c r="AZ252">
        <v>0</v>
      </c>
      <c r="BA252">
        <v>0</v>
      </c>
      <c r="BB252">
        <f>1-AZ252/BA252</f>
        <v>0</v>
      </c>
      <c r="BC252">
        <v>0</v>
      </c>
      <c r="BD252" t="s">
        <v>407</v>
      </c>
      <c r="BE252" t="s">
        <v>407</v>
      </c>
      <c r="BF252">
        <v>0</v>
      </c>
      <c r="BG252">
        <v>0</v>
      </c>
      <c r="BH252">
        <f>1-BF252/BG252</f>
        <v>0</v>
      </c>
      <c r="BI252">
        <v>0.5</v>
      </c>
      <c r="BJ252">
        <f>CS252</f>
        <v>0</v>
      </c>
      <c r="BK252">
        <f>L252</f>
        <v>0</v>
      </c>
      <c r="BL252">
        <f>BH252*BI252*BJ252</f>
        <v>0</v>
      </c>
      <c r="BM252">
        <f>(BK252-BC252)/BJ252</f>
        <v>0</v>
      </c>
      <c r="BN252">
        <f>(BA252-BG252)/BG252</f>
        <v>0</v>
      </c>
      <c r="BO252">
        <f>AZ252/(BB252+AZ252/BG252)</f>
        <v>0</v>
      </c>
      <c r="BP252" t="s">
        <v>407</v>
      </c>
      <c r="BQ252">
        <v>0</v>
      </c>
      <c r="BR252">
        <f>IF(BQ252&lt;&gt;0, BQ252, BO252)</f>
        <v>0</v>
      </c>
      <c r="BS252">
        <f>1-BR252/BG252</f>
        <v>0</v>
      </c>
      <c r="BT252">
        <f>(BG252-BF252)/(BG252-BR252)</f>
        <v>0</v>
      </c>
      <c r="BU252">
        <f>(BA252-BG252)/(BA252-BR252)</f>
        <v>0</v>
      </c>
      <c r="BV252">
        <f>(BG252-BF252)/(BG252-AZ252)</f>
        <v>0</v>
      </c>
      <c r="BW252">
        <f>(BA252-BG252)/(BA252-AZ252)</f>
        <v>0</v>
      </c>
      <c r="BX252">
        <f>(BT252*BR252/BF252)</f>
        <v>0</v>
      </c>
      <c r="BY252">
        <f>(1-BX252)</f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f>$B$11*DQ252+$C$11*DR252+$F$11*EC252*(1-EF252)</f>
        <v>0</v>
      </c>
      <c r="CS252">
        <f>CR252*CT252</f>
        <v>0</v>
      </c>
      <c r="CT252">
        <f>($B$11*$D$9+$C$11*$D$9+$F$11*((EP252+EH252)/MAX(EP252+EH252+EQ252, 0.1)*$I$9+EQ252/MAX(EP252+EH252+EQ252, 0.1)*$J$9))/($B$11+$C$11+$F$11)</f>
        <v>0</v>
      </c>
      <c r="CU252">
        <f>($B$11*$K$9+$C$11*$K$9+$F$11*((EP252+EH252)/MAX(EP252+EH252+EQ252, 0.1)*$P$9+EQ252/MAX(EP252+EH252+EQ252, 0.1)*$Q$9))/($B$11+$C$11+$F$11)</f>
        <v>0</v>
      </c>
      <c r="CV252">
        <v>2.96</v>
      </c>
      <c r="CW252">
        <v>0.5</v>
      </c>
      <c r="CX252" t="s">
        <v>408</v>
      </c>
      <c r="CY252">
        <v>2</v>
      </c>
      <c r="CZ252" t="b">
        <v>1</v>
      </c>
      <c r="DA252">
        <v>1510794360.5</v>
      </c>
      <c r="DB252">
        <v>668.770814814815</v>
      </c>
      <c r="DC252">
        <v>695.207518518519</v>
      </c>
      <c r="DD252">
        <v>9.95960407407407</v>
      </c>
      <c r="DE252">
        <v>9.40216592592593</v>
      </c>
      <c r="DF252">
        <v>660.353555555556</v>
      </c>
      <c r="DG252">
        <v>9.9594337037037</v>
      </c>
      <c r="DH252">
        <v>500.068148148148</v>
      </c>
      <c r="DI252">
        <v>89.8520518518519</v>
      </c>
      <c r="DJ252">
        <v>0.100013622222222</v>
      </c>
      <c r="DK252">
        <v>18.9136333333333</v>
      </c>
      <c r="DL252">
        <v>19.9952814814815</v>
      </c>
      <c r="DM252">
        <v>999.9</v>
      </c>
      <c r="DN252">
        <v>0</v>
      </c>
      <c r="DO252">
        <v>0</v>
      </c>
      <c r="DP252">
        <v>9996.57555555556</v>
      </c>
      <c r="DQ252">
        <v>0</v>
      </c>
      <c r="DR252">
        <v>9.76735962962963</v>
      </c>
      <c r="DS252">
        <v>-26.4366888888889</v>
      </c>
      <c r="DT252">
        <v>675.498407407407</v>
      </c>
      <c r="DU252">
        <v>701.805814814815</v>
      </c>
      <c r="DV252">
        <v>0.557438666666667</v>
      </c>
      <c r="DW252">
        <v>695.207518518519</v>
      </c>
      <c r="DX252">
        <v>9.40216592592593</v>
      </c>
      <c r="DY252">
        <v>0.894890962962963</v>
      </c>
      <c r="DZ252">
        <v>0.844803888888889</v>
      </c>
      <c r="EA252">
        <v>5.30883777777778</v>
      </c>
      <c r="EB252">
        <v>4.48326777777778</v>
      </c>
      <c r="EC252">
        <v>1999.9262962963</v>
      </c>
      <c r="ED252">
        <v>0.980002037037037</v>
      </c>
      <c r="EE252">
        <v>0.0199978</v>
      </c>
      <c r="EF252">
        <v>0</v>
      </c>
      <c r="EG252">
        <v>2.32741111111111</v>
      </c>
      <c r="EH252">
        <v>0</v>
      </c>
      <c r="EI252">
        <v>5245.48740740741</v>
      </c>
      <c r="EJ252">
        <v>17299.5296296296</v>
      </c>
      <c r="EK252">
        <v>37.2521481481481</v>
      </c>
      <c r="EL252">
        <v>38.1756296296296</v>
      </c>
      <c r="EM252">
        <v>37.2336296296296</v>
      </c>
      <c r="EN252">
        <v>36.6988518518519</v>
      </c>
      <c r="EO252">
        <v>36.2242962962963</v>
      </c>
      <c r="EP252">
        <v>1959.93222222222</v>
      </c>
      <c r="EQ252">
        <v>39.9944444444444</v>
      </c>
      <c r="ER252">
        <v>0</v>
      </c>
      <c r="ES252">
        <v>1679595121.1</v>
      </c>
      <c r="ET252">
        <v>0</v>
      </c>
      <c r="EU252">
        <v>2.29422</v>
      </c>
      <c r="EV252">
        <v>-0.489346146129173</v>
      </c>
      <c r="EW252">
        <v>9.08769232441653</v>
      </c>
      <c r="EX252">
        <v>5245.5364</v>
      </c>
      <c r="EY252">
        <v>15</v>
      </c>
      <c r="EZ252">
        <v>0</v>
      </c>
      <c r="FA252" t="s">
        <v>409</v>
      </c>
      <c r="FB252">
        <v>1510787920.6</v>
      </c>
      <c r="FC252">
        <v>1510787921.6</v>
      </c>
      <c r="FD252">
        <v>0</v>
      </c>
      <c r="FE252">
        <v>-0.101</v>
      </c>
      <c r="FF252">
        <v>-0.012</v>
      </c>
      <c r="FG252">
        <v>6.901</v>
      </c>
      <c r="FH252">
        <v>0.516</v>
      </c>
      <c r="FI252">
        <v>420</v>
      </c>
      <c r="FJ252">
        <v>24</v>
      </c>
      <c r="FK252">
        <v>0.32</v>
      </c>
      <c r="FL252">
        <v>0.12</v>
      </c>
      <c r="FM252">
        <v>0.5507094</v>
      </c>
      <c r="FN252">
        <v>0.126499227016885</v>
      </c>
      <c r="FO252">
        <v>0.0144663348844827</v>
      </c>
      <c r="FP252">
        <v>1</v>
      </c>
      <c r="FQ252">
        <v>1</v>
      </c>
      <c r="FR252">
        <v>1</v>
      </c>
      <c r="FS252" t="s">
        <v>410</v>
      </c>
      <c r="FT252">
        <v>2.97398</v>
      </c>
      <c r="FU252">
        <v>2.75392</v>
      </c>
      <c r="FV252">
        <v>0.129516</v>
      </c>
      <c r="FW252">
        <v>0.134024</v>
      </c>
      <c r="FX252">
        <v>0.0543831</v>
      </c>
      <c r="FY252">
        <v>0.0525437</v>
      </c>
      <c r="FZ252">
        <v>33886.2</v>
      </c>
      <c r="GA252">
        <v>36783.6</v>
      </c>
      <c r="GB252">
        <v>35276.9</v>
      </c>
      <c r="GC252">
        <v>38522.5</v>
      </c>
      <c r="GD252">
        <v>47275.3</v>
      </c>
      <c r="GE252">
        <v>52700.3</v>
      </c>
      <c r="GF252">
        <v>55078.8</v>
      </c>
      <c r="GG252">
        <v>61762</v>
      </c>
      <c r="GH252">
        <v>1.99468</v>
      </c>
      <c r="GI252">
        <v>1.79392</v>
      </c>
      <c r="GJ252">
        <v>0.0416636</v>
      </c>
      <c r="GK252">
        <v>0</v>
      </c>
      <c r="GL252">
        <v>19.3174</v>
      </c>
      <c r="GM252">
        <v>999.9</v>
      </c>
      <c r="GN252">
        <v>50.983</v>
      </c>
      <c r="GO252">
        <v>30.696</v>
      </c>
      <c r="GP252">
        <v>25.1578</v>
      </c>
      <c r="GQ252">
        <v>56.3187</v>
      </c>
      <c r="GR252">
        <v>50.0921</v>
      </c>
      <c r="GS252">
        <v>1</v>
      </c>
      <c r="GT252">
        <v>-0.0740142</v>
      </c>
      <c r="GU252">
        <v>5.31507</v>
      </c>
      <c r="GV252">
        <v>20.041</v>
      </c>
      <c r="GW252">
        <v>5.20037</v>
      </c>
      <c r="GX252">
        <v>12.0049</v>
      </c>
      <c r="GY252">
        <v>4.97555</v>
      </c>
      <c r="GZ252">
        <v>3.29293</v>
      </c>
      <c r="HA252">
        <v>9999</v>
      </c>
      <c r="HB252">
        <v>9999</v>
      </c>
      <c r="HC252">
        <v>999.9</v>
      </c>
      <c r="HD252">
        <v>9999</v>
      </c>
      <c r="HE252">
        <v>1.8631</v>
      </c>
      <c r="HF252">
        <v>1.86813</v>
      </c>
      <c r="HG252">
        <v>1.86786</v>
      </c>
      <c r="HH252">
        <v>1.86901</v>
      </c>
      <c r="HI252">
        <v>1.86988</v>
      </c>
      <c r="HJ252">
        <v>1.86586</v>
      </c>
      <c r="HK252">
        <v>1.867</v>
      </c>
      <c r="HL252">
        <v>1.86834</v>
      </c>
      <c r="HM252">
        <v>5</v>
      </c>
      <c r="HN252">
        <v>0</v>
      </c>
      <c r="HO252">
        <v>0</v>
      </c>
      <c r="HP252">
        <v>0</v>
      </c>
      <c r="HQ252" t="s">
        <v>411</v>
      </c>
      <c r="HR252" t="s">
        <v>412</v>
      </c>
      <c r="HS252" t="s">
        <v>413</v>
      </c>
      <c r="HT252" t="s">
        <v>413</v>
      </c>
      <c r="HU252" t="s">
        <v>413</v>
      </c>
      <c r="HV252" t="s">
        <v>413</v>
      </c>
      <c r="HW252">
        <v>0</v>
      </c>
      <c r="HX252">
        <v>100</v>
      </c>
      <c r="HY252">
        <v>100</v>
      </c>
      <c r="HZ252">
        <v>8.569</v>
      </c>
      <c r="IA252">
        <v>-0</v>
      </c>
      <c r="IB252">
        <v>4.09459096810632</v>
      </c>
      <c r="IC252">
        <v>0.00701673648668627</v>
      </c>
      <c r="ID252">
        <v>-7.00304995360485e-07</v>
      </c>
      <c r="IE252">
        <v>-1.86506737496121e-11</v>
      </c>
      <c r="IF252">
        <v>0.00125787624930914</v>
      </c>
      <c r="IG252">
        <v>-0.0224036906934607</v>
      </c>
      <c r="IH252">
        <v>0.00249664406764014</v>
      </c>
      <c r="II252">
        <v>-2.59163740235367e-05</v>
      </c>
      <c r="IJ252">
        <v>-2</v>
      </c>
      <c r="IK252">
        <v>2020</v>
      </c>
      <c r="IL252">
        <v>1</v>
      </c>
      <c r="IM252">
        <v>25</v>
      </c>
      <c r="IN252">
        <v>107.5</v>
      </c>
      <c r="IO252">
        <v>107.4</v>
      </c>
      <c r="IP252">
        <v>1.58813</v>
      </c>
      <c r="IQ252">
        <v>2.63184</v>
      </c>
      <c r="IR252">
        <v>1.54785</v>
      </c>
      <c r="IS252">
        <v>2.30469</v>
      </c>
      <c r="IT252">
        <v>1.34644</v>
      </c>
      <c r="IU252">
        <v>2.323</v>
      </c>
      <c r="IV252">
        <v>34.3042</v>
      </c>
      <c r="IW252">
        <v>24.1838</v>
      </c>
      <c r="IX252">
        <v>18</v>
      </c>
      <c r="IY252">
        <v>501.99</v>
      </c>
      <c r="IZ252">
        <v>378.909</v>
      </c>
      <c r="JA252">
        <v>13.1182</v>
      </c>
      <c r="JB252">
        <v>26.0523</v>
      </c>
      <c r="JC252">
        <v>30.0007</v>
      </c>
      <c r="JD252">
        <v>26.1106</v>
      </c>
      <c r="JE252">
        <v>26.0647</v>
      </c>
      <c r="JF252">
        <v>31.912</v>
      </c>
      <c r="JG252">
        <v>60.2222</v>
      </c>
      <c r="JH252">
        <v>0</v>
      </c>
      <c r="JI252">
        <v>13.0246</v>
      </c>
      <c r="JJ252">
        <v>743.468</v>
      </c>
      <c r="JK252">
        <v>9.30929</v>
      </c>
      <c r="JL252">
        <v>102.22</v>
      </c>
      <c r="JM252">
        <v>102.821</v>
      </c>
    </row>
    <row r="253" spans="1:273">
      <c r="A253">
        <v>237</v>
      </c>
      <c r="B253">
        <v>1510794373</v>
      </c>
      <c r="C253">
        <v>5040.90000009537</v>
      </c>
      <c r="D253" t="s">
        <v>885</v>
      </c>
      <c r="E253" t="s">
        <v>886</v>
      </c>
      <c r="F253">
        <v>5</v>
      </c>
      <c r="G253" t="s">
        <v>798</v>
      </c>
      <c r="H253" t="s">
        <v>406</v>
      </c>
      <c r="I253">
        <v>1510794365.21429</v>
      </c>
      <c r="J253">
        <f>(K253)/1000</f>
        <v>0</v>
      </c>
      <c r="K253">
        <f>IF(CZ253, AN253, AH253)</f>
        <v>0</v>
      </c>
      <c r="L253">
        <f>IF(CZ253, AI253, AG253)</f>
        <v>0</v>
      </c>
      <c r="M253">
        <f>DB253 - IF(AU253&gt;1, L253*CV253*100.0/(AW253*DP253), 0)</f>
        <v>0</v>
      </c>
      <c r="N253">
        <f>((T253-J253/2)*M253-L253)/(T253+J253/2)</f>
        <v>0</v>
      </c>
      <c r="O253">
        <f>N253*(DI253+DJ253)/1000.0</f>
        <v>0</v>
      </c>
      <c r="P253">
        <f>(DB253 - IF(AU253&gt;1, L253*CV253*100.0/(AW253*DP253), 0))*(DI253+DJ253)/1000.0</f>
        <v>0</v>
      </c>
      <c r="Q253">
        <f>2.0/((1/S253-1/R253)+SIGN(S253)*SQRT((1/S253-1/R253)*(1/S253-1/R253) + 4*CW253/((CW253+1)*(CW253+1))*(2*1/S253*1/R253-1/R253*1/R253)))</f>
        <v>0</v>
      </c>
      <c r="R253">
        <f>IF(LEFT(CX253,1)&lt;&gt;"0",IF(LEFT(CX253,1)="1",3.0,CY253),$D$5+$E$5*(DP253*DI253/($K$5*1000))+$F$5*(DP253*DI253/($K$5*1000))*MAX(MIN(CV253,$J$5),$I$5)*MAX(MIN(CV253,$J$5),$I$5)+$G$5*MAX(MIN(CV253,$J$5),$I$5)*(DP253*DI253/($K$5*1000))+$H$5*(DP253*DI253/($K$5*1000))*(DP253*DI253/($K$5*1000)))</f>
        <v>0</v>
      </c>
      <c r="S253">
        <f>J253*(1000-(1000*0.61365*exp(17.502*W253/(240.97+W253))/(DI253+DJ253)+DD253)/2)/(1000*0.61365*exp(17.502*W253/(240.97+W253))/(DI253+DJ253)-DD253)</f>
        <v>0</v>
      </c>
      <c r="T253">
        <f>1/((CW253+1)/(Q253/1.6)+1/(R253/1.37)) + CW253/((CW253+1)/(Q253/1.6) + CW253/(R253/1.37))</f>
        <v>0</v>
      </c>
      <c r="U253">
        <f>(CR253*CU253)</f>
        <v>0</v>
      </c>
      <c r="V253">
        <f>(DK253+(U253+2*0.95*5.67E-8*(((DK253+$B$7)+273)^4-(DK253+273)^4)-44100*J253)/(1.84*29.3*R253+8*0.95*5.67E-8*(DK253+273)^3))</f>
        <v>0</v>
      </c>
      <c r="W253">
        <f>($C$7*DL253+$D$7*DM253+$E$7*V253)</f>
        <v>0</v>
      </c>
      <c r="X253">
        <f>0.61365*exp(17.502*W253/(240.97+W253))</f>
        <v>0</v>
      </c>
      <c r="Y253">
        <f>(Z253/AA253*100)</f>
        <v>0</v>
      </c>
      <c r="Z253">
        <f>DD253*(DI253+DJ253)/1000</f>
        <v>0</v>
      </c>
      <c r="AA253">
        <f>0.61365*exp(17.502*DK253/(240.97+DK253))</f>
        <v>0</v>
      </c>
      <c r="AB253">
        <f>(X253-DD253*(DI253+DJ253)/1000)</f>
        <v>0</v>
      </c>
      <c r="AC253">
        <f>(-J253*44100)</f>
        <v>0</v>
      </c>
      <c r="AD253">
        <f>2*29.3*R253*0.92*(DK253-W253)</f>
        <v>0</v>
      </c>
      <c r="AE253">
        <f>2*0.95*5.67E-8*(((DK253+$B$7)+273)^4-(W253+273)^4)</f>
        <v>0</v>
      </c>
      <c r="AF253">
        <f>U253+AE253+AC253+AD253</f>
        <v>0</v>
      </c>
      <c r="AG253">
        <f>DH253*AU253*(DC253-DB253*(1000-AU253*DE253)/(1000-AU253*DD253))/(100*CV253)</f>
        <v>0</v>
      </c>
      <c r="AH253">
        <f>1000*DH253*AU253*(DD253-DE253)/(100*CV253*(1000-AU253*DD253))</f>
        <v>0</v>
      </c>
      <c r="AI253">
        <f>(AJ253 - AK253 - DI253*1E3/(8.314*(DK253+273.15)) * AM253/DH253 * AL253) * DH253/(100*CV253) * (1000 - DE253)/1000</f>
        <v>0</v>
      </c>
      <c r="AJ253">
        <v>735.589462002189</v>
      </c>
      <c r="AK253">
        <v>716.171715151515</v>
      </c>
      <c r="AL253">
        <v>3.387930193434</v>
      </c>
      <c r="AM253">
        <v>64.6680745848926</v>
      </c>
      <c r="AN253">
        <f>(AP253 - AO253 + DI253*1E3/(8.314*(DK253+273.15)) * AR253/DH253 * AQ253) * DH253/(100*CV253) * 1000/(1000 - AP253)</f>
        <v>0</v>
      </c>
      <c r="AO253">
        <v>9.37200962540265</v>
      </c>
      <c r="AP253">
        <v>9.93300958041959</v>
      </c>
      <c r="AQ253">
        <v>-9.91422117127033e-06</v>
      </c>
      <c r="AR253">
        <v>99.6129753711119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MAX(0,($B$13+$C$13*DP253)/(1+$D$13*DP253)*DI253/(DK253+273)*$E$13)</f>
        <v>0</v>
      </c>
      <c r="AX253" t="s">
        <v>407</v>
      </c>
      <c r="AY253" t="s">
        <v>407</v>
      </c>
      <c r="AZ253">
        <v>0</v>
      </c>
      <c r="BA253">
        <v>0</v>
      </c>
      <c r="BB253">
        <f>1-AZ253/BA253</f>
        <v>0</v>
      </c>
      <c r="BC253">
        <v>0</v>
      </c>
      <c r="BD253" t="s">
        <v>407</v>
      </c>
      <c r="BE253" t="s">
        <v>407</v>
      </c>
      <c r="BF253">
        <v>0</v>
      </c>
      <c r="BG253">
        <v>0</v>
      </c>
      <c r="BH253">
        <f>1-BF253/BG253</f>
        <v>0</v>
      </c>
      <c r="BI253">
        <v>0.5</v>
      </c>
      <c r="BJ253">
        <f>CS253</f>
        <v>0</v>
      </c>
      <c r="BK253">
        <f>L253</f>
        <v>0</v>
      </c>
      <c r="BL253">
        <f>BH253*BI253*BJ253</f>
        <v>0</v>
      </c>
      <c r="BM253">
        <f>(BK253-BC253)/BJ253</f>
        <v>0</v>
      </c>
      <c r="BN253">
        <f>(BA253-BG253)/BG253</f>
        <v>0</v>
      </c>
      <c r="BO253">
        <f>AZ253/(BB253+AZ253/BG253)</f>
        <v>0</v>
      </c>
      <c r="BP253" t="s">
        <v>407</v>
      </c>
      <c r="BQ253">
        <v>0</v>
      </c>
      <c r="BR253">
        <f>IF(BQ253&lt;&gt;0, BQ253, BO253)</f>
        <v>0</v>
      </c>
      <c r="BS253">
        <f>1-BR253/BG253</f>
        <v>0</v>
      </c>
      <c r="BT253">
        <f>(BG253-BF253)/(BG253-BR253)</f>
        <v>0</v>
      </c>
      <c r="BU253">
        <f>(BA253-BG253)/(BA253-BR253)</f>
        <v>0</v>
      </c>
      <c r="BV253">
        <f>(BG253-BF253)/(BG253-AZ253)</f>
        <v>0</v>
      </c>
      <c r="BW253">
        <f>(BA253-BG253)/(BA253-AZ253)</f>
        <v>0</v>
      </c>
      <c r="BX253">
        <f>(BT253*BR253/BF253)</f>
        <v>0</v>
      </c>
      <c r="BY253">
        <f>(1-BX253)</f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f>$B$11*DQ253+$C$11*DR253+$F$11*EC253*(1-EF253)</f>
        <v>0</v>
      </c>
      <c r="CS253">
        <f>CR253*CT253</f>
        <v>0</v>
      </c>
      <c r="CT253">
        <f>($B$11*$D$9+$C$11*$D$9+$F$11*((EP253+EH253)/MAX(EP253+EH253+EQ253, 0.1)*$I$9+EQ253/MAX(EP253+EH253+EQ253, 0.1)*$J$9))/($B$11+$C$11+$F$11)</f>
        <v>0</v>
      </c>
      <c r="CU253">
        <f>($B$11*$K$9+$C$11*$K$9+$F$11*((EP253+EH253)/MAX(EP253+EH253+EQ253, 0.1)*$P$9+EQ253/MAX(EP253+EH253+EQ253, 0.1)*$Q$9))/($B$11+$C$11+$F$11)</f>
        <v>0</v>
      </c>
      <c r="CV253">
        <v>2.96</v>
      </c>
      <c r="CW253">
        <v>0.5</v>
      </c>
      <c r="CX253" t="s">
        <v>408</v>
      </c>
      <c r="CY253">
        <v>2</v>
      </c>
      <c r="CZ253" t="b">
        <v>1</v>
      </c>
      <c r="DA253">
        <v>1510794365.21429</v>
      </c>
      <c r="DB253">
        <v>684.573321428571</v>
      </c>
      <c r="DC253">
        <v>711.020964285714</v>
      </c>
      <c r="DD253">
        <v>9.95136178571429</v>
      </c>
      <c r="DE253">
        <v>9.38254607142857</v>
      </c>
      <c r="DF253">
        <v>676.060964285714</v>
      </c>
      <c r="DG253">
        <v>9.95134964285714</v>
      </c>
      <c r="DH253">
        <v>500.075</v>
      </c>
      <c r="DI253">
        <v>89.8510071428571</v>
      </c>
      <c r="DJ253">
        <v>0.100045303571429</v>
      </c>
      <c r="DK253">
        <v>18.9162035714286</v>
      </c>
      <c r="DL253">
        <v>20.0035714285714</v>
      </c>
      <c r="DM253">
        <v>999.9</v>
      </c>
      <c r="DN253">
        <v>0</v>
      </c>
      <c r="DO253">
        <v>0</v>
      </c>
      <c r="DP253">
        <v>9985.95714285715</v>
      </c>
      <c r="DQ253">
        <v>0</v>
      </c>
      <c r="DR253">
        <v>9.77093428571428</v>
      </c>
      <c r="DS253">
        <v>-26.4477571428571</v>
      </c>
      <c r="DT253">
        <v>691.454</v>
      </c>
      <c r="DU253">
        <v>717.755142857143</v>
      </c>
      <c r="DV253">
        <v>0.5688165</v>
      </c>
      <c r="DW253">
        <v>711.020964285714</v>
      </c>
      <c r="DX253">
        <v>9.38254607142857</v>
      </c>
      <c r="DY253">
        <v>0.89414</v>
      </c>
      <c r="DZ253">
        <v>0.843031142857143</v>
      </c>
      <c r="EA253">
        <v>5.29676285714286</v>
      </c>
      <c r="EB253">
        <v>4.45326</v>
      </c>
      <c r="EC253">
        <v>1999.95071428571</v>
      </c>
      <c r="ED253">
        <v>0.980001035714286</v>
      </c>
      <c r="EE253">
        <v>0.0199988642857143</v>
      </c>
      <c r="EF253">
        <v>0</v>
      </c>
      <c r="EG253">
        <v>2.29681071428571</v>
      </c>
      <c r="EH253">
        <v>0</v>
      </c>
      <c r="EI253">
        <v>5246.12285714286</v>
      </c>
      <c r="EJ253">
        <v>17299.725</v>
      </c>
      <c r="EK253">
        <v>37.3658571428571</v>
      </c>
      <c r="EL253">
        <v>38.3211785714286</v>
      </c>
      <c r="EM253">
        <v>37.3367857142857</v>
      </c>
      <c r="EN253">
        <v>36.8390714285714</v>
      </c>
      <c r="EO253">
        <v>36.3121785714286</v>
      </c>
      <c r="EP253">
        <v>1959.95428571429</v>
      </c>
      <c r="EQ253">
        <v>39.9967857142857</v>
      </c>
      <c r="ER253">
        <v>0</v>
      </c>
      <c r="ES253">
        <v>1679595125.9</v>
      </c>
      <c r="ET253">
        <v>0</v>
      </c>
      <c r="EU253">
        <v>2.304116</v>
      </c>
      <c r="EV253">
        <v>0.0496538628099715</v>
      </c>
      <c r="EW253">
        <v>6.98769227785216</v>
      </c>
      <c r="EX253">
        <v>5246.1676</v>
      </c>
      <c r="EY253">
        <v>15</v>
      </c>
      <c r="EZ253">
        <v>0</v>
      </c>
      <c r="FA253" t="s">
        <v>409</v>
      </c>
      <c r="FB253">
        <v>1510787920.6</v>
      </c>
      <c r="FC253">
        <v>1510787921.6</v>
      </c>
      <c r="FD253">
        <v>0</v>
      </c>
      <c r="FE253">
        <v>-0.101</v>
      </c>
      <c r="FF253">
        <v>-0.012</v>
      </c>
      <c r="FG253">
        <v>6.901</v>
      </c>
      <c r="FH253">
        <v>0.516</v>
      </c>
      <c r="FI253">
        <v>420</v>
      </c>
      <c r="FJ253">
        <v>24</v>
      </c>
      <c r="FK253">
        <v>0.32</v>
      </c>
      <c r="FL253">
        <v>0.12</v>
      </c>
      <c r="FM253">
        <v>0.559518525</v>
      </c>
      <c r="FN253">
        <v>0.118709887429642</v>
      </c>
      <c r="FO253">
        <v>0.0141582091469711</v>
      </c>
      <c r="FP253">
        <v>1</v>
      </c>
      <c r="FQ253">
        <v>1</v>
      </c>
      <c r="FR253">
        <v>1</v>
      </c>
      <c r="FS253" t="s">
        <v>410</v>
      </c>
      <c r="FT253">
        <v>2.97401</v>
      </c>
      <c r="FU253">
        <v>2.75366</v>
      </c>
      <c r="FV253">
        <v>0.131665</v>
      </c>
      <c r="FW253">
        <v>0.136173</v>
      </c>
      <c r="FX253">
        <v>0.0543098</v>
      </c>
      <c r="FY253">
        <v>0.0523429</v>
      </c>
      <c r="FZ253">
        <v>33802.5</v>
      </c>
      <c r="GA253">
        <v>36692.1</v>
      </c>
      <c r="GB253">
        <v>35276.8</v>
      </c>
      <c r="GC253">
        <v>38522.2</v>
      </c>
      <c r="GD253">
        <v>47278.6</v>
      </c>
      <c r="GE253">
        <v>52711.3</v>
      </c>
      <c r="GF253">
        <v>55078.4</v>
      </c>
      <c r="GG253">
        <v>61761.7</v>
      </c>
      <c r="GH253">
        <v>1.99463</v>
      </c>
      <c r="GI253">
        <v>1.79395</v>
      </c>
      <c r="GJ253">
        <v>0.0407696</v>
      </c>
      <c r="GK253">
        <v>0</v>
      </c>
      <c r="GL253">
        <v>19.3227</v>
      </c>
      <c r="GM253">
        <v>999.9</v>
      </c>
      <c r="GN253">
        <v>50.983</v>
      </c>
      <c r="GO253">
        <v>30.696</v>
      </c>
      <c r="GP253">
        <v>25.1566</v>
      </c>
      <c r="GQ253">
        <v>56.4787</v>
      </c>
      <c r="GR253">
        <v>50.3926</v>
      </c>
      <c r="GS253">
        <v>1</v>
      </c>
      <c r="GT253">
        <v>-0.0723094</v>
      </c>
      <c r="GU253">
        <v>5.30044</v>
      </c>
      <c r="GV253">
        <v>20.0414</v>
      </c>
      <c r="GW253">
        <v>5.20037</v>
      </c>
      <c r="GX253">
        <v>12.005</v>
      </c>
      <c r="GY253">
        <v>4.97545</v>
      </c>
      <c r="GZ253">
        <v>3.29293</v>
      </c>
      <c r="HA253">
        <v>9999</v>
      </c>
      <c r="HB253">
        <v>9999</v>
      </c>
      <c r="HC253">
        <v>999.9</v>
      </c>
      <c r="HD253">
        <v>9999</v>
      </c>
      <c r="HE253">
        <v>1.8631</v>
      </c>
      <c r="HF253">
        <v>1.86812</v>
      </c>
      <c r="HG253">
        <v>1.86786</v>
      </c>
      <c r="HH253">
        <v>1.86902</v>
      </c>
      <c r="HI253">
        <v>1.8699</v>
      </c>
      <c r="HJ253">
        <v>1.86585</v>
      </c>
      <c r="HK253">
        <v>1.86703</v>
      </c>
      <c r="HL253">
        <v>1.86836</v>
      </c>
      <c r="HM253">
        <v>5</v>
      </c>
      <c r="HN253">
        <v>0</v>
      </c>
      <c r="HO253">
        <v>0</v>
      </c>
      <c r="HP253">
        <v>0</v>
      </c>
      <c r="HQ253" t="s">
        <v>411</v>
      </c>
      <c r="HR253" t="s">
        <v>412</v>
      </c>
      <c r="HS253" t="s">
        <v>413</v>
      </c>
      <c r="HT253" t="s">
        <v>413</v>
      </c>
      <c r="HU253" t="s">
        <v>413</v>
      </c>
      <c r="HV253" t="s">
        <v>413</v>
      </c>
      <c r="HW253">
        <v>0</v>
      </c>
      <c r="HX253">
        <v>100</v>
      </c>
      <c r="HY253">
        <v>100</v>
      </c>
      <c r="HZ253">
        <v>8.669</v>
      </c>
      <c r="IA253">
        <v>-0.0004</v>
      </c>
      <c r="IB253">
        <v>4.09459096810632</v>
      </c>
      <c r="IC253">
        <v>0.00701673648668627</v>
      </c>
      <c r="ID253">
        <v>-7.00304995360485e-07</v>
      </c>
      <c r="IE253">
        <v>-1.86506737496121e-11</v>
      </c>
      <c r="IF253">
        <v>0.00125787624930914</v>
      </c>
      <c r="IG253">
        <v>-0.0224036906934607</v>
      </c>
      <c r="IH253">
        <v>0.00249664406764014</v>
      </c>
      <c r="II253">
        <v>-2.59163740235367e-05</v>
      </c>
      <c r="IJ253">
        <v>-2</v>
      </c>
      <c r="IK253">
        <v>2020</v>
      </c>
      <c r="IL253">
        <v>1</v>
      </c>
      <c r="IM253">
        <v>25</v>
      </c>
      <c r="IN253">
        <v>107.5</v>
      </c>
      <c r="IO253">
        <v>107.5</v>
      </c>
      <c r="IP253">
        <v>1.61987</v>
      </c>
      <c r="IQ253">
        <v>2.62817</v>
      </c>
      <c r="IR253">
        <v>1.54785</v>
      </c>
      <c r="IS253">
        <v>2.30469</v>
      </c>
      <c r="IT253">
        <v>1.34644</v>
      </c>
      <c r="IU253">
        <v>2.41455</v>
      </c>
      <c r="IV253">
        <v>34.3042</v>
      </c>
      <c r="IW253">
        <v>24.1926</v>
      </c>
      <c r="IX253">
        <v>18</v>
      </c>
      <c r="IY253">
        <v>501.946</v>
      </c>
      <c r="IZ253">
        <v>378.914</v>
      </c>
      <c r="JA253">
        <v>13.0365</v>
      </c>
      <c r="JB253">
        <v>26.0503</v>
      </c>
      <c r="JC253">
        <v>30.0011</v>
      </c>
      <c r="JD253">
        <v>26.1094</v>
      </c>
      <c r="JE253">
        <v>26.0636</v>
      </c>
      <c r="JF253">
        <v>32.4756</v>
      </c>
      <c r="JG253">
        <v>60.2222</v>
      </c>
      <c r="JH253">
        <v>0</v>
      </c>
      <c r="JI253">
        <v>13.0184</v>
      </c>
      <c r="JJ253">
        <v>756.866</v>
      </c>
      <c r="JK253">
        <v>9.32035</v>
      </c>
      <c r="JL253">
        <v>102.219</v>
      </c>
      <c r="JM253">
        <v>102.82</v>
      </c>
    </row>
    <row r="254" spans="1:273">
      <c r="A254">
        <v>238</v>
      </c>
      <c r="B254">
        <v>1510794378</v>
      </c>
      <c r="C254">
        <v>5045.90000009537</v>
      </c>
      <c r="D254" t="s">
        <v>887</v>
      </c>
      <c r="E254" t="s">
        <v>888</v>
      </c>
      <c r="F254">
        <v>5</v>
      </c>
      <c r="G254" t="s">
        <v>798</v>
      </c>
      <c r="H254" t="s">
        <v>406</v>
      </c>
      <c r="I254">
        <v>1510794370.5</v>
      </c>
      <c r="J254">
        <f>(K254)/1000</f>
        <v>0</v>
      </c>
      <c r="K254">
        <f>IF(CZ254, AN254, AH254)</f>
        <v>0</v>
      </c>
      <c r="L254">
        <f>IF(CZ254, AI254, AG254)</f>
        <v>0</v>
      </c>
      <c r="M254">
        <f>DB254 - IF(AU254&gt;1, L254*CV254*100.0/(AW254*DP254), 0)</f>
        <v>0</v>
      </c>
      <c r="N254">
        <f>((T254-J254/2)*M254-L254)/(T254+J254/2)</f>
        <v>0</v>
      </c>
      <c r="O254">
        <f>N254*(DI254+DJ254)/1000.0</f>
        <v>0</v>
      </c>
      <c r="P254">
        <f>(DB254 - IF(AU254&gt;1, L254*CV254*100.0/(AW254*DP254), 0))*(DI254+DJ254)/1000.0</f>
        <v>0</v>
      </c>
      <c r="Q254">
        <f>2.0/((1/S254-1/R254)+SIGN(S254)*SQRT((1/S254-1/R254)*(1/S254-1/R254) + 4*CW254/((CW254+1)*(CW254+1))*(2*1/S254*1/R254-1/R254*1/R254)))</f>
        <v>0</v>
      </c>
      <c r="R254">
        <f>IF(LEFT(CX254,1)&lt;&gt;"0",IF(LEFT(CX254,1)="1",3.0,CY254),$D$5+$E$5*(DP254*DI254/($K$5*1000))+$F$5*(DP254*DI254/($K$5*1000))*MAX(MIN(CV254,$J$5),$I$5)*MAX(MIN(CV254,$J$5),$I$5)+$G$5*MAX(MIN(CV254,$J$5),$I$5)*(DP254*DI254/($K$5*1000))+$H$5*(DP254*DI254/($K$5*1000))*(DP254*DI254/($K$5*1000)))</f>
        <v>0</v>
      </c>
      <c r="S254">
        <f>J254*(1000-(1000*0.61365*exp(17.502*W254/(240.97+W254))/(DI254+DJ254)+DD254)/2)/(1000*0.61365*exp(17.502*W254/(240.97+W254))/(DI254+DJ254)-DD254)</f>
        <v>0</v>
      </c>
      <c r="T254">
        <f>1/((CW254+1)/(Q254/1.6)+1/(R254/1.37)) + CW254/((CW254+1)/(Q254/1.6) + CW254/(R254/1.37))</f>
        <v>0</v>
      </c>
      <c r="U254">
        <f>(CR254*CU254)</f>
        <v>0</v>
      </c>
      <c r="V254">
        <f>(DK254+(U254+2*0.95*5.67E-8*(((DK254+$B$7)+273)^4-(DK254+273)^4)-44100*J254)/(1.84*29.3*R254+8*0.95*5.67E-8*(DK254+273)^3))</f>
        <v>0</v>
      </c>
      <c r="W254">
        <f>($C$7*DL254+$D$7*DM254+$E$7*V254)</f>
        <v>0</v>
      </c>
      <c r="X254">
        <f>0.61365*exp(17.502*W254/(240.97+W254))</f>
        <v>0</v>
      </c>
      <c r="Y254">
        <f>(Z254/AA254*100)</f>
        <v>0</v>
      </c>
      <c r="Z254">
        <f>DD254*(DI254+DJ254)/1000</f>
        <v>0</v>
      </c>
      <c r="AA254">
        <f>0.61365*exp(17.502*DK254/(240.97+DK254))</f>
        <v>0</v>
      </c>
      <c r="AB254">
        <f>(X254-DD254*(DI254+DJ254)/1000)</f>
        <v>0</v>
      </c>
      <c r="AC254">
        <f>(-J254*44100)</f>
        <v>0</v>
      </c>
      <c r="AD254">
        <f>2*29.3*R254*0.92*(DK254-W254)</f>
        <v>0</v>
      </c>
      <c r="AE254">
        <f>2*0.95*5.67E-8*(((DK254+$B$7)+273)^4-(W254+273)^4)</f>
        <v>0</v>
      </c>
      <c r="AF254">
        <f>U254+AE254+AC254+AD254</f>
        <v>0</v>
      </c>
      <c r="AG254">
        <f>DH254*AU254*(DC254-DB254*(1000-AU254*DE254)/(1000-AU254*DD254))/(100*CV254)</f>
        <v>0</v>
      </c>
      <c r="AH254">
        <f>1000*DH254*AU254*(DD254-DE254)/(100*CV254*(1000-AU254*DD254))</f>
        <v>0</v>
      </c>
      <c r="AI254">
        <f>(AJ254 - AK254 - DI254*1E3/(8.314*(DK254+273.15)) * AM254/DH254 * AL254) * DH254/(100*CV254) * (1000 - DE254)/1000</f>
        <v>0</v>
      </c>
      <c r="AJ254">
        <v>753.180497084505</v>
      </c>
      <c r="AK254">
        <v>733.369436363636</v>
      </c>
      <c r="AL254">
        <v>3.44176520968906</v>
      </c>
      <c r="AM254">
        <v>64.6680745848926</v>
      </c>
      <c r="AN254">
        <f>(AP254 - AO254 + DI254*1E3/(8.314*(DK254+273.15)) * AR254/DH254 * AQ254) * DH254/(100*CV254) * 1000/(1000 - AP254)</f>
        <v>0</v>
      </c>
      <c r="AO254">
        <v>9.33726134181822</v>
      </c>
      <c r="AP254">
        <v>9.90868608391609</v>
      </c>
      <c r="AQ254">
        <v>-0.0058495422439293</v>
      </c>
      <c r="AR254">
        <v>99.6129753711119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MAX(0,($B$13+$C$13*DP254)/(1+$D$13*DP254)*DI254/(DK254+273)*$E$13)</f>
        <v>0</v>
      </c>
      <c r="AX254" t="s">
        <v>407</v>
      </c>
      <c r="AY254" t="s">
        <v>407</v>
      </c>
      <c r="AZ254">
        <v>0</v>
      </c>
      <c r="BA254">
        <v>0</v>
      </c>
      <c r="BB254">
        <f>1-AZ254/BA254</f>
        <v>0</v>
      </c>
      <c r="BC254">
        <v>0</v>
      </c>
      <c r="BD254" t="s">
        <v>407</v>
      </c>
      <c r="BE254" t="s">
        <v>407</v>
      </c>
      <c r="BF254">
        <v>0</v>
      </c>
      <c r="BG254">
        <v>0</v>
      </c>
      <c r="BH254">
        <f>1-BF254/BG254</f>
        <v>0</v>
      </c>
      <c r="BI254">
        <v>0.5</v>
      </c>
      <c r="BJ254">
        <f>CS254</f>
        <v>0</v>
      </c>
      <c r="BK254">
        <f>L254</f>
        <v>0</v>
      </c>
      <c r="BL254">
        <f>BH254*BI254*BJ254</f>
        <v>0</v>
      </c>
      <c r="BM254">
        <f>(BK254-BC254)/BJ254</f>
        <v>0</v>
      </c>
      <c r="BN254">
        <f>(BA254-BG254)/BG254</f>
        <v>0</v>
      </c>
      <c r="BO254">
        <f>AZ254/(BB254+AZ254/BG254)</f>
        <v>0</v>
      </c>
      <c r="BP254" t="s">
        <v>407</v>
      </c>
      <c r="BQ254">
        <v>0</v>
      </c>
      <c r="BR254">
        <f>IF(BQ254&lt;&gt;0, BQ254, BO254)</f>
        <v>0</v>
      </c>
      <c r="BS254">
        <f>1-BR254/BG254</f>
        <v>0</v>
      </c>
      <c r="BT254">
        <f>(BG254-BF254)/(BG254-BR254)</f>
        <v>0</v>
      </c>
      <c r="BU254">
        <f>(BA254-BG254)/(BA254-BR254)</f>
        <v>0</v>
      </c>
      <c r="BV254">
        <f>(BG254-BF254)/(BG254-AZ254)</f>
        <v>0</v>
      </c>
      <c r="BW254">
        <f>(BA254-BG254)/(BA254-AZ254)</f>
        <v>0</v>
      </c>
      <c r="BX254">
        <f>(BT254*BR254/BF254)</f>
        <v>0</v>
      </c>
      <c r="BY254">
        <f>(1-BX254)</f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f>$B$11*DQ254+$C$11*DR254+$F$11*EC254*(1-EF254)</f>
        <v>0</v>
      </c>
      <c r="CS254">
        <f>CR254*CT254</f>
        <v>0</v>
      </c>
      <c r="CT254">
        <f>($B$11*$D$9+$C$11*$D$9+$F$11*((EP254+EH254)/MAX(EP254+EH254+EQ254, 0.1)*$I$9+EQ254/MAX(EP254+EH254+EQ254, 0.1)*$J$9))/($B$11+$C$11+$F$11)</f>
        <v>0</v>
      </c>
      <c r="CU254">
        <f>($B$11*$K$9+$C$11*$K$9+$F$11*((EP254+EH254)/MAX(EP254+EH254+EQ254, 0.1)*$P$9+EQ254/MAX(EP254+EH254+EQ254, 0.1)*$Q$9))/($B$11+$C$11+$F$11)</f>
        <v>0</v>
      </c>
      <c r="CV254">
        <v>2.96</v>
      </c>
      <c r="CW254">
        <v>0.5</v>
      </c>
      <c r="CX254" t="s">
        <v>408</v>
      </c>
      <c r="CY254">
        <v>2</v>
      </c>
      <c r="CZ254" t="b">
        <v>1</v>
      </c>
      <c r="DA254">
        <v>1510794370.5</v>
      </c>
      <c r="DB254">
        <v>702.364</v>
      </c>
      <c r="DC254">
        <v>729.082925925926</v>
      </c>
      <c r="DD254">
        <v>9.93640111111111</v>
      </c>
      <c r="DE254">
        <v>9.36258888888889</v>
      </c>
      <c r="DF254">
        <v>693.745</v>
      </c>
      <c r="DG254">
        <v>9.93667592592592</v>
      </c>
      <c r="DH254">
        <v>500.065666666667</v>
      </c>
      <c r="DI254">
        <v>89.8512333333333</v>
      </c>
      <c r="DJ254">
        <v>0.0999696629629629</v>
      </c>
      <c r="DK254">
        <v>18.9176518518519</v>
      </c>
      <c r="DL254">
        <v>20.0020555555556</v>
      </c>
      <c r="DM254">
        <v>999.9</v>
      </c>
      <c r="DN254">
        <v>0</v>
      </c>
      <c r="DO254">
        <v>0</v>
      </c>
      <c r="DP254">
        <v>9990.39222222222</v>
      </c>
      <c r="DQ254">
        <v>0</v>
      </c>
      <c r="DR254">
        <v>9.77936111111111</v>
      </c>
      <c r="DS254">
        <v>-26.7190185185185</v>
      </c>
      <c r="DT254">
        <v>709.412703703704</v>
      </c>
      <c r="DU254">
        <v>735.973259259259</v>
      </c>
      <c r="DV254">
        <v>0.573812481481482</v>
      </c>
      <c r="DW254">
        <v>729.082925925926</v>
      </c>
      <c r="DX254">
        <v>9.36258888888889</v>
      </c>
      <c r="DY254">
        <v>0.892797962962963</v>
      </c>
      <c r="DZ254">
        <v>0.841240074074074</v>
      </c>
      <c r="EA254">
        <v>5.2751562962963</v>
      </c>
      <c r="EB254">
        <v>4.42287074074074</v>
      </c>
      <c r="EC254">
        <v>1999.9837037037</v>
      </c>
      <c r="ED254">
        <v>0.980001333333334</v>
      </c>
      <c r="EE254">
        <v>0.0199987222222222</v>
      </c>
      <c r="EF254">
        <v>0</v>
      </c>
      <c r="EG254">
        <v>2.33638888888889</v>
      </c>
      <c r="EH254">
        <v>0</v>
      </c>
      <c r="EI254">
        <v>5246.66222222222</v>
      </c>
      <c r="EJ254">
        <v>17300.0185185185</v>
      </c>
      <c r="EK254">
        <v>37.4905185185185</v>
      </c>
      <c r="EL254">
        <v>38.4881481481481</v>
      </c>
      <c r="EM254">
        <v>37.4510740740741</v>
      </c>
      <c r="EN254">
        <v>36.9904444444444</v>
      </c>
      <c r="EO254">
        <v>36.4186666666667</v>
      </c>
      <c r="EP254">
        <v>1959.98740740741</v>
      </c>
      <c r="EQ254">
        <v>39.9966666666667</v>
      </c>
      <c r="ER254">
        <v>0</v>
      </c>
      <c r="ES254">
        <v>1679595131.3</v>
      </c>
      <c r="ET254">
        <v>0</v>
      </c>
      <c r="EU254">
        <v>2.32481923076923</v>
      </c>
      <c r="EV254">
        <v>0.506410275112164</v>
      </c>
      <c r="EW254">
        <v>3.10769230361415</v>
      </c>
      <c r="EX254">
        <v>5246.63692307692</v>
      </c>
      <c r="EY254">
        <v>15</v>
      </c>
      <c r="EZ254">
        <v>0</v>
      </c>
      <c r="FA254" t="s">
        <v>409</v>
      </c>
      <c r="FB254">
        <v>1510787920.6</v>
      </c>
      <c r="FC254">
        <v>1510787921.6</v>
      </c>
      <c r="FD254">
        <v>0</v>
      </c>
      <c r="FE254">
        <v>-0.101</v>
      </c>
      <c r="FF254">
        <v>-0.012</v>
      </c>
      <c r="FG254">
        <v>6.901</v>
      </c>
      <c r="FH254">
        <v>0.516</v>
      </c>
      <c r="FI254">
        <v>420</v>
      </c>
      <c r="FJ254">
        <v>24</v>
      </c>
      <c r="FK254">
        <v>0.32</v>
      </c>
      <c r="FL254">
        <v>0.12</v>
      </c>
      <c r="FM254">
        <v>0.571759525</v>
      </c>
      <c r="FN254">
        <v>0.0738345253283292</v>
      </c>
      <c r="FO254">
        <v>0.0106987509247283</v>
      </c>
      <c r="FP254">
        <v>1</v>
      </c>
      <c r="FQ254">
        <v>1</v>
      </c>
      <c r="FR254">
        <v>1</v>
      </c>
      <c r="FS254" t="s">
        <v>410</v>
      </c>
      <c r="FT254">
        <v>2.97392</v>
      </c>
      <c r="FU254">
        <v>2.7538</v>
      </c>
      <c r="FV254">
        <v>0.133814</v>
      </c>
      <c r="FW254">
        <v>0.138218</v>
      </c>
      <c r="FX254">
        <v>0.0542157</v>
      </c>
      <c r="FY254">
        <v>0.0523229</v>
      </c>
      <c r="FZ254">
        <v>33719</v>
      </c>
      <c r="GA254">
        <v>36605.1</v>
      </c>
      <c r="GB254">
        <v>35276.9</v>
      </c>
      <c r="GC254">
        <v>38521.9</v>
      </c>
      <c r="GD254">
        <v>47283.5</v>
      </c>
      <c r="GE254">
        <v>52712.1</v>
      </c>
      <c r="GF254">
        <v>55078.4</v>
      </c>
      <c r="GG254">
        <v>61761.2</v>
      </c>
      <c r="GH254">
        <v>1.99483</v>
      </c>
      <c r="GI254">
        <v>1.7941</v>
      </c>
      <c r="GJ254">
        <v>0.040222</v>
      </c>
      <c r="GK254">
        <v>0</v>
      </c>
      <c r="GL254">
        <v>19.3276</v>
      </c>
      <c r="GM254">
        <v>999.9</v>
      </c>
      <c r="GN254">
        <v>50.983</v>
      </c>
      <c r="GO254">
        <v>30.706</v>
      </c>
      <c r="GP254">
        <v>25.1734</v>
      </c>
      <c r="GQ254">
        <v>56.3387</v>
      </c>
      <c r="GR254">
        <v>50.0361</v>
      </c>
      <c r="GS254">
        <v>1</v>
      </c>
      <c r="GT254">
        <v>-0.073003</v>
      </c>
      <c r="GU254">
        <v>5.18937</v>
      </c>
      <c r="GV254">
        <v>20.0449</v>
      </c>
      <c r="GW254">
        <v>5.20052</v>
      </c>
      <c r="GX254">
        <v>12.0055</v>
      </c>
      <c r="GY254">
        <v>4.97565</v>
      </c>
      <c r="GZ254">
        <v>3.29295</v>
      </c>
      <c r="HA254">
        <v>9999</v>
      </c>
      <c r="HB254">
        <v>9999</v>
      </c>
      <c r="HC254">
        <v>999.9</v>
      </c>
      <c r="HD254">
        <v>9999</v>
      </c>
      <c r="HE254">
        <v>1.86311</v>
      </c>
      <c r="HF254">
        <v>1.86813</v>
      </c>
      <c r="HG254">
        <v>1.86786</v>
      </c>
      <c r="HH254">
        <v>1.869</v>
      </c>
      <c r="HI254">
        <v>1.86985</v>
      </c>
      <c r="HJ254">
        <v>1.86585</v>
      </c>
      <c r="HK254">
        <v>1.86704</v>
      </c>
      <c r="HL254">
        <v>1.86834</v>
      </c>
      <c r="HM254">
        <v>5</v>
      </c>
      <c r="HN254">
        <v>0</v>
      </c>
      <c r="HO254">
        <v>0</v>
      </c>
      <c r="HP254">
        <v>0</v>
      </c>
      <c r="HQ254" t="s">
        <v>411</v>
      </c>
      <c r="HR254" t="s">
        <v>412</v>
      </c>
      <c r="HS254" t="s">
        <v>413</v>
      </c>
      <c r="HT254" t="s">
        <v>413</v>
      </c>
      <c r="HU254" t="s">
        <v>413</v>
      </c>
      <c r="HV254" t="s">
        <v>413</v>
      </c>
      <c r="HW254">
        <v>0</v>
      </c>
      <c r="HX254">
        <v>100</v>
      </c>
      <c r="HY254">
        <v>100</v>
      </c>
      <c r="HZ254">
        <v>8.771</v>
      </c>
      <c r="IA254">
        <v>-0.0008</v>
      </c>
      <c r="IB254">
        <v>4.09459096810632</v>
      </c>
      <c r="IC254">
        <v>0.00701673648668627</v>
      </c>
      <c r="ID254">
        <v>-7.00304995360485e-07</v>
      </c>
      <c r="IE254">
        <v>-1.86506737496121e-11</v>
      </c>
      <c r="IF254">
        <v>0.00125787624930914</v>
      </c>
      <c r="IG254">
        <v>-0.0224036906934607</v>
      </c>
      <c r="IH254">
        <v>0.00249664406764014</v>
      </c>
      <c r="II254">
        <v>-2.59163740235367e-05</v>
      </c>
      <c r="IJ254">
        <v>-2</v>
      </c>
      <c r="IK254">
        <v>2020</v>
      </c>
      <c r="IL254">
        <v>1</v>
      </c>
      <c r="IM254">
        <v>25</v>
      </c>
      <c r="IN254">
        <v>107.6</v>
      </c>
      <c r="IO254">
        <v>107.6</v>
      </c>
      <c r="IP254">
        <v>1.64673</v>
      </c>
      <c r="IQ254">
        <v>2.62329</v>
      </c>
      <c r="IR254">
        <v>1.54785</v>
      </c>
      <c r="IS254">
        <v>2.30469</v>
      </c>
      <c r="IT254">
        <v>1.34644</v>
      </c>
      <c r="IU254">
        <v>2.43164</v>
      </c>
      <c r="IV254">
        <v>34.3042</v>
      </c>
      <c r="IW254">
        <v>24.2013</v>
      </c>
      <c r="IX254">
        <v>18</v>
      </c>
      <c r="IY254">
        <v>502.069</v>
      </c>
      <c r="IZ254">
        <v>378.983</v>
      </c>
      <c r="JA254">
        <v>13.0096</v>
      </c>
      <c r="JB254">
        <v>26.0502</v>
      </c>
      <c r="JC254">
        <v>30</v>
      </c>
      <c r="JD254">
        <v>26.1083</v>
      </c>
      <c r="JE254">
        <v>26.062</v>
      </c>
      <c r="JF254">
        <v>33.0032</v>
      </c>
      <c r="JG254">
        <v>60.2222</v>
      </c>
      <c r="JH254">
        <v>0</v>
      </c>
      <c r="JI254">
        <v>13.0183</v>
      </c>
      <c r="JJ254">
        <v>777.042</v>
      </c>
      <c r="JK254">
        <v>9.32529</v>
      </c>
      <c r="JL254">
        <v>102.219</v>
      </c>
      <c r="JM254">
        <v>102.82</v>
      </c>
    </row>
    <row r="255" spans="1:273">
      <c r="A255">
        <v>239</v>
      </c>
      <c r="B255">
        <v>1510794383</v>
      </c>
      <c r="C255">
        <v>5050.90000009537</v>
      </c>
      <c r="D255" t="s">
        <v>889</v>
      </c>
      <c r="E255" t="s">
        <v>890</v>
      </c>
      <c r="F255">
        <v>5</v>
      </c>
      <c r="G255" t="s">
        <v>798</v>
      </c>
      <c r="H255" t="s">
        <v>406</v>
      </c>
      <c r="I255">
        <v>1510794375.21429</v>
      </c>
      <c r="J255">
        <f>(K255)/1000</f>
        <v>0</v>
      </c>
      <c r="K255">
        <f>IF(CZ255, AN255, AH255)</f>
        <v>0</v>
      </c>
      <c r="L255">
        <f>IF(CZ255, AI255, AG255)</f>
        <v>0</v>
      </c>
      <c r="M255">
        <f>DB255 - IF(AU255&gt;1, L255*CV255*100.0/(AW255*DP255), 0)</f>
        <v>0</v>
      </c>
      <c r="N255">
        <f>((T255-J255/2)*M255-L255)/(T255+J255/2)</f>
        <v>0</v>
      </c>
      <c r="O255">
        <f>N255*(DI255+DJ255)/1000.0</f>
        <v>0</v>
      </c>
      <c r="P255">
        <f>(DB255 - IF(AU255&gt;1, L255*CV255*100.0/(AW255*DP255), 0))*(DI255+DJ255)/1000.0</f>
        <v>0</v>
      </c>
      <c r="Q255">
        <f>2.0/((1/S255-1/R255)+SIGN(S255)*SQRT((1/S255-1/R255)*(1/S255-1/R255) + 4*CW255/((CW255+1)*(CW255+1))*(2*1/S255*1/R255-1/R255*1/R255)))</f>
        <v>0</v>
      </c>
      <c r="R255">
        <f>IF(LEFT(CX255,1)&lt;&gt;"0",IF(LEFT(CX255,1)="1",3.0,CY255),$D$5+$E$5*(DP255*DI255/($K$5*1000))+$F$5*(DP255*DI255/($K$5*1000))*MAX(MIN(CV255,$J$5),$I$5)*MAX(MIN(CV255,$J$5),$I$5)+$G$5*MAX(MIN(CV255,$J$5),$I$5)*(DP255*DI255/($K$5*1000))+$H$5*(DP255*DI255/($K$5*1000))*(DP255*DI255/($K$5*1000)))</f>
        <v>0</v>
      </c>
      <c r="S255">
        <f>J255*(1000-(1000*0.61365*exp(17.502*W255/(240.97+W255))/(DI255+DJ255)+DD255)/2)/(1000*0.61365*exp(17.502*W255/(240.97+W255))/(DI255+DJ255)-DD255)</f>
        <v>0</v>
      </c>
      <c r="T255">
        <f>1/((CW255+1)/(Q255/1.6)+1/(R255/1.37)) + CW255/((CW255+1)/(Q255/1.6) + CW255/(R255/1.37))</f>
        <v>0</v>
      </c>
      <c r="U255">
        <f>(CR255*CU255)</f>
        <v>0</v>
      </c>
      <c r="V255">
        <f>(DK255+(U255+2*0.95*5.67E-8*(((DK255+$B$7)+273)^4-(DK255+273)^4)-44100*J255)/(1.84*29.3*R255+8*0.95*5.67E-8*(DK255+273)^3))</f>
        <v>0</v>
      </c>
      <c r="W255">
        <f>($C$7*DL255+$D$7*DM255+$E$7*V255)</f>
        <v>0</v>
      </c>
      <c r="X255">
        <f>0.61365*exp(17.502*W255/(240.97+W255))</f>
        <v>0</v>
      </c>
      <c r="Y255">
        <f>(Z255/AA255*100)</f>
        <v>0</v>
      </c>
      <c r="Z255">
        <f>DD255*(DI255+DJ255)/1000</f>
        <v>0</v>
      </c>
      <c r="AA255">
        <f>0.61365*exp(17.502*DK255/(240.97+DK255))</f>
        <v>0</v>
      </c>
      <c r="AB255">
        <f>(X255-DD255*(DI255+DJ255)/1000)</f>
        <v>0</v>
      </c>
      <c r="AC255">
        <f>(-J255*44100)</f>
        <v>0</v>
      </c>
      <c r="AD255">
        <f>2*29.3*R255*0.92*(DK255-W255)</f>
        <v>0</v>
      </c>
      <c r="AE255">
        <f>2*0.95*5.67E-8*(((DK255+$B$7)+273)^4-(W255+273)^4)</f>
        <v>0</v>
      </c>
      <c r="AF255">
        <f>U255+AE255+AC255+AD255</f>
        <v>0</v>
      </c>
      <c r="AG255">
        <f>DH255*AU255*(DC255-DB255*(1000-AU255*DE255)/(1000-AU255*DD255))/(100*CV255)</f>
        <v>0</v>
      </c>
      <c r="AH255">
        <f>1000*DH255*AU255*(DD255-DE255)/(100*CV255*(1000-AU255*DD255))</f>
        <v>0</v>
      </c>
      <c r="AI255">
        <f>(AJ255 - AK255 - DI255*1E3/(8.314*(DK255+273.15)) * AM255/DH255 * AL255) * DH255/(100*CV255) * (1000 - DE255)/1000</f>
        <v>0</v>
      </c>
      <c r="AJ255">
        <v>769.648560676338</v>
      </c>
      <c r="AK255">
        <v>750.048272727273</v>
      </c>
      <c r="AL255">
        <v>3.32967793609872</v>
      </c>
      <c r="AM255">
        <v>64.6680745848926</v>
      </c>
      <c r="AN255">
        <f>(AP255 - AO255 + DI255*1E3/(8.314*(DK255+273.15)) * AR255/DH255 * AQ255) * DH255/(100*CV255) * 1000/(1000 - AP255)</f>
        <v>0</v>
      </c>
      <c r="AO255">
        <v>9.33372167757318</v>
      </c>
      <c r="AP255">
        <v>9.89660930069931</v>
      </c>
      <c r="AQ255">
        <v>-0.000987572397846365</v>
      </c>
      <c r="AR255">
        <v>99.6129753711119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MAX(0,($B$13+$C$13*DP255)/(1+$D$13*DP255)*DI255/(DK255+273)*$E$13)</f>
        <v>0</v>
      </c>
      <c r="AX255" t="s">
        <v>407</v>
      </c>
      <c r="AY255" t="s">
        <v>407</v>
      </c>
      <c r="AZ255">
        <v>0</v>
      </c>
      <c r="BA255">
        <v>0</v>
      </c>
      <c r="BB255">
        <f>1-AZ255/BA255</f>
        <v>0</v>
      </c>
      <c r="BC255">
        <v>0</v>
      </c>
      <c r="BD255" t="s">
        <v>407</v>
      </c>
      <c r="BE255" t="s">
        <v>407</v>
      </c>
      <c r="BF255">
        <v>0</v>
      </c>
      <c r="BG255">
        <v>0</v>
      </c>
      <c r="BH255">
        <f>1-BF255/BG255</f>
        <v>0</v>
      </c>
      <c r="BI255">
        <v>0.5</v>
      </c>
      <c r="BJ255">
        <f>CS255</f>
        <v>0</v>
      </c>
      <c r="BK255">
        <f>L255</f>
        <v>0</v>
      </c>
      <c r="BL255">
        <f>BH255*BI255*BJ255</f>
        <v>0</v>
      </c>
      <c r="BM255">
        <f>(BK255-BC255)/BJ255</f>
        <v>0</v>
      </c>
      <c r="BN255">
        <f>(BA255-BG255)/BG255</f>
        <v>0</v>
      </c>
      <c r="BO255">
        <f>AZ255/(BB255+AZ255/BG255)</f>
        <v>0</v>
      </c>
      <c r="BP255" t="s">
        <v>407</v>
      </c>
      <c r="BQ255">
        <v>0</v>
      </c>
      <c r="BR255">
        <f>IF(BQ255&lt;&gt;0, BQ255, BO255)</f>
        <v>0</v>
      </c>
      <c r="BS255">
        <f>1-BR255/BG255</f>
        <v>0</v>
      </c>
      <c r="BT255">
        <f>(BG255-BF255)/(BG255-BR255)</f>
        <v>0</v>
      </c>
      <c r="BU255">
        <f>(BA255-BG255)/(BA255-BR255)</f>
        <v>0</v>
      </c>
      <c r="BV255">
        <f>(BG255-BF255)/(BG255-AZ255)</f>
        <v>0</v>
      </c>
      <c r="BW255">
        <f>(BA255-BG255)/(BA255-AZ255)</f>
        <v>0</v>
      </c>
      <c r="BX255">
        <f>(BT255*BR255/BF255)</f>
        <v>0</v>
      </c>
      <c r="BY255">
        <f>(1-BX255)</f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f>$B$11*DQ255+$C$11*DR255+$F$11*EC255*(1-EF255)</f>
        <v>0</v>
      </c>
      <c r="CS255">
        <f>CR255*CT255</f>
        <v>0</v>
      </c>
      <c r="CT255">
        <f>($B$11*$D$9+$C$11*$D$9+$F$11*((EP255+EH255)/MAX(EP255+EH255+EQ255, 0.1)*$I$9+EQ255/MAX(EP255+EH255+EQ255, 0.1)*$J$9))/($B$11+$C$11+$F$11)</f>
        <v>0</v>
      </c>
      <c r="CU255">
        <f>($B$11*$K$9+$C$11*$K$9+$F$11*((EP255+EH255)/MAX(EP255+EH255+EQ255, 0.1)*$P$9+EQ255/MAX(EP255+EH255+EQ255, 0.1)*$Q$9))/($B$11+$C$11+$F$11)</f>
        <v>0</v>
      </c>
      <c r="CV255">
        <v>2.96</v>
      </c>
      <c r="CW255">
        <v>0.5</v>
      </c>
      <c r="CX255" t="s">
        <v>408</v>
      </c>
      <c r="CY255">
        <v>2</v>
      </c>
      <c r="CZ255" t="b">
        <v>1</v>
      </c>
      <c r="DA255">
        <v>1510794375.21429</v>
      </c>
      <c r="DB255">
        <v>718.25475</v>
      </c>
      <c r="DC255">
        <v>744.907535714286</v>
      </c>
      <c r="DD255">
        <v>9.92095392857143</v>
      </c>
      <c r="DE255">
        <v>9.345005</v>
      </c>
      <c r="DF255">
        <v>709.540892857143</v>
      </c>
      <c r="DG255">
        <v>9.92152428571429</v>
      </c>
      <c r="DH255">
        <v>500.069714285714</v>
      </c>
      <c r="DI255">
        <v>89.8513964285714</v>
      </c>
      <c r="DJ255">
        <v>0.0999728535714286</v>
      </c>
      <c r="DK255">
        <v>18.9175821428571</v>
      </c>
      <c r="DL255">
        <v>20.0000357142857</v>
      </c>
      <c r="DM255">
        <v>999.9</v>
      </c>
      <c r="DN255">
        <v>0</v>
      </c>
      <c r="DO255">
        <v>0</v>
      </c>
      <c r="DP255">
        <v>9996.86928571429</v>
      </c>
      <c r="DQ255">
        <v>0</v>
      </c>
      <c r="DR255">
        <v>9.78078392857143</v>
      </c>
      <c r="DS255">
        <v>-26.6528535714286</v>
      </c>
      <c r="DT255">
        <v>725.451642857143</v>
      </c>
      <c r="DU255">
        <v>751.93425</v>
      </c>
      <c r="DV255">
        <v>0.575948821428572</v>
      </c>
      <c r="DW255">
        <v>744.907535714286</v>
      </c>
      <c r="DX255">
        <v>9.345005</v>
      </c>
      <c r="DY255">
        <v>0.891411607142857</v>
      </c>
      <c r="DZ255">
        <v>0.839661678571429</v>
      </c>
      <c r="EA255">
        <v>5.25280928571429</v>
      </c>
      <c r="EB255">
        <v>4.39607714285714</v>
      </c>
      <c r="EC255">
        <v>1999.98285714286</v>
      </c>
      <c r="ED255">
        <v>0.979998035714286</v>
      </c>
      <c r="EE255">
        <v>0.0200021928571429</v>
      </c>
      <c r="EF255">
        <v>0</v>
      </c>
      <c r="EG255">
        <v>2.31548214285714</v>
      </c>
      <c r="EH255">
        <v>0</v>
      </c>
      <c r="EI255">
        <v>5246.94285714286</v>
      </c>
      <c r="EJ255">
        <v>17299.9857142857</v>
      </c>
      <c r="EK255">
        <v>37.5890357142857</v>
      </c>
      <c r="EL255">
        <v>38.6314285714286</v>
      </c>
      <c r="EM255">
        <v>37.5443571428571</v>
      </c>
      <c r="EN255">
        <v>37.1291428571429</v>
      </c>
      <c r="EO255">
        <v>36.5087142857143</v>
      </c>
      <c r="EP255">
        <v>1959.98035714286</v>
      </c>
      <c r="EQ255">
        <v>40.0028571428571</v>
      </c>
      <c r="ER255">
        <v>0</v>
      </c>
      <c r="ES255">
        <v>1679595136.1</v>
      </c>
      <c r="ET255">
        <v>0</v>
      </c>
      <c r="EU255">
        <v>2.31949615384615</v>
      </c>
      <c r="EV255">
        <v>-0.0729743406442992</v>
      </c>
      <c r="EW255">
        <v>4.20239317242808</v>
      </c>
      <c r="EX255">
        <v>5246.92461538462</v>
      </c>
      <c r="EY255">
        <v>15</v>
      </c>
      <c r="EZ255">
        <v>0</v>
      </c>
      <c r="FA255" t="s">
        <v>409</v>
      </c>
      <c r="FB255">
        <v>1510787920.6</v>
      </c>
      <c r="FC255">
        <v>1510787921.6</v>
      </c>
      <c r="FD255">
        <v>0</v>
      </c>
      <c r="FE255">
        <v>-0.101</v>
      </c>
      <c r="FF255">
        <v>-0.012</v>
      </c>
      <c r="FG255">
        <v>6.901</v>
      </c>
      <c r="FH255">
        <v>0.516</v>
      </c>
      <c r="FI255">
        <v>420</v>
      </c>
      <c r="FJ255">
        <v>24</v>
      </c>
      <c r="FK255">
        <v>0.32</v>
      </c>
      <c r="FL255">
        <v>0.12</v>
      </c>
      <c r="FM255">
        <v>0.572384025</v>
      </c>
      <c r="FN255">
        <v>0.0330924765478408</v>
      </c>
      <c r="FO255">
        <v>0.0104557122676734</v>
      </c>
      <c r="FP255">
        <v>1</v>
      </c>
      <c r="FQ255">
        <v>1</v>
      </c>
      <c r="FR255">
        <v>1</v>
      </c>
      <c r="FS255" t="s">
        <v>410</v>
      </c>
      <c r="FT255">
        <v>2.97381</v>
      </c>
      <c r="FU255">
        <v>2.75402</v>
      </c>
      <c r="FV255">
        <v>0.135874</v>
      </c>
      <c r="FW255">
        <v>0.140232</v>
      </c>
      <c r="FX255">
        <v>0.0541669</v>
      </c>
      <c r="FY255">
        <v>0.0523042</v>
      </c>
      <c r="FZ255">
        <v>33638.5</v>
      </c>
      <c r="GA255">
        <v>36520.1</v>
      </c>
      <c r="GB255">
        <v>35276.5</v>
      </c>
      <c r="GC255">
        <v>38522.5</v>
      </c>
      <c r="GD255">
        <v>47285.6</v>
      </c>
      <c r="GE255">
        <v>52713.8</v>
      </c>
      <c r="GF255">
        <v>55078</v>
      </c>
      <c r="GG255">
        <v>61761.8</v>
      </c>
      <c r="GH255">
        <v>1.9946</v>
      </c>
      <c r="GI255">
        <v>1.79415</v>
      </c>
      <c r="GJ255">
        <v>0.0407398</v>
      </c>
      <c r="GK255">
        <v>0</v>
      </c>
      <c r="GL255">
        <v>19.331</v>
      </c>
      <c r="GM255">
        <v>999.9</v>
      </c>
      <c r="GN255">
        <v>50.983</v>
      </c>
      <c r="GO255">
        <v>30.706</v>
      </c>
      <c r="GP255">
        <v>25.1746</v>
      </c>
      <c r="GQ255">
        <v>56.4087</v>
      </c>
      <c r="GR255">
        <v>50.2043</v>
      </c>
      <c r="GS255">
        <v>1</v>
      </c>
      <c r="GT255">
        <v>-0.0732698</v>
      </c>
      <c r="GU255">
        <v>5.11917</v>
      </c>
      <c r="GV255">
        <v>20.0472</v>
      </c>
      <c r="GW255">
        <v>5.20127</v>
      </c>
      <c r="GX255">
        <v>12.0061</v>
      </c>
      <c r="GY255">
        <v>4.9754</v>
      </c>
      <c r="GZ255">
        <v>3.29298</v>
      </c>
      <c r="HA255">
        <v>9999</v>
      </c>
      <c r="HB255">
        <v>9999</v>
      </c>
      <c r="HC255">
        <v>999.9</v>
      </c>
      <c r="HD255">
        <v>9999</v>
      </c>
      <c r="HE255">
        <v>1.86311</v>
      </c>
      <c r="HF255">
        <v>1.86813</v>
      </c>
      <c r="HG255">
        <v>1.86787</v>
      </c>
      <c r="HH255">
        <v>1.86903</v>
      </c>
      <c r="HI255">
        <v>1.86985</v>
      </c>
      <c r="HJ255">
        <v>1.86586</v>
      </c>
      <c r="HK255">
        <v>1.86706</v>
      </c>
      <c r="HL255">
        <v>1.86835</v>
      </c>
      <c r="HM255">
        <v>5</v>
      </c>
      <c r="HN255">
        <v>0</v>
      </c>
      <c r="HO255">
        <v>0</v>
      </c>
      <c r="HP255">
        <v>0</v>
      </c>
      <c r="HQ255" t="s">
        <v>411</v>
      </c>
      <c r="HR255" t="s">
        <v>412</v>
      </c>
      <c r="HS255" t="s">
        <v>413</v>
      </c>
      <c r="HT255" t="s">
        <v>413</v>
      </c>
      <c r="HU255" t="s">
        <v>413</v>
      </c>
      <c r="HV255" t="s">
        <v>413</v>
      </c>
      <c r="HW255">
        <v>0</v>
      </c>
      <c r="HX255">
        <v>100</v>
      </c>
      <c r="HY255">
        <v>100</v>
      </c>
      <c r="HZ255">
        <v>8.869</v>
      </c>
      <c r="IA255">
        <v>-0.0011</v>
      </c>
      <c r="IB255">
        <v>4.09459096810632</v>
      </c>
      <c r="IC255">
        <v>0.00701673648668627</v>
      </c>
      <c r="ID255">
        <v>-7.00304995360485e-07</v>
      </c>
      <c r="IE255">
        <v>-1.86506737496121e-11</v>
      </c>
      <c r="IF255">
        <v>0.00125787624930914</v>
      </c>
      <c r="IG255">
        <v>-0.0224036906934607</v>
      </c>
      <c r="IH255">
        <v>0.00249664406764014</v>
      </c>
      <c r="II255">
        <v>-2.59163740235367e-05</v>
      </c>
      <c r="IJ255">
        <v>-2</v>
      </c>
      <c r="IK255">
        <v>2020</v>
      </c>
      <c r="IL255">
        <v>1</v>
      </c>
      <c r="IM255">
        <v>25</v>
      </c>
      <c r="IN255">
        <v>107.7</v>
      </c>
      <c r="IO255">
        <v>107.7</v>
      </c>
      <c r="IP255">
        <v>1.6748</v>
      </c>
      <c r="IQ255">
        <v>2.62939</v>
      </c>
      <c r="IR255">
        <v>1.54785</v>
      </c>
      <c r="IS255">
        <v>2.30469</v>
      </c>
      <c r="IT255">
        <v>1.34644</v>
      </c>
      <c r="IU255">
        <v>2.32788</v>
      </c>
      <c r="IV255">
        <v>34.2814</v>
      </c>
      <c r="IW255">
        <v>24.1926</v>
      </c>
      <c r="IX255">
        <v>18</v>
      </c>
      <c r="IY255">
        <v>501.9</v>
      </c>
      <c r="IZ255">
        <v>379.005</v>
      </c>
      <c r="JA255">
        <v>13.0046</v>
      </c>
      <c r="JB255">
        <v>26.048</v>
      </c>
      <c r="JC255">
        <v>29.9998</v>
      </c>
      <c r="JD255">
        <v>26.1062</v>
      </c>
      <c r="JE255">
        <v>26.0614</v>
      </c>
      <c r="JF255">
        <v>33.59</v>
      </c>
      <c r="JG255">
        <v>60.2222</v>
      </c>
      <c r="JH255">
        <v>0</v>
      </c>
      <c r="JI255">
        <v>13.0154</v>
      </c>
      <c r="JJ255">
        <v>790.496</v>
      </c>
      <c r="JK255">
        <v>9.32529</v>
      </c>
      <c r="JL255">
        <v>102.218</v>
      </c>
      <c r="JM255">
        <v>102.821</v>
      </c>
    </row>
    <row r="256" spans="1:273">
      <c r="A256">
        <v>240</v>
      </c>
      <c r="B256">
        <v>1510794388</v>
      </c>
      <c r="C256">
        <v>5055.90000009537</v>
      </c>
      <c r="D256" t="s">
        <v>891</v>
      </c>
      <c r="E256" t="s">
        <v>892</v>
      </c>
      <c r="F256">
        <v>5</v>
      </c>
      <c r="G256" t="s">
        <v>798</v>
      </c>
      <c r="H256" t="s">
        <v>406</v>
      </c>
      <c r="I256">
        <v>1510794380.5</v>
      </c>
      <c r="J256">
        <f>(K256)/1000</f>
        <v>0</v>
      </c>
      <c r="K256">
        <f>IF(CZ256, AN256, AH256)</f>
        <v>0</v>
      </c>
      <c r="L256">
        <f>IF(CZ256, AI256, AG256)</f>
        <v>0</v>
      </c>
      <c r="M256">
        <f>DB256 - IF(AU256&gt;1, L256*CV256*100.0/(AW256*DP256), 0)</f>
        <v>0</v>
      </c>
      <c r="N256">
        <f>((T256-J256/2)*M256-L256)/(T256+J256/2)</f>
        <v>0</v>
      </c>
      <c r="O256">
        <f>N256*(DI256+DJ256)/1000.0</f>
        <v>0</v>
      </c>
      <c r="P256">
        <f>(DB256 - IF(AU256&gt;1, L256*CV256*100.0/(AW256*DP256), 0))*(DI256+DJ256)/1000.0</f>
        <v>0</v>
      </c>
      <c r="Q256">
        <f>2.0/((1/S256-1/R256)+SIGN(S256)*SQRT((1/S256-1/R256)*(1/S256-1/R256) + 4*CW256/((CW256+1)*(CW256+1))*(2*1/S256*1/R256-1/R256*1/R256)))</f>
        <v>0</v>
      </c>
      <c r="R256">
        <f>IF(LEFT(CX256,1)&lt;&gt;"0",IF(LEFT(CX256,1)="1",3.0,CY256),$D$5+$E$5*(DP256*DI256/($K$5*1000))+$F$5*(DP256*DI256/($K$5*1000))*MAX(MIN(CV256,$J$5),$I$5)*MAX(MIN(CV256,$J$5),$I$5)+$G$5*MAX(MIN(CV256,$J$5),$I$5)*(DP256*DI256/($K$5*1000))+$H$5*(DP256*DI256/($K$5*1000))*(DP256*DI256/($K$5*1000)))</f>
        <v>0</v>
      </c>
      <c r="S256">
        <f>J256*(1000-(1000*0.61365*exp(17.502*W256/(240.97+W256))/(DI256+DJ256)+DD256)/2)/(1000*0.61365*exp(17.502*W256/(240.97+W256))/(DI256+DJ256)-DD256)</f>
        <v>0</v>
      </c>
      <c r="T256">
        <f>1/((CW256+1)/(Q256/1.6)+1/(R256/1.37)) + CW256/((CW256+1)/(Q256/1.6) + CW256/(R256/1.37))</f>
        <v>0</v>
      </c>
      <c r="U256">
        <f>(CR256*CU256)</f>
        <v>0</v>
      </c>
      <c r="V256">
        <f>(DK256+(U256+2*0.95*5.67E-8*(((DK256+$B$7)+273)^4-(DK256+273)^4)-44100*J256)/(1.84*29.3*R256+8*0.95*5.67E-8*(DK256+273)^3))</f>
        <v>0</v>
      </c>
      <c r="W256">
        <f>($C$7*DL256+$D$7*DM256+$E$7*V256)</f>
        <v>0</v>
      </c>
      <c r="X256">
        <f>0.61365*exp(17.502*W256/(240.97+W256))</f>
        <v>0</v>
      </c>
      <c r="Y256">
        <f>(Z256/AA256*100)</f>
        <v>0</v>
      </c>
      <c r="Z256">
        <f>DD256*(DI256+DJ256)/1000</f>
        <v>0</v>
      </c>
      <c r="AA256">
        <f>0.61365*exp(17.502*DK256/(240.97+DK256))</f>
        <v>0</v>
      </c>
      <c r="AB256">
        <f>(X256-DD256*(DI256+DJ256)/1000)</f>
        <v>0</v>
      </c>
      <c r="AC256">
        <f>(-J256*44100)</f>
        <v>0</v>
      </c>
      <c r="AD256">
        <f>2*29.3*R256*0.92*(DK256-W256)</f>
        <v>0</v>
      </c>
      <c r="AE256">
        <f>2*0.95*5.67E-8*(((DK256+$B$7)+273)^4-(W256+273)^4)</f>
        <v>0</v>
      </c>
      <c r="AF256">
        <f>U256+AE256+AC256+AD256</f>
        <v>0</v>
      </c>
      <c r="AG256">
        <f>DH256*AU256*(DC256-DB256*(1000-AU256*DE256)/(1000-AU256*DD256))/(100*CV256)</f>
        <v>0</v>
      </c>
      <c r="AH256">
        <f>1000*DH256*AU256*(DD256-DE256)/(100*CV256*(1000-AU256*DD256))</f>
        <v>0</v>
      </c>
      <c r="AI256">
        <f>(AJ256 - AK256 - DI256*1E3/(8.314*(DK256+273.15)) * AM256/DH256 * AL256) * DH256/(100*CV256) * (1000 - DE256)/1000</f>
        <v>0</v>
      </c>
      <c r="AJ256">
        <v>785.753274968322</v>
      </c>
      <c r="AK256">
        <v>766.556993939394</v>
      </c>
      <c r="AL256">
        <v>3.28654474782626</v>
      </c>
      <c r="AM256">
        <v>64.6680745848926</v>
      </c>
      <c r="AN256">
        <f>(AP256 - AO256 + DI256*1E3/(8.314*(DK256+273.15)) * AR256/DH256 * AQ256) * DH256/(100*CV256) * 1000/(1000 - AP256)</f>
        <v>0</v>
      </c>
      <c r="AO256">
        <v>9.33053803889622</v>
      </c>
      <c r="AP256">
        <v>9.89098461538462</v>
      </c>
      <c r="AQ256">
        <v>-0.000290268359540736</v>
      </c>
      <c r="AR256">
        <v>99.6129753711119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MAX(0,($B$13+$C$13*DP256)/(1+$D$13*DP256)*DI256/(DK256+273)*$E$13)</f>
        <v>0</v>
      </c>
      <c r="AX256" t="s">
        <v>407</v>
      </c>
      <c r="AY256" t="s">
        <v>407</v>
      </c>
      <c r="AZ256">
        <v>0</v>
      </c>
      <c r="BA256">
        <v>0</v>
      </c>
      <c r="BB256">
        <f>1-AZ256/BA256</f>
        <v>0</v>
      </c>
      <c r="BC256">
        <v>0</v>
      </c>
      <c r="BD256" t="s">
        <v>407</v>
      </c>
      <c r="BE256" t="s">
        <v>407</v>
      </c>
      <c r="BF256">
        <v>0</v>
      </c>
      <c r="BG256">
        <v>0</v>
      </c>
      <c r="BH256">
        <f>1-BF256/BG256</f>
        <v>0</v>
      </c>
      <c r="BI256">
        <v>0.5</v>
      </c>
      <c r="BJ256">
        <f>CS256</f>
        <v>0</v>
      </c>
      <c r="BK256">
        <f>L256</f>
        <v>0</v>
      </c>
      <c r="BL256">
        <f>BH256*BI256*BJ256</f>
        <v>0</v>
      </c>
      <c r="BM256">
        <f>(BK256-BC256)/BJ256</f>
        <v>0</v>
      </c>
      <c r="BN256">
        <f>(BA256-BG256)/BG256</f>
        <v>0</v>
      </c>
      <c r="BO256">
        <f>AZ256/(BB256+AZ256/BG256)</f>
        <v>0</v>
      </c>
      <c r="BP256" t="s">
        <v>407</v>
      </c>
      <c r="BQ256">
        <v>0</v>
      </c>
      <c r="BR256">
        <f>IF(BQ256&lt;&gt;0, BQ256, BO256)</f>
        <v>0</v>
      </c>
      <c r="BS256">
        <f>1-BR256/BG256</f>
        <v>0</v>
      </c>
      <c r="BT256">
        <f>(BG256-BF256)/(BG256-BR256)</f>
        <v>0</v>
      </c>
      <c r="BU256">
        <f>(BA256-BG256)/(BA256-BR256)</f>
        <v>0</v>
      </c>
      <c r="BV256">
        <f>(BG256-BF256)/(BG256-AZ256)</f>
        <v>0</v>
      </c>
      <c r="BW256">
        <f>(BA256-BG256)/(BA256-AZ256)</f>
        <v>0</v>
      </c>
      <c r="BX256">
        <f>(BT256*BR256/BF256)</f>
        <v>0</v>
      </c>
      <c r="BY256">
        <f>(1-BX256)</f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f>$B$11*DQ256+$C$11*DR256+$F$11*EC256*(1-EF256)</f>
        <v>0</v>
      </c>
      <c r="CS256">
        <f>CR256*CT256</f>
        <v>0</v>
      </c>
      <c r="CT256">
        <f>($B$11*$D$9+$C$11*$D$9+$F$11*((EP256+EH256)/MAX(EP256+EH256+EQ256, 0.1)*$I$9+EQ256/MAX(EP256+EH256+EQ256, 0.1)*$J$9))/($B$11+$C$11+$F$11)</f>
        <v>0</v>
      </c>
      <c r="CU256">
        <f>($B$11*$K$9+$C$11*$K$9+$F$11*((EP256+EH256)/MAX(EP256+EH256+EQ256, 0.1)*$P$9+EQ256/MAX(EP256+EH256+EQ256, 0.1)*$Q$9))/($B$11+$C$11+$F$11)</f>
        <v>0</v>
      </c>
      <c r="CV256">
        <v>2.96</v>
      </c>
      <c r="CW256">
        <v>0.5</v>
      </c>
      <c r="CX256" t="s">
        <v>408</v>
      </c>
      <c r="CY256">
        <v>2</v>
      </c>
      <c r="CZ256" t="b">
        <v>1</v>
      </c>
      <c r="DA256">
        <v>1510794380.5</v>
      </c>
      <c r="DB256">
        <v>735.925444444444</v>
      </c>
      <c r="DC256">
        <v>762.445333333333</v>
      </c>
      <c r="DD256">
        <v>9.90364851851852</v>
      </c>
      <c r="DE256">
        <v>9.33309666666667</v>
      </c>
      <c r="DF256">
        <v>727.106555555556</v>
      </c>
      <c r="DG256">
        <v>9.90454925925926</v>
      </c>
      <c r="DH256">
        <v>500.066185185185</v>
      </c>
      <c r="DI256">
        <v>89.8512111111111</v>
      </c>
      <c r="DJ256">
        <v>0.0999447148148148</v>
      </c>
      <c r="DK256">
        <v>18.9169925925926</v>
      </c>
      <c r="DL256">
        <v>19.9950518518519</v>
      </c>
      <c r="DM256">
        <v>999.9</v>
      </c>
      <c r="DN256">
        <v>0</v>
      </c>
      <c r="DO256">
        <v>0</v>
      </c>
      <c r="DP256">
        <v>10003.0307407407</v>
      </c>
      <c r="DQ256">
        <v>0</v>
      </c>
      <c r="DR256">
        <v>9.77834</v>
      </c>
      <c r="DS256">
        <v>-26.5198222222222</v>
      </c>
      <c r="DT256">
        <v>743.286666666667</v>
      </c>
      <c r="DU256">
        <v>769.628333333333</v>
      </c>
      <c r="DV256">
        <v>0.570551814814815</v>
      </c>
      <c r="DW256">
        <v>762.445333333333</v>
      </c>
      <c r="DX256">
        <v>9.33309666666667</v>
      </c>
      <c r="DY256">
        <v>0.889854888888889</v>
      </c>
      <c r="DZ256">
        <v>0.838590037037037</v>
      </c>
      <c r="EA256">
        <v>5.22769851851852</v>
      </c>
      <c r="EB256">
        <v>4.37786666666667</v>
      </c>
      <c r="EC256">
        <v>1999.94962962963</v>
      </c>
      <c r="ED256">
        <v>0.979997444444444</v>
      </c>
      <c r="EE256">
        <v>0.0200027666666667</v>
      </c>
      <c r="EF256">
        <v>0</v>
      </c>
      <c r="EG256">
        <v>2.37581111111111</v>
      </c>
      <c r="EH256">
        <v>0</v>
      </c>
      <c r="EI256">
        <v>5247.10777777778</v>
      </c>
      <c r="EJ256">
        <v>17299.7</v>
      </c>
      <c r="EK256">
        <v>37.6987407407407</v>
      </c>
      <c r="EL256">
        <v>38.7821111111111</v>
      </c>
      <c r="EM256">
        <v>37.6502592592593</v>
      </c>
      <c r="EN256">
        <v>37.2797777777778</v>
      </c>
      <c r="EO256">
        <v>36.6085185185185</v>
      </c>
      <c r="EP256">
        <v>1959.94518518518</v>
      </c>
      <c r="EQ256">
        <v>40.0044444444445</v>
      </c>
      <c r="ER256">
        <v>0</v>
      </c>
      <c r="ES256">
        <v>1679595140.9</v>
      </c>
      <c r="ET256">
        <v>0</v>
      </c>
      <c r="EU256">
        <v>2.38012692307692</v>
      </c>
      <c r="EV256">
        <v>-0.0279145302658572</v>
      </c>
      <c r="EW256">
        <v>2.84102566673531</v>
      </c>
      <c r="EX256">
        <v>5247.11153846154</v>
      </c>
      <c r="EY256">
        <v>15</v>
      </c>
      <c r="EZ256">
        <v>0</v>
      </c>
      <c r="FA256" t="s">
        <v>409</v>
      </c>
      <c r="FB256">
        <v>1510787920.6</v>
      </c>
      <c r="FC256">
        <v>1510787921.6</v>
      </c>
      <c r="FD256">
        <v>0</v>
      </c>
      <c r="FE256">
        <v>-0.101</v>
      </c>
      <c r="FF256">
        <v>-0.012</v>
      </c>
      <c r="FG256">
        <v>6.901</v>
      </c>
      <c r="FH256">
        <v>0.516</v>
      </c>
      <c r="FI256">
        <v>420</v>
      </c>
      <c r="FJ256">
        <v>24</v>
      </c>
      <c r="FK256">
        <v>0.32</v>
      </c>
      <c r="FL256">
        <v>0.12</v>
      </c>
      <c r="FM256">
        <v>0.572976225</v>
      </c>
      <c r="FN256">
        <v>-0.0664801463414652</v>
      </c>
      <c r="FO256">
        <v>0.00978648064548105</v>
      </c>
      <c r="FP256">
        <v>1</v>
      </c>
      <c r="FQ256">
        <v>1</v>
      </c>
      <c r="FR256">
        <v>1</v>
      </c>
      <c r="FS256" t="s">
        <v>410</v>
      </c>
      <c r="FT256">
        <v>2.97396</v>
      </c>
      <c r="FU256">
        <v>2.75392</v>
      </c>
      <c r="FV256">
        <v>0.137881</v>
      </c>
      <c r="FW256">
        <v>0.142178</v>
      </c>
      <c r="FX256">
        <v>0.0541449</v>
      </c>
      <c r="FY256">
        <v>0.0522966</v>
      </c>
      <c r="FZ256">
        <v>33560.8</v>
      </c>
      <c r="GA256">
        <v>36437.5</v>
      </c>
      <c r="GB256">
        <v>35276.9</v>
      </c>
      <c r="GC256">
        <v>38522.4</v>
      </c>
      <c r="GD256">
        <v>47287.2</v>
      </c>
      <c r="GE256">
        <v>52714.2</v>
      </c>
      <c r="GF256">
        <v>55078.5</v>
      </c>
      <c r="GG256">
        <v>61761.8</v>
      </c>
      <c r="GH256">
        <v>1.99448</v>
      </c>
      <c r="GI256">
        <v>1.7942</v>
      </c>
      <c r="GJ256">
        <v>0.0396445</v>
      </c>
      <c r="GK256">
        <v>0</v>
      </c>
      <c r="GL256">
        <v>19.3343</v>
      </c>
      <c r="GM256">
        <v>999.9</v>
      </c>
      <c r="GN256">
        <v>50.983</v>
      </c>
      <c r="GO256">
        <v>30.706</v>
      </c>
      <c r="GP256">
        <v>25.1748</v>
      </c>
      <c r="GQ256">
        <v>56.3587</v>
      </c>
      <c r="GR256">
        <v>50.5168</v>
      </c>
      <c r="GS256">
        <v>1</v>
      </c>
      <c r="GT256">
        <v>-0.0739228</v>
      </c>
      <c r="GU256">
        <v>5.10144</v>
      </c>
      <c r="GV256">
        <v>20.0477</v>
      </c>
      <c r="GW256">
        <v>5.20052</v>
      </c>
      <c r="GX256">
        <v>12.0062</v>
      </c>
      <c r="GY256">
        <v>4.97555</v>
      </c>
      <c r="GZ256">
        <v>3.29295</v>
      </c>
      <c r="HA256">
        <v>9999</v>
      </c>
      <c r="HB256">
        <v>9999</v>
      </c>
      <c r="HC256">
        <v>999.9</v>
      </c>
      <c r="HD256">
        <v>9999</v>
      </c>
      <c r="HE256">
        <v>1.86312</v>
      </c>
      <c r="HF256">
        <v>1.86813</v>
      </c>
      <c r="HG256">
        <v>1.86786</v>
      </c>
      <c r="HH256">
        <v>1.86902</v>
      </c>
      <c r="HI256">
        <v>1.86984</v>
      </c>
      <c r="HJ256">
        <v>1.86586</v>
      </c>
      <c r="HK256">
        <v>1.86705</v>
      </c>
      <c r="HL256">
        <v>1.86834</v>
      </c>
      <c r="HM256">
        <v>5</v>
      </c>
      <c r="HN256">
        <v>0</v>
      </c>
      <c r="HO256">
        <v>0</v>
      </c>
      <c r="HP256">
        <v>0</v>
      </c>
      <c r="HQ256" t="s">
        <v>411</v>
      </c>
      <c r="HR256" t="s">
        <v>412</v>
      </c>
      <c r="HS256" t="s">
        <v>413</v>
      </c>
      <c r="HT256" t="s">
        <v>413</v>
      </c>
      <c r="HU256" t="s">
        <v>413</v>
      </c>
      <c r="HV256" t="s">
        <v>413</v>
      </c>
      <c r="HW256">
        <v>0</v>
      </c>
      <c r="HX256">
        <v>100</v>
      </c>
      <c r="HY256">
        <v>100</v>
      </c>
      <c r="HZ256">
        <v>8.965</v>
      </c>
      <c r="IA256">
        <v>-0.0012</v>
      </c>
      <c r="IB256">
        <v>4.09459096810632</v>
      </c>
      <c r="IC256">
        <v>0.00701673648668627</v>
      </c>
      <c r="ID256">
        <v>-7.00304995360485e-07</v>
      </c>
      <c r="IE256">
        <v>-1.86506737496121e-11</v>
      </c>
      <c r="IF256">
        <v>0.00125787624930914</v>
      </c>
      <c r="IG256">
        <v>-0.0224036906934607</v>
      </c>
      <c r="IH256">
        <v>0.00249664406764014</v>
      </c>
      <c r="II256">
        <v>-2.59163740235367e-05</v>
      </c>
      <c r="IJ256">
        <v>-2</v>
      </c>
      <c r="IK256">
        <v>2020</v>
      </c>
      <c r="IL256">
        <v>1</v>
      </c>
      <c r="IM256">
        <v>25</v>
      </c>
      <c r="IN256">
        <v>107.8</v>
      </c>
      <c r="IO256">
        <v>107.8</v>
      </c>
      <c r="IP256">
        <v>1.70288</v>
      </c>
      <c r="IQ256">
        <v>2.62329</v>
      </c>
      <c r="IR256">
        <v>1.54785</v>
      </c>
      <c r="IS256">
        <v>2.30469</v>
      </c>
      <c r="IT256">
        <v>1.34644</v>
      </c>
      <c r="IU256">
        <v>2.34497</v>
      </c>
      <c r="IV256">
        <v>34.3042</v>
      </c>
      <c r="IW256">
        <v>24.1926</v>
      </c>
      <c r="IX256">
        <v>18</v>
      </c>
      <c r="IY256">
        <v>501.818</v>
      </c>
      <c r="IZ256">
        <v>379.017</v>
      </c>
      <c r="JA256">
        <v>13.0053</v>
      </c>
      <c r="JB256">
        <v>26.048</v>
      </c>
      <c r="JC256">
        <v>29.9997</v>
      </c>
      <c r="JD256">
        <v>26.1062</v>
      </c>
      <c r="JE256">
        <v>26.0592</v>
      </c>
      <c r="JF256">
        <v>34.1265</v>
      </c>
      <c r="JG256">
        <v>60.2222</v>
      </c>
      <c r="JH256">
        <v>0</v>
      </c>
      <c r="JI256">
        <v>13.0101</v>
      </c>
      <c r="JJ256">
        <v>810.593</v>
      </c>
      <c r="JK256">
        <v>9.32529</v>
      </c>
      <c r="JL256">
        <v>102.219</v>
      </c>
      <c r="JM256">
        <v>102.821</v>
      </c>
    </row>
    <row r="257" spans="1:273">
      <c r="A257">
        <v>241</v>
      </c>
      <c r="B257">
        <v>1510794393</v>
      </c>
      <c r="C257">
        <v>5060.90000009537</v>
      </c>
      <c r="D257" t="s">
        <v>893</v>
      </c>
      <c r="E257" t="s">
        <v>894</v>
      </c>
      <c r="F257">
        <v>5</v>
      </c>
      <c r="G257" t="s">
        <v>798</v>
      </c>
      <c r="H257" t="s">
        <v>406</v>
      </c>
      <c r="I257">
        <v>1510794385.21429</v>
      </c>
      <c r="J257">
        <f>(K257)/1000</f>
        <v>0</v>
      </c>
      <c r="K257">
        <f>IF(CZ257, AN257, AH257)</f>
        <v>0</v>
      </c>
      <c r="L257">
        <f>IF(CZ257, AI257, AG257)</f>
        <v>0</v>
      </c>
      <c r="M257">
        <f>DB257 - IF(AU257&gt;1, L257*CV257*100.0/(AW257*DP257), 0)</f>
        <v>0</v>
      </c>
      <c r="N257">
        <f>((T257-J257/2)*M257-L257)/(T257+J257/2)</f>
        <v>0</v>
      </c>
      <c r="O257">
        <f>N257*(DI257+DJ257)/1000.0</f>
        <v>0</v>
      </c>
      <c r="P257">
        <f>(DB257 - IF(AU257&gt;1, L257*CV257*100.0/(AW257*DP257), 0))*(DI257+DJ257)/1000.0</f>
        <v>0</v>
      </c>
      <c r="Q257">
        <f>2.0/((1/S257-1/R257)+SIGN(S257)*SQRT((1/S257-1/R257)*(1/S257-1/R257) + 4*CW257/((CW257+1)*(CW257+1))*(2*1/S257*1/R257-1/R257*1/R257)))</f>
        <v>0</v>
      </c>
      <c r="R257">
        <f>IF(LEFT(CX257,1)&lt;&gt;"0",IF(LEFT(CX257,1)="1",3.0,CY257),$D$5+$E$5*(DP257*DI257/($K$5*1000))+$F$5*(DP257*DI257/($K$5*1000))*MAX(MIN(CV257,$J$5),$I$5)*MAX(MIN(CV257,$J$5),$I$5)+$G$5*MAX(MIN(CV257,$J$5),$I$5)*(DP257*DI257/($K$5*1000))+$H$5*(DP257*DI257/($K$5*1000))*(DP257*DI257/($K$5*1000)))</f>
        <v>0</v>
      </c>
      <c r="S257">
        <f>J257*(1000-(1000*0.61365*exp(17.502*W257/(240.97+W257))/(DI257+DJ257)+DD257)/2)/(1000*0.61365*exp(17.502*W257/(240.97+W257))/(DI257+DJ257)-DD257)</f>
        <v>0</v>
      </c>
      <c r="T257">
        <f>1/((CW257+1)/(Q257/1.6)+1/(R257/1.37)) + CW257/((CW257+1)/(Q257/1.6) + CW257/(R257/1.37))</f>
        <v>0</v>
      </c>
      <c r="U257">
        <f>(CR257*CU257)</f>
        <v>0</v>
      </c>
      <c r="V257">
        <f>(DK257+(U257+2*0.95*5.67E-8*(((DK257+$B$7)+273)^4-(DK257+273)^4)-44100*J257)/(1.84*29.3*R257+8*0.95*5.67E-8*(DK257+273)^3))</f>
        <v>0</v>
      </c>
      <c r="W257">
        <f>($C$7*DL257+$D$7*DM257+$E$7*V257)</f>
        <v>0</v>
      </c>
      <c r="X257">
        <f>0.61365*exp(17.502*W257/(240.97+W257))</f>
        <v>0</v>
      </c>
      <c r="Y257">
        <f>(Z257/AA257*100)</f>
        <v>0</v>
      </c>
      <c r="Z257">
        <f>DD257*(DI257+DJ257)/1000</f>
        <v>0</v>
      </c>
      <c r="AA257">
        <f>0.61365*exp(17.502*DK257/(240.97+DK257))</f>
        <v>0</v>
      </c>
      <c r="AB257">
        <f>(X257-DD257*(DI257+DJ257)/1000)</f>
        <v>0</v>
      </c>
      <c r="AC257">
        <f>(-J257*44100)</f>
        <v>0</v>
      </c>
      <c r="AD257">
        <f>2*29.3*R257*0.92*(DK257-W257)</f>
        <v>0</v>
      </c>
      <c r="AE257">
        <f>2*0.95*5.67E-8*(((DK257+$B$7)+273)^4-(W257+273)^4)</f>
        <v>0</v>
      </c>
      <c r="AF257">
        <f>U257+AE257+AC257+AD257</f>
        <v>0</v>
      </c>
      <c r="AG257">
        <f>DH257*AU257*(DC257-DB257*(1000-AU257*DE257)/(1000-AU257*DD257))/(100*CV257)</f>
        <v>0</v>
      </c>
      <c r="AH257">
        <f>1000*DH257*AU257*(DD257-DE257)/(100*CV257*(1000-AU257*DD257))</f>
        <v>0</v>
      </c>
      <c r="AI257">
        <f>(AJ257 - AK257 - DI257*1E3/(8.314*(DK257+273.15)) * AM257/DH257 * AL257) * DH257/(100*CV257) * (1000 - DE257)/1000</f>
        <v>0</v>
      </c>
      <c r="AJ257">
        <v>802.659027827511</v>
      </c>
      <c r="AK257">
        <v>783.100745454545</v>
      </c>
      <c r="AL257">
        <v>3.31268894749776</v>
      </c>
      <c r="AM257">
        <v>64.6680745848926</v>
      </c>
      <c r="AN257">
        <f>(AP257 - AO257 + DI257*1E3/(8.314*(DK257+273.15)) * AR257/DH257 * AQ257) * DH257/(100*CV257) * 1000/(1000 - AP257)</f>
        <v>0</v>
      </c>
      <c r="AO257">
        <v>9.32923792088346</v>
      </c>
      <c r="AP257">
        <v>9.88700783216783</v>
      </c>
      <c r="AQ257">
        <v>-8.3075859438825e-05</v>
      </c>
      <c r="AR257">
        <v>99.6129753711119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MAX(0,($B$13+$C$13*DP257)/(1+$D$13*DP257)*DI257/(DK257+273)*$E$13)</f>
        <v>0</v>
      </c>
      <c r="AX257" t="s">
        <v>407</v>
      </c>
      <c r="AY257" t="s">
        <v>407</v>
      </c>
      <c r="AZ257">
        <v>0</v>
      </c>
      <c r="BA257">
        <v>0</v>
      </c>
      <c r="BB257">
        <f>1-AZ257/BA257</f>
        <v>0</v>
      </c>
      <c r="BC257">
        <v>0</v>
      </c>
      <c r="BD257" t="s">
        <v>407</v>
      </c>
      <c r="BE257" t="s">
        <v>407</v>
      </c>
      <c r="BF257">
        <v>0</v>
      </c>
      <c r="BG257">
        <v>0</v>
      </c>
      <c r="BH257">
        <f>1-BF257/BG257</f>
        <v>0</v>
      </c>
      <c r="BI257">
        <v>0.5</v>
      </c>
      <c r="BJ257">
        <f>CS257</f>
        <v>0</v>
      </c>
      <c r="BK257">
        <f>L257</f>
        <v>0</v>
      </c>
      <c r="BL257">
        <f>BH257*BI257*BJ257</f>
        <v>0</v>
      </c>
      <c r="BM257">
        <f>(BK257-BC257)/BJ257</f>
        <v>0</v>
      </c>
      <c r="BN257">
        <f>(BA257-BG257)/BG257</f>
        <v>0</v>
      </c>
      <c r="BO257">
        <f>AZ257/(BB257+AZ257/BG257)</f>
        <v>0</v>
      </c>
      <c r="BP257" t="s">
        <v>407</v>
      </c>
      <c r="BQ257">
        <v>0</v>
      </c>
      <c r="BR257">
        <f>IF(BQ257&lt;&gt;0, BQ257, BO257)</f>
        <v>0</v>
      </c>
      <c r="BS257">
        <f>1-BR257/BG257</f>
        <v>0</v>
      </c>
      <c r="BT257">
        <f>(BG257-BF257)/(BG257-BR257)</f>
        <v>0</v>
      </c>
      <c r="BU257">
        <f>(BA257-BG257)/(BA257-BR257)</f>
        <v>0</v>
      </c>
      <c r="BV257">
        <f>(BG257-BF257)/(BG257-AZ257)</f>
        <v>0</v>
      </c>
      <c r="BW257">
        <f>(BA257-BG257)/(BA257-AZ257)</f>
        <v>0</v>
      </c>
      <c r="BX257">
        <f>(BT257*BR257/BF257)</f>
        <v>0</v>
      </c>
      <c r="BY257">
        <f>(1-BX257)</f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f>$B$11*DQ257+$C$11*DR257+$F$11*EC257*(1-EF257)</f>
        <v>0</v>
      </c>
      <c r="CS257">
        <f>CR257*CT257</f>
        <v>0</v>
      </c>
      <c r="CT257">
        <f>($B$11*$D$9+$C$11*$D$9+$F$11*((EP257+EH257)/MAX(EP257+EH257+EQ257, 0.1)*$I$9+EQ257/MAX(EP257+EH257+EQ257, 0.1)*$J$9))/($B$11+$C$11+$F$11)</f>
        <v>0</v>
      </c>
      <c r="CU257">
        <f>($B$11*$K$9+$C$11*$K$9+$F$11*((EP257+EH257)/MAX(EP257+EH257+EQ257, 0.1)*$P$9+EQ257/MAX(EP257+EH257+EQ257, 0.1)*$Q$9))/($B$11+$C$11+$F$11)</f>
        <v>0</v>
      </c>
      <c r="CV257">
        <v>2.96</v>
      </c>
      <c r="CW257">
        <v>0.5</v>
      </c>
      <c r="CX257" t="s">
        <v>408</v>
      </c>
      <c r="CY257">
        <v>2</v>
      </c>
      <c r="CZ257" t="b">
        <v>1</v>
      </c>
      <c r="DA257">
        <v>1510794385.21429</v>
      </c>
      <c r="DB257">
        <v>751.489357142857</v>
      </c>
      <c r="DC257">
        <v>777.883392857143</v>
      </c>
      <c r="DD257">
        <v>9.89472714285714</v>
      </c>
      <c r="DE257">
        <v>9.33073428571429</v>
      </c>
      <c r="DF257">
        <v>742.578285714286</v>
      </c>
      <c r="DG257">
        <v>9.89579714285714</v>
      </c>
      <c r="DH257">
        <v>500.071107142857</v>
      </c>
      <c r="DI257">
        <v>89.8498428571429</v>
      </c>
      <c r="DJ257">
        <v>0.0999913035714286</v>
      </c>
      <c r="DK257">
        <v>18.9156071428571</v>
      </c>
      <c r="DL257">
        <v>19.9918892857143</v>
      </c>
      <c r="DM257">
        <v>999.9</v>
      </c>
      <c r="DN257">
        <v>0</v>
      </c>
      <c r="DO257">
        <v>0</v>
      </c>
      <c r="DP257">
        <v>10002.2296428571</v>
      </c>
      <c r="DQ257">
        <v>0</v>
      </c>
      <c r="DR257">
        <v>9.77832178571428</v>
      </c>
      <c r="DS257">
        <v>-26.3939142857143</v>
      </c>
      <c r="DT257">
        <v>758.999464285714</v>
      </c>
      <c r="DU257">
        <v>785.21</v>
      </c>
      <c r="DV257">
        <v>0.563992857142857</v>
      </c>
      <c r="DW257">
        <v>777.883392857143</v>
      </c>
      <c r="DX257">
        <v>9.33073428571429</v>
      </c>
      <c r="DY257">
        <v>0.88903975</v>
      </c>
      <c r="DZ257">
        <v>0.838364964285714</v>
      </c>
      <c r="EA257">
        <v>5.2145325</v>
      </c>
      <c r="EB257">
        <v>4.37403535714286</v>
      </c>
      <c r="EC257">
        <v>1999.95857142857</v>
      </c>
      <c r="ED257">
        <v>0.9799955</v>
      </c>
      <c r="EE257">
        <v>0.02000465</v>
      </c>
      <c r="EF257">
        <v>0</v>
      </c>
      <c r="EG257">
        <v>2.37722142857143</v>
      </c>
      <c r="EH257">
        <v>0</v>
      </c>
      <c r="EI257">
        <v>5247.39964285714</v>
      </c>
      <c r="EJ257">
        <v>17299.7642857143</v>
      </c>
      <c r="EK257">
        <v>37.79875</v>
      </c>
      <c r="EL257">
        <v>38.9148928571429</v>
      </c>
      <c r="EM257">
        <v>37.7453928571429</v>
      </c>
      <c r="EN257">
        <v>37.4104285714286</v>
      </c>
      <c r="EO257">
        <v>36.6916428571429</v>
      </c>
      <c r="EP257">
        <v>1959.94857142857</v>
      </c>
      <c r="EQ257">
        <v>40.01</v>
      </c>
      <c r="ER257">
        <v>0</v>
      </c>
      <c r="ES257">
        <v>1679595145.7</v>
      </c>
      <c r="ET257">
        <v>0</v>
      </c>
      <c r="EU257">
        <v>2.35661153846154</v>
      </c>
      <c r="EV257">
        <v>-0.0929812092982471</v>
      </c>
      <c r="EW257">
        <v>4.29059832420678</v>
      </c>
      <c r="EX257">
        <v>5247.41846153846</v>
      </c>
      <c r="EY257">
        <v>15</v>
      </c>
      <c r="EZ257">
        <v>0</v>
      </c>
      <c r="FA257" t="s">
        <v>409</v>
      </c>
      <c r="FB257">
        <v>1510787920.6</v>
      </c>
      <c r="FC257">
        <v>1510787921.6</v>
      </c>
      <c r="FD257">
        <v>0</v>
      </c>
      <c r="FE257">
        <v>-0.101</v>
      </c>
      <c r="FF257">
        <v>-0.012</v>
      </c>
      <c r="FG257">
        <v>6.901</v>
      </c>
      <c r="FH257">
        <v>0.516</v>
      </c>
      <c r="FI257">
        <v>420</v>
      </c>
      <c r="FJ257">
        <v>24</v>
      </c>
      <c r="FK257">
        <v>0.32</v>
      </c>
      <c r="FL257">
        <v>0.12</v>
      </c>
      <c r="FM257">
        <v>0.56994625</v>
      </c>
      <c r="FN257">
        <v>-0.0963774033771115</v>
      </c>
      <c r="FO257">
        <v>0.00986063352617366</v>
      </c>
      <c r="FP257">
        <v>1</v>
      </c>
      <c r="FQ257">
        <v>1</v>
      </c>
      <c r="FR257">
        <v>1</v>
      </c>
      <c r="FS257" t="s">
        <v>410</v>
      </c>
      <c r="FT257">
        <v>2.97388</v>
      </c>
      <c r="FU257">
        <v>2.75379</v>
      </c>
      <c r="FV257">
        <v>0.139882</v>
      </c>
      <c r="FW257">
        <v>0.144188</v>
      </c>
      <c r="FX257">
        <v>0.0541297</v>
      </c>
      <c r="FY257">
        <v>0.0522914</v>
      </c>
      <c r="FZ257">
        <v>33482.9</v>
      </c>
      <c r="GA257">
        <v>36352.3</v>
      </c>
      <c r="GB257">
        <v>35276.9</v>
      </c>
      <c r="GC257">
        <v>38522.6</v>
      </c>
      <c r="GD257">
        <v>47288.3</v>
      </c>
      <c r="GE257">
        <v>52714.8</v>
      </c>
      <c r="GF257">
        <v>55078.8</v>
      </c>
      <c r="GG257">
        <v>61762.1</v>
      </c>
      <c r="GH257">
        <v>1.99485</v>
      </c>
      <c r="GI257">
        <v>1.79405</v>
      </c>
      <c r="GJ257">
        <v>0.0391155</v>
      </c>
      <c r="GK257">
        <v>0</v>
      </c>
      <c r="GL257">
        <v>19.3372</v>
      </c>
      <c r="GM257">
        <v>999.9</v>
      </c>
      <c r="GN257">
        <v>50.983</v>
      </c>
      <c r="GO257">
        <v>30.696</v>
      </c>
      <c r="GP257">
        <v>25.1572</v>
      </c>
      <c r="GQ257">
        <v>56.3687</v>
      </c>
      <c r="GR257">
        <v>50.1923</v>
      </c>
      <c r="GS257">
        <v>1</v>
      </c>
      <c r="GT257">
        <v>-0.0739609</v>
      </c>
      <c r="GU257">
        <v>5.08923</v>
      </c>
      <c r="GV257">
        <v>20.048</v>
      </c>
      <c r="GW257">
        <v>5.20097</v>
      </c>
      <c r="GX257">
        <v>12.0052</v>
      </c>
      <c r="GY257">
        <v>4.9752</v>
      </c>
      <c r="GZ257">
        <v>3.29298</v>
      </c>
      <c r="HA257">
        <v>9999</v>
      </c>
      <c r="HB257">
        <v>9999</v>
      </c>
      <c r="HC257">
        <v>999.9</v>
      </c>
      <c r="HD257">
        <v>9999</v>
      </c>
      <c r="HE257">
        <v>1.8631</v>
      </c>
      <c r="HF257">
        <v>1.86813</v>
      </c>
      <c r="HG257">
        <v>1.86786</v>
      </c>
      <c r="HH257">
        <v>1.86902</v>
      </c>
      <c r="HI257">
        <v>1.86986</v>
      </c>
      <c r="HJ257">
        <v>1.86586</v>
      </c>
      <c r="HK257">
        <v>1.86703</v>
      </c>
      <c r="HL257">
        <v>1.86837</v>
      </c>
      <c r="HM257">
        <v>5</v>
      </c>
      <c r="HN257">
        <v>0</v>
      </c>
      <c r="HO257">
        <v>0</v>
      </c>
      <c r="HP257">
        <v>0</v>
      </c>
      <c r="HQ257" t="s">
        <v>411</v>
      </c>
      <c r="HR257" t="s">
        <v>412</v>
      </c>
      <c r="HS257" t="s">
        <v>413</v>
      </c>
      <c r="HT257" t="s">
        <v>413</v>
      </c>
      <c r="HU257" t="s">
        <v>413</v>
      </c>
      <c r="HV257" t="s">
        <v>413</v>
      </c>
      <c r="HW257">
        <v>0</v>
      </c>
      <c r="HX257">
        <v>100</v>
      </c>
      <c r="HY257">
        <v>100</v>
      </c>
      <c r="HZ257">
        <v>9.062</v>
      </c>
      <c r="IA257">
        <v>-0.0012</v>
      </c>
      <c r="IB257">
        <v>4.09459096810632</v>
      </c>
      <c r="IC257">
        <v>0.00701673648668627</v>
      </c>
      <c r="ID257">
        <v>-7.00304995360485e-07</v>
      </c>
      <c r="IE257">
        <v>-1.86506737496121e-11</v>
      </c>
      <c r="IF257">
        <v>0.00125787624930914</v>
      </c>
      <c r="IG257">
        <v>-0.0224036906934607</v>
      </c>
      <c r="IH257">
        <v>0.00249664406764014</v>
      </c>
      <c r="II257">
        <v>-2.59163740235367e-05</v>
      </c>
      <c r="IJ257">
        <v>-2</v>
      </c>
      <c r="IK257">
        <v>2020</v>
      </c>
      <c r="IL257">
        <v>1</v>
      </c>
      <c r="IM257">
        <v>25</v>
      </c>
      <c r="IN257">
        <v>107.9</v>
      </c>
      <c r="IO257">
        <v>107.9</v>
      </c>
      <c r="IP257">
        <v>1.73218</v>
      </c>
      <c r="IQ257">
        <v>2.62573</v>
      </c>
      <c r="IR257">
        <v>1.54785</v>
      </c>
      <c r="IS257">
        <v>2.30469</v>
      </c>
      <c r="IT257">
        <v>1.34644</v>
      </c>
      <c r="IU257">
        <v>2.39868</v>
      </c>
      <c r="IV257">
        <v>34.2814</v>
      </c>
      <c r="IW257">
        <v>24.1926</v>
      </c>
      <c r="IX257">
        <v>18</v>
      </c>
      <c r="IY257">
        <v>502.044</v>
      </c>
      <c r="IZ257">
        <v>378.937</v>
      </c>
      <c r="JA257">
        <v>13.0044</v>
      </c>
      <c r="JB257">
        <v>26.0458</v>
      </c>
      <c r="JC257">
        <v>29.9998</v>
      </c>
      <c r="JD257">
        <v>26.104</v>
      </c>
      <c r="JE257">
        <v>26.0592</v>
      </c>
      <c r="JF257">
        <v>34.7375</v>
      </c>
      <c r="JG257">
        <v>60.2222</v>
      </c>
      <c r="JH257">
        <v>0</v>
      </c>
      <c r="JI257">
        <v>13.0074</v>
      </c>
      <c r="JJ257">
        <v>824.083</v>
      </c>
      <c r="JK257">
        <v>9.32529</v>
      </c>
      <c r="JL257">
        <v>102.22</v>
      </c>
      <c r="JM257">
        <v>102.821</v>
      </c>
    </row>
    <row r="258" spans="1:273">
      <c r="A258">
        <v>242</v>
      </c>
      <c r="B258">
        <v>1510794398</v>
      </c>
      <c r="C258">
        <v>5065.90000009537</v>
      </c>
      <c r="D258" t="s">
        <v>895</v>
      </c>
      <c r="E258" t="s">
        <v>896</v>
      </c>
      <c r="F258">
        <v>5</v>
      </c>
      <c r="G258" t="s">
        <v>798</v>
      </c>
      <c r="H258" t="s">
        <v>406</v>
      </c>
      <c r="I258">
        <v>1510794390.5</v>
      </c>
      <c r="J258">
        <f>(K258)/1000</f>
        <v>0</v>
      </c>
      <c r="K258">
        <f>IF(CZ258, AN258, AH258)</f>
        <v>0</v>
      </c>
      <c r="L258">
        <f>IF(CZ258, AI258, AG258)</f>
        <v>0</v>
      </c>
      <c r="M258">
        <f>DB258 - IF(AU258&gt;1, L258*CV258*100.0/(AW258*DP258), 0)</f>
        <v>0</v>
      </c>
      <c r="N258">
        <f>((T258-J258/2)*M258-L258)/(T258+J258/2)</f>
        <v>0</v>
      </c>
      <c r="O258">
        <f>N258*(DI258+DJ258)/1000.0</f>
        <v>0</v>
      </c>
      <c r="P258">
        <f>(DB258 - IF(AU258&gt;1, L258*CV258*100.0/(AW258*DP258), 0))*(DI258+DJ258)/1000.0</f>
        <v>0</v>
      </c>
      <c r="Q258">
        <f>2.0/((1/S258-1/R258)+SIGN(S258)*SQRT((1/S258-1/R258)*(1/S258-1/R258) + 4*CW258/((CW258+1)*(CW258+1))*(2*1/S258*1/R258-1/R258*1/R258)))</f>
        <v>0</v>
      </c>
      <c r="R258">
        <f>IF(LEFT(CX258,1)&lt;&gt;"0",IF(LEFT(CX258,1)="1",3.0,CY258),$D$5+$E$5*(DP258*DI258/($K$5*1000))+$F$5*(DP258*DI258/($K$5*1000))*MAX(MIN(CV258,$J$5),$I$5)*MAX(MIN(CV258,$J$5),$I$5)+$G$5*MAX(MIN(CV258,$J$5),$I$5)*(DP258*DI258/($K$5*1000))+$H$5*(DP258*DI258/($K$5*1000))*(DP258*DI258/($K$5*1000)))</f>
        <v>0</v>
      </c>
      <c r="S258">
        <f>J258*(1000-(1000*0.61365*exp(17.502*W258/(240.97+W258))/(DI258+DJ258)+DD258)/2)/(1000*0.61365*exp(17.502*W258/(240.97+W258))/(DI258+DJ258)-DD258)</f>
        <v>0</v>
      </c>
      <c r="T258">
        <f>1/((CW258+1)/(Q258/1.6)+1/(R258/1.37)) + CW258/((CW258+1)/(Q258/1.6) + CW258/(R258/1.37))</f>
        <v>0</v>
      </c>
      <c r="U258">
        <f>(CR258*CU258)</f>
        <v>0</v>
      </c>
      <c r="V258">
        <f>(DK258+(U258+2*0.95*5.67E-8*(((DK258+$B$7)+273)^4-(DK258+273)^4)-44100*J258)/(1.84*29.3*R258+8*0.95*5.67E-8*(DK258+273)^3))</f>
        <v>0</v>
      </c>
      <c r="W258">
        <f>($C$7*DL258+$D$7*DM258+$E$7*V258)</f>
        <v>0</v>
      </c>
      <c r="X258">
        <f>0.61365*exp(17.502*W258/(240.97+W258))</f>
        <v>0</v>
      </c>
      <c r="Y258">
        <f>(Z258/AA258*100)</f>
        <v>0</v>
      </c>
      <c r="Z258">
        <f>DD258*(DI258+DJ258)/1000</f>
        <v>0</v>
      </c>
      <c r="AA258">
        <f>0.61365*exp(17.502*DK258/(240.97+DK258))</f>
        <v>0</v>
      </c>
      <c r="AB258">
        <f>(X258-DD258*(DI258+DJ258)/1000)</f>
        <v>0</v>
      </c>
      <c r="AC258">
        <f>(-J258*44100)</f>
        <v>0</v>
      </c>
      <c r="AD258">
        <f>2*29.3*R258*0.92*(DK258-W258)</f>
        <v>0</v>
      </c>
      <c r="AE258">
        <f>2*0.95*5.67E-8*(((DK258+$B$7)+273)^4-(W258+273)^4)</f>
        <v>0</v>
      </c>
      <c r="AF258">
        <f>U258+AE258+AC258+AD258</f>
        <v>0</v>
      </c>
      <c r="AG258">
        <f>DH258*AU258*(DC258-DB258*(1000-AU258*DE258)/(1000-AU258*DD258))/(100*CV258)</f>
        <v>0</v>
      </c>
      <c r="AH258">
        <f>1000*DH258*AU258*(DD258-DE258)/(100*CV258*(1000-AU258*DD258))</f>
        <v>0</v>
      </c>
      <c r="AI258">
        <f>(AJ258 - AK258 - DI258*1E3/(8.314*(DK258+273.15)) * AM258/DH258 * AL258) * DH258/(100*CV258) * (1000 - DE258)/1000</f>
        <v>0</v>
      </c>
      <c r="AJ258">
        <v>819.472780519774</v>
      </c>
      <c r="AK258">
        <v>799.740103030303</v>
      </c>
      <c r="AL258">
        <v>3.33630678552746</v>
      </c>
      <c r="AM258">
        <v>64.6680745848926</v>
      </c>
      <c r="AN258">
        <f>(AP258 - AO258 + DI258*1E3/(8.314*(DK258+273.15)) * AR258/DH258 * AQ258) * DH258/(100*CV258) * 1000/(1000 - AP258)</f>
        <v>0</v>
      </c>
      <c r="AO258">
        <v>9.32798282428476</v>
      </c>
      <c r="AP258">
        <v>9.88608006993008</v>
      </c>
      <c r="AQ258">
        <v>2.15303049210304e-06</v>
      </c>
      <c r="AR258">
        <v>99.6129753711119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MAX(0,($B$13+$C$13*DP258)/(1+$D$13*DP258)*DI258/(DK258+273)*$E$13)</f>
        <v>0</v>
      </c>
      <c r="AX258" t="s">
        <v>407</v>
      </c>
      <c r="AY258" t="s">
        <v>407</v>
      </c>
      <c r="AZ258">
        <v>0</v>
      </c>
      <c r="BA258">
        <v>0</v>
      </c>
      <c r="BB258">
        <f>1-AZ258/BA258</f>
        <v>0</v>
      </c>
      <c r="BC258">
        <v>0</v>
      </c>
      <c r="BD258" t="s">
        <v>407</v>
      </c>
      <c r="BE258" t="s">
        <v>407</v>
      </c>
      <c r="BF258">
        <v>0</v>
      </c>
      <c r="BG258">
        <v>0</v>
      </c>
      <c r="BH258">
        <f>1-BF258/BG258</f>
        <v>0</v>
      </c>
      <c r="BI258">
        <v>0.5</v>
      </c>
      <c r="BJ258">
        <f>CS258</f>
        <v>0</v>
      </c>
      <c r="BK258">
        <f>L258</f>
        <v>0</v>
      </c>
      <c r="BL258">
        <f>BH258*BI258*BJ258</f>
        <v>0</v>
      </c>
      <c r="BM258">
        <f>(BK258-BC258)/BJ258</f>
        <v>0</v>
      </c>
      <c r="BN258">
        <f>(BA258-BG258)/BG258</f>
        <v>0</v>
      </c>
      <c r="BO258">
        <f>AZ258/(BB258+AZ258/BG258)</f>
        <v>0</v>
      </c>
      <c r="BP258" t="s">
        <v>407</v>
      </c>
      <c r="BQ258">
        <v>0</v>
      </c>
      <c r="BR258">
        <f>IF(BQ258&lt;&gt;0, BQ258, BO258)</f>
        <v>0</v>
      </c>
      <c r="BS258">
        <f>1-BR258/BG258</f>
        <v>0</v>
      </c>
      <c r="BT258">
        <f>(BG258-BF258)/(BG258-BR258)</f>
        <v>0</v>
      </c>
      <c r="BU258">
        <f>(BA258-BG258)/(BA258-BR258)</f>
        <v>0</v>
      </c>
      <c r="BV258">
        <f>(BG258-BF258)/(BG258-AZ258)</f>
        <v>0</v>
      </c>
      <c r="BW258">
        <f>(BA258-BG258)/(BA258-AZ258)</f>
        <v>0</v>
      </c>
      <c r="BX258">
        <f>(BT258*BR258/BF258)</f>
        <v>0</v>
      </c>
      <c r="BY258">
        <f>(1-BX258)</f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f>$B$11*DQ258+$C$11*DR258+$F$11*EC258*(1-EF258)</f>
        <v>0</v>
      </c>
      <c r="CS258">
        <f>CR258*CT258</f>
        <v>0</v>
      </c>
      <c r="CT258">
        <f>($B$11*$D$9+$C$11*$D$9+$F$11*((EP258+EH258)/MAX(EP258+EH258+EQ258, 0.1)*$I$9+EQ258/MAX(EP258+EH258+EQ258, 0.1)*$J$9))/($B$11+$C$11+$F$11)</f>
        <v>0</v>
      </c>
      <c r="CU258">
        <f>($B$11*$K$9+$C$11*$K$9+$F$11*((EP258+EH258)/MAX(EP258+EH258+EQ258, 0.1)*$P$9+EQ258/MAX(EP258+EH258+EQ258, 0.1)*$Q$9))/($B$11+$C$11+$F$11)</f>
        <v>0</v>
      </c>
      <c r="CV258">
        <v>2.96</v>
      </c>
      <c r="CW258">
        <v>0.5</v>
      </c>
      <c r="CX258" t="s">
        <v>408</v>
      </c>
      <c r="CY258">
        <v>2</v>
      </c>
      <c r="CZ258" t="b">
        <v>1</v>
      </c>
      <c r="DA258">
        <v>1510794390.5</v>
      </c>
      <c r="DB258">
        <v>768.828518518519</v>
      </c>
      <c r="DC258">
        <v>795.283888888889</v>
      </c>
      <c r="DD258">
        <v>9.88936814814815</v>
      </c>
      <c r="DE258">
        <v>9.3290937037037</v>
      </c>
      <c r="DF258">
        <v>759.815259259259</v>
      </c>
      <c r="DG258">
        <v>9.89054</v>
      </c>
      <c r="DH258">
        <v>500.079555555556</v>
      </c>
      <c r="DI258">
        <v>89.8497407407408</v>
      </c>
      <c r="DJ258">
        <v>0.100042122222222</v>
      </c>
      <c r="DK258">
        <v>18.9145407407407</v>
      </c>
      <c r="DL258">
        <v>19.9876703703704</v>
      </c>
      <c r="DM258">
        <v>999.9</v>
      </c>
      <c r="DN258">
        <v>0</v>
      </c>
      <c r="DO258">
        <v>0</v>
      </c>
      <c r="DP258">
        <v>9993.12777777778</v>
      </c>
      <c r="DQ258">
        <v>0</v>
      </c>
      <c r="DR258">
        <v>9.86057518518519</v>
      </c>
      <c r="DS258">
        <v>-26.4552185185185</v>
      </c>
      <c r="DT258">
        <v>776.507777777778</v>
      </c>
      <c r="DU258">
        <v>802.773037037037</v>
      </c>
      <c r="DV258">
        <v>0.560275037037037</v>
      </c>
      <c r="DW258">
        <v>795.283888888889</v>
      </c>
      <c r="DX258">
        <v>9.3290937037037</v>
      </c>
      <c r="DY258">
        <v>0.888557148148148</v>
      </c>
      <c r="DZ258">
        <v>0.83821662962963</v>
      </c>
      <c r="EA258">
        <v>5.20673259259259</v>
      </c>
      <c r="EB258">
        <v>4.37150814814815</v>
      </c>
      <c r="EC258">
        <v>1999.97074074074</v>
      </c>
      <c r="ED258">
        <v>0.979996444444445</v>
      </c>
      <c r="EE258">
        <v>0.0200036740740741</v>
      </c>
      <c r="EF258">
        <v>0</v>
      </c>
      <c r="EG258">
        <v>2.39537777777778</v>
      </c>
      <c r="EH258">
        <v>0</v>
      </c>
      <c r="EI258">
        <v>5247.72148148148</v>
      </c>
      <c r="EJ258">
        <v>17299.8814814815</v>
      </c>
      <c r="EK258">
        <v>37.9047777777778</v>
      </c>
      <c r="EL258">
        <v>39.0437407407407</v>
      </c>
      <c r="EM258">
        <v>37.8516296296296</v>
      </c>
      <c r="EN258">
        <v>37.5553333333333</v>
      </c>
      <c r="EO258">
        <v>36.7774444444444</v>
      </c>
      <c r="EP258">
        <v>1959.96259259259</v>
      </c>
      <c r="EQ258">
        <v>40.0085185185185</v>
      </c>
      <c r="ER258">
        <v>0</v>
      </c>
      <c r="ES258">
        <v>1679595151.1</v>
      </c>
      <c r="ET258">
        <v>0</v>
      </c>
      <c r="EU258">
        <v>2.377368</v>
      </c>
      <c r="EV258">
        <v>-0.482638484477509</v>
      </c>
      <c r="EW258">
        <v>5.02153849204574</v>
      </c>
      <c r="EX258">
        <v>5247.7288</v>
      </c>
      <c r="EY258">
        <v>15</v>
      </c>
      <c r="EZ258">
        <v>0</v>
      </c>
      <c r="FA258" t="s">
        <v>409</v>
      </c>
      <c r="FB258">
        <v>1510787920.6</v>
      </c>
      <c r="FC258">
        <v>1510787921.6</v>
      </c>
      <c r="FD258">
        <v>0</v>
      </c>
      <c r="FE258">
        <v>-0.101</v>
      </c>
      <c r="FF258">
        <v>-0.012</v>
      </c>
      <c r="FG258">
        <v>6.901</v>
      </c>
      <c r="FH258">
        <v>0.516</v>
      </c>
      <c r="FI258">
        <v>420</v>
      </c>
      <c r="FJ258">
        <v>24</v>
      </c>
      <c r="FK258">
        <v>0.32</v>
      </c>
      <c r="FL258">
        <v>0.12</v>
      </c>
      <c r="FM258">
        <v>0.562534025</v>
      </c>
      <c r="FN258">
        <v>-0.0410387729831149</v>
      </c>
      <c r="FO258">
        <v>0.0041557999379632</v>
      </c>
      <c r="FP258">
        <v>1</v>
      </c>
      <c r="FQ258">
        <v>1</v>
      </c>
      <c r="FR258">
        <v>1</v>
      </c>
      <c r="FS258" t="s">
        <v>410</v>
      </c>
      <c r="FT258">
        <v>2.97394</v>
      </c>
      <c r="FU258">
        <v>2.75382</v>
      </c>
      <c r="FV258">
        <v>0.141873</v>
      </c>
      <c r="FW258">
        <v>0.146168</v>
      </c>
      <c r="FX258">
        <v>0.0541269</v>
      </c>
      <c r="FY258">
        <v>0.0522939</v>
      </c>
      <c r="FZ258">
        <v>33405.7</v>
      </c>
      <c r="GA258">
        <v>36268.8</v>
      </c>
      <c r="GB258">
        <v>35277.1</v>
      </c>
      <c r="GC258">
        <v>38523.1</v>
      </c>
      <c r="GD258">
        <v>47288.8</v>
      </c>
      <c r="GE258">
        <v>52715.5</v>
      </c>
      <c r="GF258">
        <v>55079.1</v>
      </c>
      <c r="GG258">
        <v>61763</v>
      </c>
      <c r="GH258">
        <v>1.99468</v>
      </c>
      <c r="GI258">
        <v>1.79443</v>
      </c>
      <c r="GJ258">
        <v>0.0391081</v>
      </c>
      <c r="GK258">
        <v>0</v>
      </c>
      <c r="GL258">
        <v>19.3388</v>
      </c>
      <c r="GM258">
        <v>999.9</v>
      </c>
      <c r="GN258">
        <v>50.983</v>
      </c>
      <c r="GO258">
        <v>30.706</v>
      </c>
      <c r="GP258">
        <v>25.1717</v>
      </c>
      <c r="GQ258">
        <v>56.4087</v>
      </c>
      <c r="GR258">
        <v>50.2604</v>
      </c>
      <c r="GS258">
        <v>1</v>
      </c>
      <c r="GT258">
        <v>-0.0744055</v>
      </c>
      <c r="GU258">
        <v>5.03932</v>
      </c>
      <c r="GV258">
        <v>20.0494</v>
      </c>
      <c r="GW258">
        <v>5.20127</v>
      </c>
      <c r="GX258">
        <v>12.0049</v>
      </c>
      <c r="GY258">
        <v>4.9755</v>
      </c>
      <c r="GZ258">
        <v>3.29298</v>
      </c>
      <c r="HA258">
        <v>9999</v>
      </c>
      <c r="HB258">
        <v>9999</v>
      </c>
      <c r="HC258">
        <v>999.9</v>
      </c>
      <c r="HD258">
        <v>9999</v>
      </c>
      <c r="HE258">
        <v>1.8631</v>
      </c>
      <c r="HF258">
        <v>1.86812</v>
      </c>
      <c r="HG258">
        <v>1.86786</v>
      </c>
      <c r="HH258">
        <v>1.86902</v>
      </c>
      <c r="HI258">
        <v>1.86985</v>
      </c>
      <c r="HJ258">
        <v>1.86589</v>
      </c>
      <c r="HK258">
        <v>1.86701</v>
      </c>
      <c r="HL258">
        <v>1.86835</v>
      </c>
      <c r="HM258">
        <v>5</v>
      </c>
      <c r="HN258">
        <v>0</v>
      </c>
      <c r="HO258">
        <v>0</v>
      </c>
      <c r="HP258">
        <v>0</v>
      </c>
      <c r="HQ258" t="s">
        <v>411</v>
      </c>
      <c r="HR258" t="s">
        <v>412</v>
      </c>
      <c r="HS258" t="s">
        <v>413</v>
      </c>
      <c r="HT258" t="s">
        <v>413</v>
      </c>
      <c r="HU258" t="s">
        <v>413</v>
      </c>
      <c r="HV258" t="s">
        <v>413</v>
      </c>
      <c r="HW258">
        <v>0</v>
      </c>
      <c r="HX258">
        <v>100</v>
      </c>
      <c r="HY258">
        <v>100</v>
      </c>
      <c r="HZ258">
        <v>9.158</v>
      </c>
      <c r="IA258">
        <v>-0.0012</v>
      </c>
      <c r="IB258">
        <v>4.09459096810632</v>
      </c>
      <c r="IC258">
        <v>0.00701673648668627</v>
      </c>
      <c r="ID258">
        <v>-7.00304995360485e-07</v>
      </c>
      <c r="IE258">
        <v>-1.86506737496121e-11</v>
      </c>
      <c r="IF258">
        <v>0.00125787624930914</v>
      </c>
      <c r="IG258">
        <v>-0.0224036906934607</v>
      </c>
      <c r="IH258">
        <v>0.00249664406764014</v>
      </c>
      <c r="II258">
        <v>-2.59163740235367e-05</v>
      </c>
      <c r="IJ258">
        <v>-2</v>
      </c>
      <c r="IK258">
        <v>2020</v>
      </c>
      <c r="IL258">
        <v>1</v>
      </c>
      <c r="IM258">
        <v>25</v>
      </c>
      <c r="IN258">
        <v>108</v>
      </c>
      <c r="IO258">
        <v>107.9</v>
      </c>
      <c r="IP258">
        <v>1.76025</v>
      </c>
      <c r="IQ258">
        <v>2.62573</v>
      </c>
      <c r="IR258">
        <v>1.54785</v>
      </c>
      <c r="IS258">
        <v>2.30469</v>
      </c>
      <c r="IT258">
        <v>1.34644</v>
      </c>
      <c r="IU258">
        <v>2.41333</v>
      </c>
      <c r="IV258">
        <v>34.3042</v>
      </c>
      <c r="IW258">
        <v>24.1926</v>
      </c>
      <c r="IX258">
        <v>18</v>
      </c>
      <c r="IY258">
        <v>501.924</v>
      </c>
      <c r="IZ258">
        <v>379.12</v>
      </c>
      <c r="JA258">
        <v>13.0061</v>
      </c>
      <c r="JB258">
        <v>26.0457</v>
      </c>
      <c r="JC258">
        <v>29.9999</v>
      </c>
      <c r="JD258">
        <v>26.1033</v>
      </c>
      <c r="JE258">
        <v>26.057</v>
      </c>
      <c r="JF258">
        <v>35.2753</v>
      </c>
      <c r="JG258">
        <v>60.2222</v>
      </c>
      <c r="JH258">
        <v>0</v>
      </c>
      <c r="JI258">
        <v>13.0182</v>
      </c>
      <c r="JJ258">
        <v>844.231</v>
      </c>
      <c r="JK258">
        <v>9.32529</v>
      </c>
      <c r="JL258">
        <v>102.22</v>
      </c>
      <c r="JM258">
        <v>102.823</v>
      </c>
    </row>
    <row r="259" spans="1:273">
      <c r="A259">
        <v>243</v>
      </c>
      <c r="B259">
        <v>1510794403</v>
      </c>
      <c r="C259">
        <v>5070.90000009537</v>
      </c>
      <c r="D259" t="s">
        <v>897</v>
      </c>
      <c r="E259" t="s">
        <v>898</v>
      </c>
      <c r="F259">
        <v>5</v>
      </c>
      <c r="G259" t="s">
        <v>798</v>
      </c>
      <c r="H259" t="s">
        <v>406</v>
      </c>
      <c r="I259">
        <v>1510794395.21429</v>
      </c>
      <c r="J259">
        <f>(K259)/1000</f>
        <v>0</v>
      </c>
      <c r="K259">
        <f>IF(CZ259, AN259, AH259)</f>
        <v>0</v>
      </c>
      <c r="L259">
        <f>IF(CZ259, AI259, AG259)</f>
        <v>0</v>
      </c>
      <c r="M259">
        <f>DB259 - IF(AU259&gt;1, L259*CV259*100.0/(AW259*DP259), 0)</f>
        <v>0</v>
      </c>
      <c r="N259">
        <f>((T259-J259/2)*M259-L259)/(T259+J259/2)</f>
        <v>0</v>
      </c>
      <c r="O259">
        <f>N259*(DI259+DJ259)/1000.0</f>
        <v>0</v>
      </c>
      <c r="P259">
        <f>(DB259 - IF(AU259&gt;1, L259*CV259*100.0/(AW259*DP259), 0))*(DI259+DJ259)/1000.0</f>
        <v>0</v>
      </c>
      <c r="Q259">
        <f>2.0/((1/S259-1/R259)+SIGN(S259)*SQRT((1/S259-1/R259)*(1/S259-1/R259) + 4*CW259/((CW259+1)*(CW259+1))*(2*1/S259*1/R259-1/R259*1/R259)))</f>
        <v>0</v>
      </c>
      <c r="R259">
        <f>IF(LEFT(CX259,1)&lt;&gt;"0",IF(LEFT(CX259,1)="1",3.0,CY259),$D$5+$E$5*(DP259*DI259/($K$5*1000))+$F$5*(DP259*DI259/($K$5*1000))*MAX(MIN(CV259,$J$5),$I$5)*MAX(MIN(CV259,$J$5),$I$5)+$G$5*MAX(MIN(CV259,$J$5),$I$5)*(DP259*DI259/($K$5*1000))+$H$5*(DP259*DI259/($K$5*1000))*(DP259*DI259/($K$5*1000)))</f>
        <v>0</v>
      </c>
      <c r="S259">
        <f>J259*(1000-(1000*0.61365*exp(17.502*W259/(240.97+W259))/(DI259+DJ259)+DD259)/2)/(1000*0.61365*exp(17.502*W259/(240.97+W259))/(DI259+DJ259)-DD259)</f>
        <v>0</v>
      </c>
      <c r="T259">
        <f>1/((CW259+1)/(Q259/1.6)+1/(R259/1.37)) + CW259/((CW259+1)/(Q259/1.6) + CW259/(R259/1.37))</f>
        <v>0</v>
      </c>
      <c r="U259">
        <f>(CR259*CU259)</f>
        <v>0</v>
      </c>
      <c r="V259">
        <f>(DK259+(U259+2*0.95*5.67E-8*(((DK259+$B$7)+273)^4-(DK259+273)^4)-44100*J259)/(1.84*29.3*R259+8*0.95*5.67E-8*(DK259+273)^3))</f>
        <v>0</v>
      </c>
      <c r="W259">
        <f>($C$7*DL259+$D$7*DM259+$E$7*V259)</f>
        <v>0</v>
      </c>
      <c r="X259">
        <f>0.61365*exp(17.502*W259/(240.97+W259))</f>
        <v>0</v>
      </c>
      <c r="Y259">
        <f>(Z259/AA259*100)</f>
        <v>0</v>
      </c>
      <c r="Z259">
        <f>DD259*(DI259+DJ259)/1000</f>
        <v>0</v>
      </c>
      <c r="AA259">
        <f>0.61365*exp(17.502*DK259/(240.97+DK259))</f>
        <v>0</v>
      </c>
      <c r="AB259">
        <f>(X259-DD259*(DI259+DJ259)/1000)</f>
        <v>0</v>
      </c>
      <c r="AC259">
        <f>(-J259*44100)</f>
        <v>0</v>
      </c>
      <c r="AD259">
        <f>2*29.3*R259*0.92*(DK259-W259)</f>
        <v>0</v>
      </c>
      <c r="AE259">
        <f>2*0.95*5.67E-8*(((DK259+$B$7)+273)^4-(W259+273)^4)</f>
        <v>0</v>
      </c>
      <c r="AF259">
        <f>U259+AE259+AC259+AD259</f>
        <v>0</v>
      </c>
      <c r="AG259">
        <f>DH259*AU259*(DC259-DB259*(1000-AU259*DE259)/(1000-AU259*DD259))/(100*CV259)</f>
        <v>0</v>
      </c>
      <c r="AH259">
        <f>1000*DH259*AU259*(DD259-DE259)/(100*CV259*(1000-AU259*DD259))</f>
        <v>0</v>
      </c>
      <c r="AI259">
        <f>(AJ259 - AK259 - DI259*1E3/(8.314*(DK259+273.15)) * AM259/DH259 * AL259) * DH259/(100*CV259) * (1000 - DE259)/1000</f>
        <v>0</v>
      </c>
      <c r="AJ259">
        <v>836.608866694686</v>
      </c>
      <c r="AK259">
        <v>816.537624242424</v>
      </c>
      <c r="AL259">
        <v>3.37986386436101</v>
      </c>
      <c r="AM259">
        <v>64.6680745848926</v>
      </c>
      <c r="AN259">
        <f>(AP259 - AO259 + DI259*1E3/(8.314*(DK259+273.15)) * AR259/DH259 * AQ259) * DH259/(100*CV259) * 1000/(1000 - AP259)</f>
        <v>0</v>
      </c>
      <c r="AO259">
        <v>9.32711120729429</v>
      </c>
      <c r="AP259">
        <v>9.88532727272728</v>
      </c>
      <c r="AQ259">
        <v>-4.5858346162838e-05</v>
      </c>
      <c r="AR259">
        <v>99.6129753711119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MAX(0,($B$13+$C$13*DP259)/(1+$D$13*DP259)*DI259/(DK259+273)*$E$13)</f>
        <v>0</v>
      </c>
      <c r="AX259" t="s">
        <v>407</v>
      </c>
      <c r="AY259" t="s">
        <v>407</v>
      </c>
      <c r="AZ259">
        <v>0</v>
      </c>
      <c r="BA259">
        <v>0</v>
      </c>
      <c r="BB259">
        <f>1-AZ259/BA259</f>
        <v>0</v>
      </c>
      <c r="BC259">
        <v>0</v>
      </c>
      <c r="BD259" t="s">
        <v>407</v>
      </c>
      <c r="BE259" t="s">
        <v>407</v>
      </c>
      <c r="BF259">
        <v>0</v>
      </c>
      <c r="BG259">
        <v>0</v>
      </c>
      <c r="BH259">
        <f>1-BF259/BG259</f>
        <v>0</v>
      </c>
      <c r="BI259">
        <v>0.5</v>
      </c>
      <c r="BJ259">
        <f>CS259</f>
        <v>0</v>
      </c>
      <c r="BK259">
        <f>L259</f>
        <v>0</v>
      </c>
      <c r="BL259">
        <f>BH259*BI259*BJ259</f>
        <v>0</v>
      </c>
      <c r="BM259">
        <f>(BK259-BC259)/BJ259</f>
        <v>0</v>
      </c>
      <c r="BN259">
        <f>(BA259-BG259)/BG259</f>
        <v>0</v>
      </c>
      <c r="BO259">
        <f>AZ259/(BB259+AZ259/BG259)</f>
        <v>0</v>
      </c>
      <c r="BP259" t="s">
        <v>407</v>
      </c>
      <c r="BQ259">
        <v>0</v>
      </c>
      <c r="BR259">
        <f>IF(BQ259&lt;&gt;0, BQ259, BO259)</f>
        <v>0</v>
      </c>
      <c r="BS259">
        <f>1-BR259/BG259</f>
        <v>0</v>
      </c>
      <c r="BT259">
        <f>(BG259-BF259)/(BG259-BR259)</f>
        <v>0</v>
      </c>
      <c r="BU259">
        <f>(BA259-BG259)/(BA259-BR259)</f>
        <v>0</v>
      </c>
      <c r="BV259">
        <f>(BG259-BF259)/(BG259-AZ259)</f>
        <v>0</v>
      </c>
      <c r="BW259">
        <f>(BA259-BG259)/(BA259-AZ259)</f>
        <v>0</v>
      </c>
      <c r="BX259">
        <f>(BT259*BR259/BF259)</f>
        <v>0</v>
      </c>
      <c r="BY259">
        <f>(1-BX259)</f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f>$B$11*DQ259+$C$11*DR259+$F$11*EC259*(1-EF259)</f>
        <v>0</v>
      </c>
      <c r="CS259">
        <f>CR259*CT259</f>
        <v>0</v>
      </c>
      <c r="CT259">
        <f>($B$11*$D$9+$C$11*$D$9+$F$11*((EP259+EH259)/MAX(EP259+EH259+EQ259, 0.1)*$I$9+EQ259/MAX(EP259+EH259+EQ259, 0.1)*$J$9))/($B$11+$C$11+$F$11)</f>
        <v>0</v>
      </c>
      <c r="CU259">
        <f>($B$11*$K$9+$C$11*$K$9+$F$11*((EP259+EH259)/MAX(EP259+EH259+EQ259, 0.1)*$P$9+EQ259/MAX(EP259+EH259+EQ259, 0.1)*$Q$9))/($B$11+$C$11+$F$11)</f>
        <v>0</v>
      </c>
      <c r="CV259">
        <v>2.96</v>
      </c>
      <c r="CW259">
        <v>0.5</v>
      </c>
      <c r="CX259" t="s">
        <v>408</v>
      </c>
      <c r="CY259">
        <v>2</v>
      </c>
      <c r="CZ259" t="b">
        <v>1</v>
      </c>
      <c r="DA259">
        <v>1510794395.21429</v>
      </c>
      <c r="DB259">
        <v>784.323107142857</v>
      </c>
      <c r="DC259">
        <v>811.093428571429</v>
      </c>
      <c r="DD259">
        <v>9.88695535714286</v>
      </c>
      <c r="DE259">
        <v>9.32792357142857</v>
      </c>
      <c r="DF259">
        <v>775.21875</v>
      </c>
      <c r="DG259">
        <v>9.88817357142857</v>
      </c>
      <c r="DH259">
        <v>500.077321428571</v>
      </c>
      <c r="DI259">
        <v>89.8504178571428</v>
      </c>
      <c r="DJ259">
        <v>0.100046414285714</v>
      </c>
      <c r="DK259">
        <v>18.9139214285714</v>
      </c>
      <c r="DL259">
        <v>19.9845107142857</v>
      </c>
      <c r="DM259">
        <v>999.9</v>
      </c>
      <c r="DN259">
        <v>0</v>
      </c>
      <c r="DO259">
        <v>0</v>
      </c>
      <c r="DP259">
        <v>9993.995</v>
      </c>
      <c r="DQ259">
        <v>0</v>
      </c>
      <c r="DR259">
        <v>9.93914428571429</v>
      </c>
      <c r="DS259">
        <v>-26.7702821428571</v>
      </c>
      <c r="DT259">
        <v>792.155071428571</v>
      </c>
      <c r="DU259">
        <v>818.7305</v>
      </c>
      <c r="DV259">
        <v>0.559033285714286</v>
      </c>
      <c r="DW259">
        <v>811.093428571429</v>
      </c>
      <c r="DX259">
        <v>9.32792357142857</v>
      </c>
      <c r="DY259">
        <v>0.888347</v>
      </c>
      <c r="DZ259">
        <v>0.83811775</v>
      </c>
      <c r="EA259">
        <v>5.203335</v>
      </c>
      <c r="EB259">
        <v>4.369825</v>
      </c>
      <c r="EC259">
        <v>1999.97392857143</v>
      </c>
      <c r="ED259">
        <v>0.979997107142857</v>
      </c>
      <c r="EE259">
        <v>0.0200029821428571</v>
      </c>
      <c r="EF259">
        <v>0</v>
      </c>
      <c r="EG259">
        <v>2.33355357142857</v>
      </c>
      <c r="EH259">
        <v>0</v>
      </c>
      <c r="EI259">
        <v>5248.16464285714</v>
      </c>
      <c r="EJ259">
        <v>17299.9214285714</v>
      </c>
      <c r="EK259">
        <v>37.9975357142857</v>
      </c>
      <c r="EL259">
        <v>39.1626785714286</v>
      </c>
      <c r="EM259">
        <v>37.935</v>
      </c>
      <c r="EN259">
        <v>37.6828214285714</v>
      </c>
      <c r="EO259">
        <v>36.8613214285714</v>
      </c>
      <c r="EP259">
        <v>1959.96857142857</v>
      </c>
      <c r="EQ259">
        <v>40.0057142857143</v>
      </c>
      <c r="ER259">
        <v>0</v>
      </c>
      <c r="ES259">
        <v>1679595155.9</v>
      </c>
      <c r="ET259">
        <v>0</v>
      </c>
      <c r="EU259">
        <v>2.314192</v>
      </c>
      <c r="EV259">
        <v>-0.126223095072158</v>
      </c>
      <c r="EW259">
        <v>5.27846156305937</v>
      </c>
      <c r="EX259">
        <v>5248.208</v>
      </c>
      <c r="EY259">
        <v>15</v>
      </c>
      <c r="EZ259">
        <v>0</v>
      </c>
      <c r="FA259" t="s">
        <v>409</v>
      </c>
      <c r="FB259">
        <v>1510787920.6</v>
      </c>
      <c r="FC259">
        <v>1510787921.6</v>
      </c>
      <c r="FD259">
        <v>0</v>
      </c>
      <c r="FE259">
        <v>-0.101</v>
      </c>
      <c r="FF259">
        <v>-0.012</v>
      </c>
      <c r="FG259">
        <v>6.901</v>
      </c>
      <c r="FH259">
        <v>0.516</v>
      </c>
      <c r="FI259">
        <v>420</v>
      </c>
      <c r="FJ259">
        <v>24</v>
      </c>
      <c r="FK259">
        <v>0.32</v>
      </c>
      <c r="FL259">
        <v>0.12</v>
      </c>
      <c r="FM259">
        <v>0.5602569</v>
      </c>
      <c r="FN259">
        <v>-0.0226980787992499</v>
      </c>
      <c r="FO259">
        <v>0.00240662871876823</v>
      </c>
      <c r="FP259">
        <v>1</v>
      </c>
      <c r="FQ259">
        <v>1</v>
      </c>
      <c r="FR259">
        <v>1</v>
      </c>
      <c r="FS259" t="s">
        <v>410</v>
      </c>
      <c r="FT259">
        <v>2.97402</v>
      </c>
      <c r="FU259">
        <v>2.75393</v>
      </c>
      <c r="FV259">
        <v>0.143863</v>
      </c>
      <c r="FW259">
        <v>0.148153</v>
      </c>
      <c r="FX259">
        <v>0.0541259</v>
      </c>
      <c r="FY259">
        <v>0.0522806</v>
      </c>
      <c r="FZ259">
        <v>33328.3</v>
      </c>
      <c r="GA259">
        <v>36184.6</v>
      </c>
      <c r="GB259">
        <v>35277.2</v>
      </c>
      <c r="GC259">
        <v>38523.2</v>
      </c>
      <c r="GD259">
        <v>47289.2</v>
      </c>
      <c r="GE259">
        <v>52716.5</v>
      </c>
      <c r="GF259">
        <v>55079.4</v>
      </c>
      <c r="GG259">
        <v>61763.2</v>
      </c>
      <c r="GH259">
        <v>1.99485</v>
      </c>
      <c r="GI259">
        <v>1.7942</v>
      </c>
      <c r="GJ259">
        <v>0.0386611</v>
      </c>
      <c r="GK259">
        <v>0</v>
      </c>
      <c r="GL259">
        <v>19.3405</v>
      </c>
      <c r="GM259">
        <v>999.9</v>
      </c>
      <c r="GN259">
        <v>50.958</v>
      </c>
      <c r="GO259">
        <v>30.706</v>
      </c>
      <c r="GP259">
        <v>25.1601</v>
      </c>
      <c r="GQ259">
        <v>56.3287</v>
      </c>
      <c r="GR259">
        <v>50.3606</v>
      </c>
      <c r="GS259">
        <v>1</v>
      </c>
      <c r="GT259">
        <v>-0.0744131</v>
      </c>
      <c r="GU259">
        <v>5.00416</v>
      </c>
      <c r="GV259">
        <v>20.0508</v>
      </c>
      <c r="GW259">
        <v>5.20097</v>
      </c>
      <c r="GX259">
        <v>12.0055</v>
      </c>
      <c r="GY259">
        <v>4.97555</v>
      </c>
      <c r="GZ259">
        <v>3.29295</v>
      </c>
      <c r="HA259">
        <v>9999</v>
      </c>
      <c r="HB259">
        <v>9999</v>
      </c>
      <c r="HC259">
        <v>999.9</v>
      </c>
      <c r="HD259">
        <v>9999</v>
      </c>
      <c r="HE259">
        <v>1.86311</v>
      </c>
      <c r="HF259">
        <v>1.86813</v>
      </c>
      <c r="HG259">
        <v>1.86786</v>
      </c>
      <c r="HH259">
        <v>1.86902</v>
      </c>
      <c r="HI259">
        <v>1.86984</v>
      </c>
      <c r="HJ259">
        <v>1.8659</v>
      </c>
      <c r="HK259">
        <v>1.86701</v>
      </c>
      <c r="HL259">
        <v>1.86834</v>
      </c>
      <c r="HM259">
        <v>5</v>
      </c>
      <c r="HN259">
        <v>0</v>
      </c>
      <c r="HO259">
        <v>0</v>
      </c>
      <c r="HP259">
        <v>0</v>
      </c>
      <c r="HQ259" t="s">
        <v>411</v>
      </c>
      <c r="HR259" t="s">
        <v>412</v>
      </c>
      <c r="HS259" t="s">
        <v>413</v>
      </c>
      <c r="HT259" t="s">
        <v>413</v>
      </c>
      <c r="HU259" t="s">
        <v>413</v>
      </c>
      <c r="HV259" t="s">
        <v>413</v>
      </c>
      <c r="HW259">
        <v>0</v>
      </c>
      <c r="HX259">
        <v>100</v>
      </c>
      <c r="HY259">
        <v>100</v>
      </c>
      <c r="HZ259">
        <v>9.256</v>
      </c>
      <c r="IA259">
        <v>-0.0012</v>
      </c>
      <c r="IB259">
        <v>4.09459096810632</v>
      </c>
      <c r="IC259">
        <v>0.00701673648668627</v>
      </c>
      <c r="ID259">
        <v>-7.00304995360485e-07</v>
      </c>
      <c r="IE259">
        <v>-1.86506737496121e-11</v>
      </c>
      <c r="IF259">
        <v>0.00125787624930914</v>
      </c>
      <c r="IG259">
        <v>-0.0224036906934607</v>
      </c>
      <c r="IH259">
        <v>0.00249664406764014</v>
      </c>
      <c r="II259">
        <v>-2.59163740235367e-05</v>
      </c>
      <c r="IJ259">
        <v>-2</v>
      </c>
      <c r="IK259">
        <v>2020</v>
      </c>
      <c r="IL259">
        <v>1</v>
      </c>
      <c r="IM259">
        <v>25</v>
      </c>
      <c r="IN259">
        <v>108</v>
      </c>
      <c r="IO259">
        <v>108</v>
      </c>
      <c r="IP259">
        <v>1.78955</v>
      </c>
      <c r="IQ259">
        <v>2.61963</v>
      </c>
      <c r="IR259">
        <v>1.54785</v>
      </c>
      <c r="IS259">
        <v>2.30469</v>
      </c>
      <c r="IT259">
        <v>1.34644</v>
      </c>
      <c r="IU259">
        <v>2.37671</v>
      </c>
      <c r="IV259">
        <v>34.2814</v>
      </c>
      <c r="IW259">
        <v>24.1926</v>
      </c>
      <c r="IX259">
        <v>18</v>
      </c>
      <c r="IY259">
        <v>502.025</v>
      </c>
      <c r="IZ259">
        <v>378.998</v>
      </c>
      <c r="JA259">
        <v>13.0174</v>
      </c>
      <c r="JB259">
        <v>26.0436</v>
      </c>
      <c r="JC259">
        <v>29.9999</v>
      </c>
      <c r="JD259">
        <v>26.1018</v>
      </c>
      <c r="JE259">
        <v>26.0565</v>
      </c>
      <c r="JF259">
        <v>35.881</v>
      </c>
      <c r="JG259">
        <v>60.2222</v>
      </c>
      <c r="JH259">
        <v>0</v>
      </c>
      <c r="JI259">
        <v>13.0291</v>
      </c>
      <c r="JJ259">
        <v>857.7</v>
      </c>
      <c r="JK259">
        <v>9.32529</v>
      </c>
      <c r="JL259">
        <v>102.221</v>
      </c>
      <c r="JM259">
        <v>102.823</v>
      </c>
    </row>
    <row r="260" spans="1:273">
      <c r="A260">
        <v>244</v>
      </c>
      <c r="B260">
        <v>1510794408</v>
      </c>
      <c r="C260">
        <v>5075.90000009537</v>
      </c>
      <c r="D260" t="s">
        <v>899</v>
      </c>
      <c r="E260" t="s">
        <v>900</v>
      </c>
      <c r="F260">
        <v>5</v>
      </c>
      <c r="G260" t="s">
        <v>798</v>
      </c>
      <c r="H260" t="s">
        <v>406</v>
      </c>
      <c r="I260">
        <v>1510794400.5</v>
      </c>
      <c r="J260">
        <f>(K260)/1000</f>
        <v>0</v>
      </c>
      <c r="K260">
        <f>IF(CZ260, AN260, AH260)</f>
        <v>0</v>
      </c>
      <c r="L260">
        <f>IF(CZ260, AI260, AG260)</f>
        <v>0</v>
      </c>
      <c r="M260">
        <f>DB260 - IF(AU260&gt;1, L260*CV260*100.0/(AW260*DP260), 0)</f>
        <v>0</v>
      </c>
      <c r="N260">
        <f>((T260-J260/2)*M260-L260)/(T260+J260/2)</f>
        <v>0</v>
      </c>
      <c r="O260">
        <f>N260*(DI260+DJ260)/1000.0</f>
        <v>0</v>
      </c>
      <c r="P260">
        <f>(DB260 - IF(AU260&gt;1, L260*CV260*100.0/(AW260*DP260), 0))*(DI260+DJ260)/1000.0</f>
        <v>0</v>
      </c>
      <c r="Q260">
        <f>2.0/((1/S260-1/R260)+SIGN(S260)*SQRT((1/S260-1/R260)*(1/S260-1/R260) + 4*CW260/((CW260+1)*(CW260+1))*(2*1/S260*1/R260-1/R260*1/R260)))</f>
        <v>0</v>
      </c>
      <c r="R260">
        <f>IF(LEFT(CX260,1)&lt;&gt;"0",IF(LEFT(CX260,1)="1",3.0,CY260),$D$5+$E$5*(DP260*DI260/($K$5*1000))+$F$5*(DP260*DI260/($K$5*1000))*MAX(MIN(CV260,$J$5),$I$5)*MAX(MIN(CV260,$J$5),$I$5)+$G$5*MAX(MIN(CV260,$J$5),$I$5)*(DP260*DI260/($K$5*1000))+$H$5*(DP260*DI260/($K$5*1000))*(DP260*DI260/($K$5*1000)))</f>
        <v>0</v>
      </c>
      <c r="S260">
        <f>J260*(1000-(1000*0.61365*exp(17.502*W260/(240.97+W260))/(DI260+DJ260)+DD260)/2)/(1000*0.61365*exp(17.502*W260/(240.97+W260))/(DI260+DJ260)-DD260)</f>
        <v>0</v>
      </c>
      <c r="T260">
        <f>1/((CW260+1)/(Q260/1.6)+1/(R260/1.37)) + CW260/((CW260+1)/(Q260/1.6) + CW260/(R260/1.37))</f>
        <v>0</v>
      </c>
      <c r="U260">
        <f>(CR260*CU260)</f>
        <v>0</v>
      </c>
      <c r="V260">
        <f>(DK260+(U260+2*0.95*5.67E-8*(((DK260+$B$7)+273)^4-(DK260+273)^4)-44100*J260)/(1.84*29.3*R260+8*0.95*5.67E-8*(DK260+273)^3))</f>
        <v>0</v>
      </c>
      <c r="W260">
        <f>($C$7*DL260+$D$7*DM260+$E$7*V260)</f>
        <v>0</v>
      </c>
      <c r="X260">
        <f>0.61365*exp(17.502*W260/(240.97+W260))</f>
        <v>0</v>
      </c>
      <c r="Y260">
        <f>(Z260/AA260*100)</f>
        <v>0</v>
      </c>
      <c r="Z260">
        <f>DD260*(DI260+DJ260)/1000</f>
        <v>0</v>
      </c>
      <c r="AA260">
        <f>0.61365*exp(17.502*DK260/(240.97+DK260))</f>
        <v>0</v>
      </c>
      <c r="AB260">
        <f>(X260-DD260*(DI260+DJ260)/1000)</f>
        <v>0</v>
      </c>
      <c r="AC260">
        <f>(-J260*44100)</f>
        <v>0</v>
      </c>
      <c r="AD260">
        <f>2*29.3*R260*0.92*(DK260-W260)</f>
        <v>0</v>
      </c>
      <c r="AE260">
        <f>2*0.95*5.67E-8*(((DK260+$B$7)+273)^4-(W260+273)^4)</f>
        <v>0</v>
      </c>
      <c r="AF260">
        <f>U260+AE260+AC260+AD260</f>
        <v>0</v>
      </c>
      <c r="AG260">
        <f>DH260*AU260*(DC260-DB260*(1000-AU260*DE260)/(1000-AU260*DD260))/(100*CV260)</f>
        <v>0</v>
      </c>
      <c r="AH260">
        <f>1000*DH260*AU260*(DD260-DE260)/(100*CV260*(1000-AU260*DD260))</f>
        <v>0</v>
      </c>
      <c r="AI260">
        <f>(AJ260 - AK260 - DI260*1E3/(8.314*(DK260+273.15)) * AM260/DH260 * AL260) * DH260/(100*CV260) * (1000 - DE260)/1000</f>
        <v>0</v>
      </c>
      <c r="AJ260">
        <v>853.736897029779</v>
      </c>
      <c r="AK260">
        <v>833.557703030303</v>
      </c>
      <c r="AL260">
        <v>3.3934982375178</v>
      </c>
      <c r="AM260">
        <v>64.6680745848926</v>
      </c>
      <c r="AN260">
        <f>(AP260 - AO260 + DI260*1E3/(8.314*(DK260+273.15)) * AR260/DH260 * AQ260) * DH260/(100*CV260) * 1000/(1000 - AP260)</f>
        <v>0</v>
      </c>
      <c r="AO260">
        <v>9.32522951772609</v>
      </c>
      <c r="AP260">
        <v>9.88407384615386</v>
      </c>
      <c r="AQ260">
        <v>-9.52664168357557e-06</v>
      </c>
      <c r="AR260">
        <v>99.6129753711119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MAX(0,($B$13+$C$13*DP260)/(1+$D$13*DP260)*DI260/(DK260+273)*$E$13)</f>
        <v>0</v>
      </c>
      <c r="AX260" t="s">
        <v>407</v>
      </c>
      <c r="AY260" t="s">
        <v>407</v>
      </c>
      <c r="AZ260">
        <v>0</v>
      </c>
      <c r="BA260">
        <v>0</v>
      </c>
      <c r="BB260">
        <f>1-AZ260/BA260</f>
        <v>0</v>
      </c>
      <c r="BC260">
        <v>0</v>
      </c>
      <c r="BD260" t="s">
        <v>407</v>
      </c>
      <c r="BE260" t="s">
        <v>407</v>
      </c>
      <c r="BF260">
        <v>0</v>
      </c>
      <c r="BG260">
        <v>0</v>
      </c>
      <c r="BH260">
        <f>1-BF260/BG260</f>
        <v>0</v>
      </c>
      <c r="BI260">
        <v>0.5</v>
      </c>
      <c r="BJ260">
        <f>CS260</f>
        <v>0</v>
      </c>
      <c r="BK260">
        <f>L260</f>
        <v>0</v>
      </c>
      <c r="BL260">
        <f>BH260*BI260*BJ260</f>
        <v>0</v>
      </c>
      <c r="BM260">
        <f>(BK260-BC260)/BJ260</f>
        <v>0</v>
      </c>
      <c r="BN260">
        <f>(BA260-BG260)/BG260</f>
        <v>0</v>
      </c>
      <c r="BO260">
        <f>AZ260/(BB260+AZ260/BG260)</f>
        <v>0</v>
      </c>
      <c r="BP260" t="s">
        <v>407</v>
      </c>
      <c r="BQ260">
        <v>0</v>
      </c>
      <c r="BR260">
        <f>IF(BQ260&lt;&gt;0, BQ260, BO260)</f>
        <v>0</v>
      </c>
      <c r="BS260">
        <f>1-BR260/BG260</f>
        <v>0</v>
      </c>
      <c r="BT260">
        <f>(BG260-BF260)/(BG260-BR260)</f>
        <v>0</v>
      </c>
      <c r="BU260">
        <f>(BA260-BG260)/(BA260-BR260)</f>
        <v>0</v>
      </c>
      <c r="BV260">
        <f>(BG260-BF260)/(BG260-AZ260)</f>
        <v>0</v>
      </c>
      <c r="BW260">
        <f>(BA260-BG260)/(BA260-AZ260)</f>
        <v>0</v>
      </c>
      <c r="BX260">
        <f>(BT260*BR260/BF260)</f>
        <v>0</v>
      </c>
      <c r="BY260">
        <f>(1-BX260)</f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f>$B$11*DQ260+$C$11*DR260+$F$11*EC260*(1-EF260)</f>
        <v>0</v>
      </c>
      <c r="CS260">
        <f>CR260*CT260</f>
        <v>0</v>
      </c>
      <c r="CT260">
        <f>($B$11*$D$9+$C$11*$D$9+$F$11*((EP260+EH260)/MAX(EP260+EH260+EQ260, 0.1)*$I$9+EQ260/MAX(EP260+EH260+EQ260, 0.1)*$J$9))/($B$11+$C$11+$F$11)</f>
        <v>0</v>
      </c>
      <c r="CU260">
        <f>($B$11*$K$9+$C$11*$K$9+$F$11*((EP260+EH260)/MAX(EP260+EH260+EQ260, 0.1)*$P$9+EQ260/MAX(EP260+EH260+EQ260, 0.1)*$Q$9))/($B$11+$C$11+$F$11)</f>
        <v>0</v>
      </c>
      <c r="CV260">
        <v>2.96</v>
      </c>
      <c r="CW260">
        <v>0.5</v>
      </c>
      <c r="CX260" t="s">
        <v>408</v>
      </c>
      <c r="CY260">
        <v>2</v>
      </c>
      <c r="CZ260" t="b">
        <v>1</v>
      </c>
      <c r="DA260">
        <v>1510794400.5</v>
      </c>
      <c r="DB260">
        <v>801.864</v>
      </c>
      <c r="DC260">
        <v>828.912444444445</v>
      </c>
      <c r="DD260">
        <v>9.88543185185185</v>
      </c>
      <c r="DE260">
        <v>9.32653592592593</v>
      </c>
      <c r="DF260">
        <v>792.657</v>
      </c>
      <c r="DG260">
        <v>9.88668</v>
      </c>
      <c r="DH260">
        <v>500.07137037037</v>
      </c>
      <c r="DI260">
        <v>89.8509814814815</v>
      </c>
      <c r="DJ260">
        <v>0.0999935222222222</v>
      </c>
      <c r="DK260">
        <v>18.9145777777778</v>
      </c>
      <c r="DL260">
        <v>19.9813333333333</v>
      </c>
      <c r="DM260">
        <v>999.9</v>
      </c>
      <c r="DN260">
        <v>0</v>
      </c>
      <c r="DO260">
        <v>0</v>
      </c>
      <c r="DP260">
        <v>9999.5837037037</v>
      </c>
      <c r="DQ260">
        <v>0</v>
      </c>
      <c r="DR260">
        <v>9.97142407407407</v>
      </c>
      <c r="DS260">
        <v>-27.048462962963</v>
      </c>
      <c r="DT260">
        <v>809.869925925926</v>
      </c>
      <c r="DU260">
        <v>836.716111111111</v>
      </c>
      <c r="DV260">
        <v>0.558898111111111</v>
      </c>
      <c r="DW260">
        <v>828.912444444445</v>
      </c>
      <c r="DX260">
        <v>9.32653592592593</v>
      </c>
      <c r="DY260">
        <v>0.888215740740741</v>
      </c>
      <c r="DZ260">
        <v>0.837998370370371</v>
      </c>
      <c r="EA260">
        <v>5.20121296296296</v>
      </c>
      <c r="EB260">
        <v>4.36779222222222</v>
      </c>
      <c r="EC260">
        <v>1999.98592592593</v>
      </c>
      <c r="ED260">
        <v>0.979997777777778</v>
      </c>
      <c r="EE260">
        <v>0.0200022703703704</v>
      </c>
      <c r="EF260">
        <v>0</v>
      </c>
      <c r="EG260">
        <v>2.3192962962963</v>
      </c>
      <c r="EH260">
        <v>0</v>
      </c>
      <c r="EI260">
        <v>5248.56777777778</v>
      </c>
      <c r="EJ260">
        <v>17300.0259259259</v>
      </c>
      <c r="EK260">
        <v>38.0923703703704</v>
      </c>
      <c r="EL260">
        <v>39.2844444444444</v>
      </c>
      <c r="EM260">
        <v>38.0252222222222</v>
      </c>
      <c r="EN260">
        <v>37.8215555555556</v>
      </c>
      <c r="EO260">
        <v>36.9510740740741</v>
      </c>
      <c r="EP260">
        <v>1959.98333333333</v>
      </c>
      <c r="EQ260">
        <v>40.002962962963</v>
      </c>
      <c r="ER260">
        <v>0</v>
      </c>
      <c r="ES260">
        <v>1679595161.3</v>
      </c>
      <c r="ET260">
        <v>0</v>
      </c>
      <c r="EU260">
        <v>2.31116153846154</v>
      </c>
      <c r="EV260">
        <v>-0.178256418633542</v>
      </c>
      <c r="EW260">
        <v>4.68307695304965</v>
      </c>
      <c r="EX260">
        <v>5248.56692307692</v>
      </c>
      <c r="EY260">
        <v>15</v>
      </c>
      <c r="EZ260">
        <v>0</v>
      </c>
      <c r="FA260" t="s">
        <v>409</v>
      </c>
      <c r="FB260">
        <v>1510787920.6</v>
      </c>
      <c r="FC260">
        <v>1510787921.6</v>
      </c>
      <c r="FD260">
        <v>0</v>
      </c>
      <c r="FE260">
        <v>-0.101</v>
      </c>
      <c r="FF260">
        <v>-0.012</v>
      </c>
      <c r="FG260">
        <v>6.901</v>
      </c>
      <c r="FH260">
        <v>0.516</v>
      </c>
      <c r="FI260">
        <v>420</v>
      </c>
      <c r="FJ260">
        <v>24</v>
      </c>
      <c r="FK260">
        <v>0.32</v>
      </c>
      <c r="FL260">
        <v>0.12</v>
      </c>
      <c r="FM260">
        <v>0.5592009</v>
      </c>
      <c r="FN260">
        <v>-0.00101835647279634</v>
      </c>
      <c r="FO260">
        <v>0.0010473039386921</v>
      </c>
      <c r="FP260">
        <v>1</v>
      </c>
      <c r="FQ260">
        <v>1</v>
      </c>
      <c r="FR260">
        <v>1</v>
      </c>
      <c r="FS260" t="s">
        <v>410</v>
      </c>
      <c r="FT260">
        <v>2.97385</v>
      </c>
      <c r="FU260">
        <v>2.7538</v>
      </c>
      <c r="FV260">
        <v>0.14585</v>
      </c>
      <c r="FW260">
        <v>0.150092</v>
      </c>
      <c r="FX260">
        <v>0.0541185</v>
      </c>
      <c r="FY260">
        <v>0.0522739</v>
      </c>
      <c r="FZ260">
        <v>33251.1</v>
      </c>
      <c r="GA260">
        <v>36102.6</v>
      </c>
      <c r="GB260">
        <v>35277.3</v>
      </c>
      <c r="GC260">
        <v>38523.6</v>
      </c>
      <c r="GD260">
        <v>47289.7</v>
      </c>
      <c r="GE260">
        <v>52717.1</v>
      </c>
      <c r="GF260">
        <v>55079.5</v>
      </c>
      <c r="GG260">
        <v>61763.5</v>
      </c>
      <c r="GH260">
        <v>1.99468</v>
      </c>
      <c r="GI260">
        <v>1.79435</v>
      </c>
      <c r="GJ260">
        <v>0.038594</v>
      </c>
      <c r="GK260">
        <v>0</v>
      </c>
      <c r="GL260">
        <v>19.3426</v>
      </c>
      <c r="GM260">
        <v>999.9</v>
      </c>
      <c r="GN260">
        <v>50.958</v>
      </c>
      <c r="GO260">
        <v>30.706</v>
      </c>
      <c r="GP260">
        <v>25.1576</v>
      </c>
      <c r="GQ260">
        <v>56.4287</v>
      </c>
      <c r="GR260">
        <v>50.0481</v>
      </c>
      <c r="GS260">
        <v>1</v>
      </c>
      <c r="GT260">
        <v>-0.074939</v>
      </c>
      <c r="GU260">
        <v>4.96718</v>
      </c>
      <c r="GV260">
        <v>20.0515</v>
      </c>
      <c r="GW260">
        <v>5.20052</v>
      </c>
      <c r="GX260">
        <v>12.0058</v>
      </c>
      <c r="GY260">
        <v>4.97555</v>
      </c>
      <c r="GZ260">
        <v>3.2929</v>
      </c>
      <c r="HA260">
        <v>9999</v>
      </c>
      <c r="HB260">
        <v>9999</v>
      </c>
      <c r="HC260">
        <v>999.9</v>
      </c>
      <c r="HD260">
        <v>9999</v>
      </c>
      <c r="HE260">
        <v>1.8631</v>
      </c>
      <c r="HF260">
        <v>1.86813</v>
      </c>
      <c r="HG260">
        <v>1.86787</v>
      </c>
      <c r="HH260">
        <v>1.86905</v>
      </c>
      <c r="HI260">
        <v>1.86987</v>
      </c>
      <c r="HJ260">
        <v>1.86594</v>
      </c>
      <c r="HK260">
        <v>1.86705</v>
      </c>
      <c r="HL260">
        <v>1.86835</v>
      </c>
      <c r="HM260">
        <v>5</v>
      </c>
      <c r="HN260">
        <v>0</v>
      </c>
      <c r="HO260">
        <v>0</v>
      </c>
      <c r="HP260">
        <v>0</v>
      </c>
      <c r="HQ260" t="s">
        <v>411</v>
      </c>
      <c r="HR260" t="s">
        <v>412</v>
      </c>
      <c r="HS260" t="s">
        <v>413</v>
      </c>
      <c r="HT260" t="s">
        <v>413</v>
      </c>
      <c r="HU260" t="s">
        <v>413</v>
      </c>
      <c r="HV260" t="s">
        <v>413</v>
      </c>
      <c r="HW260">
        <v>0</v>
      </c>
      <c r="HX260">
        <v>100</v>
      </c>
      <c r="HY260">
        <v>100</v>
      </c>
      <c r="HZ260">
        <v>9.353</v>
      </c>
      <c r="IA260">
        <v>-0.0013</v>
      </c>
      <c r="IB260">
        <v>4.09459096810632</v>
      </c>
      <c r="IC260">
        <v>0.00701673648668627</v>
      </c>
      <c r="ID260">
        <v>-7.00304995360485e-07</v>
      </c>
      <c r="IE260">
        <v>-1.86506737496121e-11</v>
      </c>
      <c r="IF260">
        <v>0.00125787624930914</v>
      </c>
      <c r="IG260">
        <v>-0.0224036906934607</v>
      </c>
      <c r="IH260">
        <v>0.00249664406764014</v>
      </c>
      <c r="II260">
        <v>-2.59163740235367e-05</v>
      </c>
      <c r="IJ260">
        <v>-2</v>
      </c>
      <c r="IK260">
        <v>2020</v>
      </c>
      <c r="IL260">
        <v>1</v>
      </c>
      <c r="IM260">
        <v>25</v>
      </c>
      <c r="IN260">
        <v>108.1</v>
      </c>
      <c r="IO260">
        <v>108.1</v>
      </c>
      <c r="IP260">
        <v>1.81641</v>
      </c>
      <c r="IQ260">
        <v>2.62085</v>
      </c>
      <c r="IR260">
        <v>1.54785</v>
      </c>
      <c r="IS260">
        <v>2.30469</v>
      </c>
      <c r="IT260">
        <v>1.34644</v>
      </c>
      <c r="IU260">
        <v>2.3645</v>
      </c>
      <c r="IV260">
        <v>34.2814</v>
      </c>
      <c r="IW260">
        <v>24.2013</v>
      </c>
      <c r="IX260">
        <v>18</v>
      </c>
      <c r="IY260">
        <v>501.899</v>
      </c>
      <c r="IZ260">
        <v>379.066</v>
      </c>
      <c r="JA260">
        <v>13.0314</v>
      </c>
      <c r="JB260">
        <v>26.0435</v>
      </c>
      <c r="JC260">
        <v>29.9997</v>
      </c>
      <c r="JD260">
        <v>26.1006</v>
      </c>
      <c r="JE260">
        <v>26.0549</v>
      </c>
      <c r="JF260">
        <v>36.4123</v>
      </c>
      <c r="JG260">
        <v>60.2222</v>
      </c>
      <c r="JH260">
        <v>0</v>
      </c>
      <c r="JI260">
        <v>13.0436</v>
      </c>
      <c r="JJ260">
        <v>871.141</v>
      </c>
      <c r="JK260">
        <v>9.32529</v>
      </c>
      <c r="JL260">
        <v>102.221</v>
      </c>
      <c r="JM260">
        <v>102.823</v>
      </c>
    </row>
    <row r="261" spans="1:273">
      <c r="A261">
        <v>245</v>
      </c>
      <c r="B261">
        <v>1510794413</v>
      </c>
      <c r="C261">
        <v>5080.90000009537</v>
      </c>
      <c r="D261" t="s">
        <v>901</v>
      </c>
      <c r="E261" t="s">
        <v>902</v>
      </c>
      <c r="F261">
        <v>5</v>
      </c>
      <c r="G261" t="s">
        <v>798</v>
      </c>
      <c r="H261" t="s">
        <v>406</v>
      </c>
      <c r="I261">
        <v>1510794405.21429</v>
      </c>
      <c r="J261">
        <f>(K261)/1000</f>
        <v>0</v>
      </c>
      <c r="K261">
        <f>IF(CZ261, AN261, AH261)</f>
        <v>0</v>
      </c>
      <c r="L261">
        <f>IF(CZ261, AI261, AG261)</f>
        <v>0</v>
      </c>
      <c r="M261">
        <f>DB261 - IF(AU261&gt;1, L261*CV261*100.0/(AW261*DP261), 0)</f>
        <v>0</v>
      </c>
      <c r="N261">
        <f>((T261-J261/2)*M261-L261)/(T261+J261/2)</f>
        <v>0</v>
      </c>
      <c r="O261">
        <f>N261*(DI261+DJ261)/1000.0</f>
        <v>0</v>
      </c>
      <c r="P261">
        <f>(DB261 - IF(AU261&gt;1, L261*CV261*100.0/(AW261*DP261), 0))*(DI261+DJ261)/1000.0</f>
        <v>0</v>
      </c>
      <c r="Q261">
        <f>2.0/((1/S261-1/R261)+SIGN(S261)*SQRT((1/S261-1/R261)*(1/S261-1/R261) + 4*CW261/((CW261+1)*(CW261+1))*(2*1/S261*1/R261-1/R261*1/R261)))</f>
        <v>0</v>
      </c>
      <c r="R261">
        <f>IF(LEFT(CX261,1)&lt;&gt;"0",IF(LEFT(CX261,1)="1",3.0,CY261),$D$5+$E$5*(DP261*DI261/($K$5*1000))+$F$5*(DP261*DI261/($K$5*1000))*MAX(MIN(CV261,$J$5),$I$5)*MAX(MIN(CV261,$J$5),$I$5)+$G$5*MAX(MIN(CV261,$J$5),$I$5)*(DP261*DI261/($K$5*1000))+$H$5*(DP261*DI261/($K$5*1000))*(DP261*DI261/($K$5*1000)))</f>
        <v>0</v>
      </c>
      <c r="S261">
        <f>J261*(1000-(1000*0.61365*exp(17.502*W261/(240.97+W261))/(DI261+DJ261)+DD261)/2)/(1000*0.61365*exp(17.502*W261/(240.97+W261))/(DI261+DJ261)-DD261)</f>
        <v>0</v>
      </c>
      <c r="T261">
        <f>1/((CW261+1)/(Q261/1.6)+1/(R261/1.37)) + CW261/((CW261+1)/(Q261/1.6) + CW261/(R261/1.37))</f>
        <v>0</v>
      </c>
      <c r="U261">
        <f>(CR261*CU261)</f>
        <v>0</v>
      </c>
      <c r="V261">
        <f>(DK261+(U261+2*0.95*5.67E-8*(((DK261+$B$7)+273)^4-(DK261+273)^4)-44100*J261)/(1.84*29.3*R261+8*0.95*5.67E-8*(DK261+273)^3))</f>
        <v>0</v>
      </c>
      <c r="W261">
        <f>($C$7*DL261+$D$7*DM261+$E$7*V261)</f>
        <v>0</v>
      </c>
      <c r="X261">
        <f>0.61365*exp(17.502*W261/(240.97+W261))</f>
        <v>0</v>
      </c>
      <c r="Y261">
        <f>(Z261/AA261*100)</f>
        <v>0</v>
      </c>
      <c r="Z261">
        <f>DD261*(DI261+DJ261)/1000</f>
        <v>0</v>
      </c>
      <c r="AA261">
        <f>0.61365*exp(17.502*DK261/(240.97+DK261))</f>
        <v>0</v>
      </c>
      <c r="AB261">
        <f>(X261-DD261*(DI261+DJ261)/1000)</f>
        <v>0</v>
      </c>
      <c r="AC261">
        <f>(-J261*44100)</f>
        <v>0</v>
      </c>
      <c r="AD261">
        <f>2*29.3*R261*0.92*(DK261-W261)</f>
        <v>0</v>
      </c>
      <c r="AE261">
        <f>2*0.95*5.67E-8*(((DK261+$B$7)+273)^4-(W261+273)^4)</f>
        <v>0</v>
      </c>
      <c r="AF261">
        <f>U261+AE261+AC261+AD261</f>
        <v>0</v>
      </c>
      <c r="AG261">
        <f>DH261*AU261*(DC261-DB261*(1000-AU261*DE261)/(1000-AU261*DD261))/(100*CV261)</f>
        <v>0</v>
      </c>
      <c r="AH261">
        <f>1000*DH261*AU261*(DD261-DE261)/(100*CV261*(1000-AU261*DD261))</f>
        <v>0</v>
      </c>
      <c r="AI261">
        <f>(AJ261 - AK261 - DI261*1E3/(8.314*(DK261+273.15)) * AM261/DH261 * AL261) * DH261/(100*CV261) * (1000 - DE261)/1000</f>
        <v>0</v>
      </c>
      <c r="AJ261">
        <v>870.694147627462</v>
      </c>
      <c r="AK261">
        <v>850.533933333333</v>
      </c>
      <c r="AL261">
        <v>3.39697306580584</v>
      </c>
      <c r="AM261">
        <v>64.6680745848926</v>
      </c>
      <c r="AN261">
        <f>(AP261 - AO261 + DI261*1E3/(8.314*(DK261+273.15)) * AR261/DH261 * AQ261) * DH261/(100*CV261) * 1000/(1000 - AP261)</f>
        <v>0</v>
      </c>
      <c r="AO261">
        <v>9.32278930376039</v>
      </c>
      <c r="AP261">
        <v>9.88556020979022</v>
      </c>
      <c r="AQ261">
        <v>1.33070308785784e-05</v>
      </c>
      <c r="AR261">
        <v>99.6129753711119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MAX(0,($B$13+$C$13*DP261)/(1+$D$13*DP261)*DI261/(DK261+273)*$E$13)</f>
        <v>0</v>
      </c>
      <c r="AX261" t="s">
        <v>407</v>
      </c>
      <c r="AY261" t="s">
        <v>407</v>
      </c>
      <c r="AZ261">
        <v>0</v>
      </c>
      <c r="BA261">
        <v>0</v>
      </c>
      <c r="BB261">
        <f>1-AZ261/BA261</f>
        <v>0</v>
      </c>
      <c r="BC261">
        <v>0</v>
      </c>
      <c r="BD261" t="s">
        <v>407</v>
      </c>
      <c r="BE261" t="s">
        <v>407</v>
      </c>
      <c r="BF261">
        <v>0</v>
      </c>
      <c r="BG261">
        <v>0</v>
      </c>
      <c r="BH261">
        <f>1-BF261/BG261</f>
        <v>0</v>
      </c>
      <c r="BI261">
        <v>0.5</v>
      </c>
      <c r="BJ261">
        <f>CS261</f>
        <v>0</v>
      </c>
      <c r="BK261">
        <f>L261</f>
        <v>0</v>
      </c>
      <c r="BL261">
        <f>BH261*BI261*BJ261</f>
        <v>0</v>
      </c>
      <c r="BM261">
        <f>(BK261-BC261)/BJ261</f>
        <v>0</v>
      </c>
      <c r="BN261">
        <f>(BA261-BG261)/BG261</f>
        <v>0</v>
      </c>
      <c r="BO261">
        <f>AZ261/(BB261+AZ261/BG261)</f>
        <v>0</v>
      </c>
      <c r="BP261" t="s">
        <v>407</v>
      </c>
      <c r="BQ261">
        <v>0</v>
      </c>
      <c r="BR261">
        <f>IF(BQ261&lt;&gt;0, BQ261, BO261)</f>
        <v>0</v>
      </c>
      <c r="BS261">
        <f>1-BR261/BG261</f>
        <v>0</v>
      </c>
      <c r="BT261">
        <f>(BG261-BF261)/(BG261-BR261)</f>
        <v>0</v>
      </c>
      <c r="BU261">
        <f>(BA261-BG261)/(BA261-BR261)</f>
        <v>0</v>
      </c>
      <c r="BV261">
        <f>(BG261-BF261)/(BG261-AZ261)</f>
        <v>0</v>
      </c>
      <c r="BW261">
        <f>(BA261-BG261)/(BA261-AZ261)</f>
        <v>0</v>
      </c>
      <c r="BX261">
        <f>(BT261*BR261/BF261)</f>
        <v>0</v>
      </c>
      <c r="BY261">
        <f>(1-BX261)</f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f>$B$11*DQ261+$C$11*DR261+$F$11*EC261*(1-EF261)</f>
        <v>0</v>
      </c>
      <c r="CS261">
        <f>CR261*CT261</f>
        <v>0</v>
      </c>
      <c r="CT261">
        <f>($B$11*$D$9+$C$11*$D$9+$F$11*((EP261+EH261)/MAX(EP261+EH261+EQ261, 0.1)*$I$9+EQ261/MAX(EP261+EH261+EQ261, 0.1)*$J$9))/($B$11+$C$11+$F$11)</f>
        <v>0</v>
      </c>
      <c r="CU261">
        <f>($B$11*$K$9+$C$11*$K$9+$F$11*((EP261+EH261)/MAX(EP261+EH261+EQ261, 0.1)*$P$9+EQ261/MAX(EP261+EH261+EQ261, 0.1)*$Q$9))/($B$11+$C$11+$F$11)</f>
        <v>0</v>
      </c>
      <c r="CV261">
        <v>2.96</v>
      </c>
      <c r="CW261">
        <v>0.5</v>
      </c>
      <c r="CX261" t="s">
        <v>408</v>
      </c>
      <c r="CY261">
        <v>2</v>
      </c>
      <c r="CZ261" t="b">
        <v>1</v>
      </c>
      <c r="DA261">
        <v>1510794405.21429</v>
      </c>
      <c r="DB261">
        <v>817.632892857143</v>
      </c>
      <c r="DC261">
        <v>844.847464285714</v>
      </c>
      <c r="DD261">
        <v>9.88485821428571</v>
      </c>
      <c r="DE261">
        <v>9.32476642857143</v>
      </c>
      <c r="DF261">
        <v>808.334</v>
      </c>
      <c r="DG261">
        <v>9.8861175</v>
      </c>
      <c r="DH261">
        <v>500.063714285714</v>
      </c>
      <c r="DI261">
        <v>89.8502678571429</v>
      </c>
      <c r="DJ261">
        <v>0.0999485857142857</v>
      </c>
      <c r="DK261">
        <v>18.9165357142857</v>
      </c>
      <c r="DL261">
        <v>19.9794821428571</v>
      </c>
      <c r="DM261">
        <v>999.9</v>
      </c>
      <c r="DN261">
        <v>0</v>
      </c>
      <c r="DO261">
        <v>0</v>
      </c>
      <c r="DP261">
        <v>10003.5696428571</v>
      </c>
      <c r="DQ261">
        <v>0</v>
      </c>
      <c r="DR261">
        <v>9.88964642857143</v>
      </c>
      <c r="DS261">
        <v>-27.2146464285714</v>
      </c>
      <c r="DT261">
        <v>825.79575</v>
      </c>
      <c r="DU261">
        <v>852.799607142857</v>
      </c>
      <c r="DV261">
        <v>0.560093285714286</v>
      </c>
      <c r="DW261">
        <v>844.847464285714</v>
      </c>
      <c r="DX261">
        <v>9.32476642857143</v>
      </c>
      <c r="DY261">
        <v>0.888157178571429</v>
      </c>
      <c r="DZ261">
        <v>0.837832785714286</v>
      </c>
      <c r="EA261">
        <v>5.20026642857143</v>
      </c>
      <c r="EB261">
        <v>4.36497357142857</v>
      </c>
      <c r="EC261">
        <v>2000.00035714286</v>
      </c>
      <c r="ED261">
        <v>0.979998607142857</v>
      </c>
      <c r="EE261">
        <v>0.0200013857142857</v>
      </c>
      <c r="EF261">
        <v>0</v>
      </c>
      <c r="EG261">
        <v>2.3184</v>
      </c>
      <c r="EH261">
        <v>0</v>
      </c>
      <c r="EI261">
        <v>5248.92142857143</v>
      </c>
      <c r="EJ261">
        <v>17300.1607142857</v>
      </c>
      <c r="EK261">
        <v>38.185</v>
      </c>
      <c r="EL261">
        <v>39.3992857142857</v>
      </c>
      <c r="EM261">
        <v>38.1136785714286</v>
      </c>
      <c r="EN261">
        <v>37.9372857142857</v>
      </c>
      <c r="EO261">
        <v>37.0399285714286</v>
      </c>
      <c r="EP261">
        <v>1959.99928571429</v>
      </c>
      <c r="EQ261">
        <v>40.0010714285714</v>
      </c>
      <c r="ER261">
        <v>0</v>
      </c>
      <c r="ES261">
        <v>1679595166.1</v>
      </c>
      <c r="ET261">
        <v>0</v>
      </c>
      <c r="EU261">
        <v>2.30151153846154</v>
      </c>
      <c r="EV261">
        <v>-0.0338153859167181</v>
      </c>
      <c r="EW261">
        <v>3.22940173917907</v>
      </c>
      <c r="EX261">
        <v>5248.93615384615</v>
      </c>
      <c r="EY261">
        <v>15</v>
      </c>
      <c r="EZ261">
        <v>0</v>
      </c>
      <c r="FA261" t="s">
        <v>409</v>
      </c>
      <c r="FB261">
        <v>1510787920.6</v>
      </c>
      <c r="FC261">
        <v>1510787921.6</v>
      </c>
      <c r="FD261">
        <v>0</v>
      </c>
      <c r="FE261">
        <v>-0.101</v>
      </c>
      <c r="FF261">
        <v>-0.012</v>
      </c>
      <c r="FG261">
        <v>6.901</v>
      </c>
      <c r="FH261">
        <v>0.516</v>
      </c>
      <c r="FI261">
        <v>420</v>
      </c>
      <c r="FJ261">
        <v>24</v>
      </c>
      <c r="FK261">
        <v>0.32</v>
      </c>
      <c r="FL261">
        <v>0.12</v>
      </c>
      <c r="FM261">
        <v>0.559480625</v>
      </c>
      <c r="FN261">
        <v>0.0119875609756081</v>
      </c>
      <c r="FO261">
        <v>0.00147734651804341</v>
      </c>
      <c r="FP261">
        <v>1</v>
      </c>
      <c r="FQ261">
        <v>1</v>
      </c>
      <c r="FR261">
        <v>1</v>
      </c>
      <c r="FS261" t="s">
        <v>410</v>
      </c>
      <c r="FT261">
        <v>2.97389</v>
      </c>
      <c r="FU261">
        <v>2.75397</v>
      </c>
      <c r="FV261">
        <v>0.147811</v>
      </c>
      <c r="FW261">
        <v>0.152025</v>
      </c>
      <c r="FX261">
        <v>0.0541251</v>
      </c>
      <c r="FY261">
        <v>0.0522679</v>
      </c>
      <c r="FZ261">
        <v>33174.9</v>
      </c>
      <c r="GA261">
        <v>36020.9</v>
      </c>
      <c r="GB261">
        <v>35277.4</v>
      </c>
      <c r="GC261">
        <v>38524</v>
      </c>
      <c r="GD261">
        <v>47289.6</v>
      </c>
      <c r="GE261">
        <v>52718</v>
      </c>
      <c r="GF261">
        <v>55079.8</v>
      </c>
      <c r="GG261">
        <v>61764.1</v>
      </c>
      <c r="GH261">
        <v>1.99465</v>
      </c>
      <c r="GI261">
        <v>1.7941</v>
      </c>
      <c r="GJ261">
        <v>0.038065</v>
      </c>
      <c r="GK261">
        <v>0</v>
      </c>
      <c r="GL261">
        <v>19.3447</v>
      </c>
      <c r="GM261">
        <v>999.9</v>
      </c>
      <c r="GN261">
        <v>50.958</v>
      </c>
      <c r="GO261">
        <v>30.696</v>
      </c>
      <c r="GP261">
        <v>25.1462</v>
      </c>
      <c r="GQ261">
        <v>56.4087</v>
      </c>
      <c r="GR261">
        <v>50.0641</v>
      </c>
      <c r="GS261">
        <v>1</v>
      </c>
      <c r="GT261">
        <v>-0.0751042</v>
      </c>
      <c r="GU261">
        <v>4.9489</v>
      </c>
      <c r="GV261">
        <v>20.0523</v>
      </c>
      <c r="GW261">
        <v>5.20067</v>
      </c>
      <c r="GX261">
        <v>12.0044</v>
      </c>
      <c r="GY261">
        <v>4.97555</v>
      </c>
      <c r="GZ261">
        <v>3.29295</v>
      </c>
      <c r="HA261">
        <v>9999</v>
      </c>
      <c r="HB261">
        <v>9999</v>
      </c>
      <c r="HC261">
        <v>999.9</v>
      </c>
      <c r="HD261">
        <v>9999</v>
      </c>
      <c r="HE261">
        <v>1.8631</v>
      </c>
      <c r="HF261">
        <v>1.86813</v>
      </c>
      <c r="HG261">
        <v>1.86784</v>
      </c>
      <c r="HH261">
        <v>1.869</v>
      </c>
      <c r="HI261">
        <v>1.86986</v>
      </c>
      <c r="HJ261">
        <v>1.86589</v>
      </c>
      <c r="HK261">
        <v>1.86704</v>
      </c>
      <c r="HL261">
        <v>1.86831</v>
      </c>
      <c r="HM261">
        <v>5</v>
      </c>
      <c r="HN261">
        <v>0</v>
      </c>
      <c r="HO261">
        <v>0</v>
      </c>
      <c r="HP261">
        <v>0</v>
      </c>
      <c r="HQ261" t="s">
        <v>411</v>
      </c>
      <c r="HR261" t="s">
        <v>412</v>
      </c>
      <c r="HS261" t="s">
        <v>413</v>
      </c>
      <c r="HT261" t="s">
        <v>413</v>
      </c>
      <c r="HU261" t="s">
        <v>413</v>
      </c>
      <c r="HV261" t="s">
        <v>413</v>
      </c>
      <c r="HW261">
        <v>0</v>
      </c>
      <c r="HX261">
        <v>100</v>
      </c>
      <c r="HY261">
        <v>100</v>
      </c>
      <c r="HZ261">
        <v>9.451</v>
      </c>
      <c r="IA261">
        <v>-0.0012</v>
      </c>
      <c r="IB261">
        <v>4.09459096810632</v>
      </c>
      <c r="IC261">
        <v>0.00701673648668627</v>
      </c>
      <c r="ID261">
        <v>-7.00304995360485e-07</v>
      </c>
      <c r="IE261">
        <v>-1.86506737496121e-11</v>
      </c>
      <c r="IF261">
        <v>0.00125787624930914</v>
      </c>
      <c r="IG261">
        <v>-0.0224036906934607</v>
      </c>
      <c r="IH261">
        <v>0.00249664406764014</v>
      </c>
      <c r="II261">
        <v>-2.59163740235367e-05</v>
      </c>
      <c r="IJ261">
        <v>-2</v>
      </c>
      <c r="IK261">
        <v>2020</v>
      </c>
      <c r="IL261">
        <v>1</v>
      </c>
      <c r="IM261">
        <v>25</v>
      </c>
      <c r="IN261">
        <v>108.2</v>
      </c>
      <c r="IO261">
        <v>108.2</v>
      </c>
      <c r="IP261">
        <v>1.84692</v>
      </c>
      <c r="IQ261">
        <v>2.62695</v>
      </c>
      <c r="IR261">
        <v>1.54785</v>
      </c>
      <c r="IS261">
        <v>2.30469</v>
      </c>
      <c r="IT261">
        <v>1.34644</v>
      </c>
      <c r="IU261">
        <v>2.36206</v>
      </c>
      <c r="IV261">
        <v>34.2814</v>
      </c>
      <c r="IW261">
        <v>24.1926</v>
      </c>
      <c r="IX261">
        <v>18</v>
      </c>
      <c r="IY261">
        <v>501.873</v>
      </c>
      <c r="IZ261">
        <v>378.924</v>
      </c>
      <c r="JA261">
        <v>13.048</v>
      </c>
      <c r="JB261">
        <v>26.0415</v>
      </c>
      <c r="JC261">
        <v>29.9998</v>
      </c>
      <c r="JD261">
        <v>26.0996</v>
      </c>
      <c r="JE261">
        <v>26.0532</v>
      </c>
      <c r="JF261">
        <v>37.0184</v>
      </c>
      <c r="JG261">
        <v>60.2222</v>
      </c>
      <c r="JH261">
        <v>0</v>
      </c>
      <c r="JI261">
        <v>13.0577</v>
      </c>
      <c r="JJ261">
        <v>891.318</v>
      </c>
      <c r="JK261">
        <v>9.32529</v>
      </c>
      <c r="JL261">
        <v>102.221</v>
      </c>
      <c r="JM261">
        <v>102.825</v>
      </c>
    </row>
    <row r="262" spans="1:273">
      <c r="A262">
        <v>246</v>
      </c>
      <c r="B262">
        <v>1510794418</v>
      </c>
      <c r="C262">
        <v>5085.90000009537</v>
      </c>
      <c r="D262" t="s">
        <v>903</v>
      </c>
      <c r="E262" t="s">
        <v>904</v>
      </c>
      <c r="F262">
        <v>5</v>
      </c>
      <c r="G262" t="s">
        <v>798</v>
      </c>
      <c r="H262" t="s">
        <v>406</v>
      </c>
      <c r="I262">
        <v>1510794410.5</v>
      </c>
      <c r="J262">
        <f>(K262)/1000</f>
        <v>0</v>
      </c>
      <c r="K262">
        <f>IF(CZ262, AN262, AH262)</f>
        <v>0</v>
      </c>
      <c r="L262">
        <f>IF(CZ262, AI262, AG262)</f>
        <v>0</v>
      </c>
      <c r="M262">
        <f>DB262 - IF(AU262&gt;1, L262*CV262*100.0/(AW262*DP262), 0)</f>
        <v>0</v>
      </c>
      <c r="N262">
        <f>((T262-J262/2)*M262-L262)/(T262+J262/2)</f>
        <v>0</v>
      </c>
      <c r="O262">
        <f>N262*(DI262+DJ262)/1000.0</f>
        <v>0</v>
      </c>
      <c r="P262">
        <f>(DB262 - IF(AU262&gt;1, L262*CV262*100.0/(AW262*DP262), 0))*(DI262+DJ262)/1000.0</f>
        <v>0</v>
      </c>
      <c r="Q262">
        <f>2.0/((1/S262-1/R262)+SIGN(S262)*SQRT((1/S262-1/R262)*(1/S262-1/R262) + 4*CW262/((CW262+1)*(CW262+1))*(2*1/S262*1/R262-1/R262*1/R262)))</f>
        <v>0</v>
      </c>
      <c r="R262">
        <f>IF(LEFT(CX262,1)&lt;&gt;"0",IF(LEFT(CX262,1)="1",3.0,CY262),$D$5+$E$5*(DP262*DI262/($K$5*1000))+$F$5*(DP262*DI262/($K$5*1000))*MAX(MIN(CV262,$J$5),$I$5)*MAX(MIN(CV262,$J$5),$I$5)+$G$5*MAX(MIN(CV262,$J$5),$I$5)*(DP262*DI262/($K$5*1000))+$H$5*(DP262*DI262/($K$5*1000))*(DP262*DI262/($K$5*1000)))</f>
        <v>0</v>
      </c>
      <c r="S262">
        <f>J262*(1000-(1000*0.61365*exp(17.502*W262/(240.97+W262))/(DI262+DJ262)+DD262)/2)/(1000*0.61365*exp(17.502*W262/(240.97+W262))/(DI262+DJ262)-DD262)</f>
        <v>0</v>
      </c>
      <c r="T262">
        <f>1/((CW262+1)/(Q262/1.6)+1/(R262/1.37)) + CW262/((CW262+1)/(Q262/1.6) + CW262/(R262/1.37))</f>
        <v>0</v>
      </c>
      <c r="U262">
        <f>(CR262*CU262)</f>
        <v>0</v>
      </c>
      <c r="V262">
        <f>(DK262+(U262+2*0.95*5.67E-8*(((DK262+$B$7)+273)^4-(DK262+273)^4)-44100*J262)/(1.84*29.3*R262+8*0.95*5.67E-8*(DK262+273)^3))</f>
        <v>0</v>
      </c>
      <c r="W262">
        <f>($C$7*DL262+$D$7*DM262+$E$7*V262)</f>
        <v>0</v>
      </c>
      <c r="X262">
        <f>0.61365*exp(17.502*W262/(240.97+W262))</f>
        <v>0</v>
      </c>
      <c r="Y262">
        <f>(Z262/AA262*100)</f>
        <v>0</v>
      </c>
      <c r="Z262">
        <f>DD262*(DI262+DJ262)/1000</f>
        <v>0</v>
      </c>
      <c r="AA262">
        <f>0.61365*exp(17.502*DK262/(240.97+DK262))</f>
        <v>0</v>
      </c>
      <c r="AB262">
        <f>(X262-DD262*(DI262+DJ262)/1000)</f>
        <v>0</v>
      </c>
      <c r="AC262">
        <f>(-J262*44100)</f>
        <v>0</v>
      </c>
      <c r="AD262">
        <f>2*29.3*R262*0.92*(DK262-W262)</f>
        <v>0</v>
      </c>
      <c r="AE262">
        <f>2*0.95*5.67E-8*(((DK262+$B$7)+273)^4-(W262+273)^4)</f>
        <v>0</v>
      </c>
      <c r="AF262">
        <f>U262+AE262+AC262+AD262</f>
        <v>0</v>
      </c>
      <c r="AG262">
        <f>DH262*AU262*(DC262-DB262*(1000-AU262*DE262)/(1000-AU262*DD262))/(100*CV262)</f>
        <v>0</v>
      </c>
      <c r="AH262">
        <f>1000*DH262*AU262*(DD262-DE262)/(100*CV262*(1000-AU262*DD262))</f>
        <v>0</v>
      </c>
      <c r="AI262">
        <f>(AJ262 - AK262 - DI262*1E3/(8.314*(DK262+273.15)) * AM262/DH262 * AL262) * DH262/(100*CV262) * (1000 - DE262)/1000</f>
        <v>0</v>
      </c>
      <c r="AJ262">
        <v>887.533140132239</v>
      </c>
      <c r="AK262">
        <v>867.449951515151</v>
      </c>
      <c r="AL262">
        <v>3.3730536270606</v>
      </c>
      <c r="AM262">
        <v>64.6680745848926</v>
      </c>
      <c r="AN262">
        <f>(AP262 - AO262 + DI262*1E3/(8.314*(DK262+273.15)) * AR262/DH262 * AQ262) * DH262/(100*CV262) * 1000/(1000 - AP262)</f>
        <v>0</v>
      </c>
      <c r="AO262">
        <v>9.32242103890388</v>
      </c>
      <c r="AP262">
        <v>9.88596237762238</v>
      </c>
      <c r="AQ262">
        <v>7.63328735015958e-06</v>
      </c>
      <c r="AR262">
        <v>99.6129753711119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MAX(0,($B$13+$C$13*DP262)/(1+$D$13*DP262)*DI262/(DK262+273)*$E$13)</f>
        <v>0</v>
      </c>
      <c r="AX262" t="s">
        <v>407</v>
      </c>
      <c r="AY262" t="s">
        <v>407</v>
      </c>
      <c r="AZ262">
        <v>0</v>
      </c>
      <c r="BA262">
        <v>0</v>
      </c>
      <c r="BB262">
        <f>1-AZ262/BA262</f>
        <v>0</v>
      </c>
      <c r="BC262">
        <v>0</v>
      </c>
      <c r="BD262" t="s">
        <v>407</v>
      </c>
      <c r="BE262" t="s">
        <v>407</v>
      </c>
      <c r="BF262">
        <v>0</v>
      </c>
      <c r="BG262">
        <v>0</v>
      </c>
      <c r="BH262">
        <f>1-BF262/BG262</f>
        <v>0</v>
      </c>
      <c r="BI262">
        <v>0.5</v>
      </c>
      <c r="BJ262">
        <f>CS262</f>
        <v>0</v>
      </c>
      <c r="BK262">
        <f>L262</f>
        <v>0</v>
      </c>
      <c r="BL262">
        <f>BH262*BI262*BJ262</f>
        <v>0</v>
      </c>
      <c r="BM262">
        <f>(BK262-BC262)/BJ262</f>
        <v>0</v>
      </c>
      <c r="BN262">
        <f>(BA262-BG262)/BG262</f>
        <v>0</v>
      </c>
      <c r="BO262">
        <f>AZ262/(BB262+AZ262/BG262)</f>
        <v>0</v>
      </c>
      <c r="BP262" t="s">
        <v>407</v>
      </c>
      <c r="BQ262">
        <v>0</v>
      </c>
      <c r="BR262">
        <f>IF(BQ262&lt;&gt;0, BQ262, BO262)</f>
        <v>0</v>
      </c>
      <c r="BS262">
        <f>1-BR262/BG262</f>
        <v>0</v>
      </c>
      <c r="BT262">
        <f>(BG262-BF262)/(BG262-BR262)</f>
        <v>0</v>
      </c>
      <c r="BU262">
        <f>(BA262-BG262)/(BA262-BR262)</f>
        <v>0</v>
      </c>
      <c r="BV262">
        <f>(BG262-BF262)/(BG262-AZ262)</f>
        <v>0</v>
      </c>
      <c r="BW262">
        <f>(BA262-BG262)/(BA262-AZ262)</f>
        <v>0</v>
      </c>
      <c r="BX262">
        <f>(BT262*BR262/BF262)</f>
        <v>0</v>
      </c>
      <c r="BY262">
        <f>(1-BX262)</f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f>$B$11*DQ262+$C$11*DR262+$F$11*EC262*(1-EF262)</f>
        <v>0</v>
      </c>
      <c r="CS262">
        <f>CR262*CT262</f>
        <v>0</v>
      </c>
      <c r="CT262">
        <f>($B$11*$D$9+$C$11*$D$9+$F$11*((EP262+EH262)/MAX(EP262+EH262+EQ262, 0.1)*$I$9+EQ262/MAX(EP262+EH262+EQ262, 0.1)*$J$9))/($B$11+$C$11+$F$11)</f>
        <v>0</v>
      </c>
      <c r="CU262">
        <f>($B$11*$K$9+$C$11*$K$9+$F$11*((EP262+EH262)/MAX(EP262+EH262+EQ262, 0.1)*$P$9+EQ262/MAX(EP262+EH262+EQ262, 0.1)*$Q$9))/($B$11+$C$11+$F$11)</f>
        <v>0</v>
      </c>
      <c r="CV262">
        <v>2.96</v>
      </c>
      <c r="CW262">
        <v>0.5</v>
      </c>
      <c r="CX262" t="s">
        <v>408</v>
      </c>
      <c r="CY262">
        <v>2</v>
      </c>
      <c r="CZ262" t="b">
        <v>1</v>
      </c>
      <c r="DA262">
        <v>1510794410.5</v>
      </c>
      <c r="DB262">
        <v>835.399555555555</v>
      </c>
      <c r="DC262">
        <v>862.631888888889</v>
      </c>
      <c r="DD262">
        <v>9.8850537037037</v>
      </c>
      <c r="DE262">
        <v>9.32311185185185</v>
      </c>
      <c r="DF262">
        <v>825.997592592592</v>
      </c>
      <c r="DG262">
        <v>9.88630925925926</v>
      </c>
      <c r="DH262">
        <v>500.069185185185</v>
      </c>
      <c r="DI262">
        <v>89.8498148148148</v>
      </c>
      <c r="DJ262">
        <v>0.0999680444444444</v>
      </c>
      <c r="DK262">
        <v>18.9195333333333</v>
      </c>
      <c r="DL262">
        <v>19.9784925925926</v>
      </c>
      <c r="DM262">
        <v>999.9</v>
      </c>
      <c r="DN262">
        <v>0</v>
      </c>
      <c r="DO262">
        <v>0</v>
      </c>
      <c r="DP262">
        <v>10003.9388888889</v>
      </c>
      <c r="DQ262">
        <v>0</v>
      </c>
      <c r="DR262">
        <v>9.79775037037037</v>
      </c>
      <c r="DS262">
        <v>-27.2323740740741</v>
      </c>
      <c r="DT262">
        <v>843.74</v>
      </c>
      <c r="DU262">
        <v>870.75</v>
      </c>
      <c r="DV262">
        <v>0.561942814814815</v>
      </c>
      <c r="DW262">
        <v>862.631888888889</v>
      </c>
      <c r="DX262">
        <v>9.32311185185185</v>
      </c>
      <c r="DY262">
        <v>0.888170259259259</v>
      </c>
      <c r="DZ262">
        <v>0.837679925925926</v>
      </c>
      <c r="EA262">
        <v>5.20047814814815</v>
      </c>
      <c r="EB262">
        <v>4.36236888888889</v>
      </c>
      <c r="EC262">
        <v>2000.00111111111</v>
      </c>
      <c r="ED262">
        <v>0.979999444444444</v>
      </c>
      <c r="EE262">
        <v>0.0200004925925926</v>
      </c>
      <c r="EF262">
        <v>0</v>
      </c>
      <c r="EG262">
        <v>2.31318148148148</v>
      </c>
      <c r="EH262">
        <v>0</v>
      </c>
      <c r="EI262">
        <v>5248.99407407407</v>
      </c>
      <c r="EJ262">
        <v>17300.1518518518</v>
      </c>
      <c r="EK262">
        <v>38.2867777777778</v>
      </c>
      <c r="EL262">
        <v>39.516</v>
      </c>
      <c r="EM262">
        <v>38.2058148148148</v>
      </c>
      <c r="EN262">
        <v>38.0738148148148</v>
      </c>
      <c r="EO262">
        <v>37.1293703703704</v>
      </c>
      <c r="EP262">
        <v>1960.00037037037</v>
      </c>
      <c r="EQ262">
        <v>40.0007407407407</v>
      </c>
      <c r="ER262">
        <v>0</v>
      </c>
      <c r="ES262">
        <v>1679595170.9</v>
      </c>
      <c r="ET262">
        <v>0</v>
      </c>
      <c r="EU262">
        <v>2.31339615384615</v>
      </c>
      <c r="EV262">
        <v>0.192789748872758</v>
      </c>
      <c r="EW262">
        <v>-0.774700841149261</v>
      </c>
      <c r="EX262">
        <v>5248.98769230769</v>
      </c>
      <c r="EY262">
        <v>15</v>
      </c>
      <c r="EZ262">
        <v>0</v>
      </c>
      <c r="FA262" t="s">
        <v>409</v>
      </c>
      <c r="FB262">
        <v>1510787920.6</v>
      </c>
      <c r="FC262">
        <v>1510787921.6</v>
      </c>
      <c r="FD262">
        <v>0</v>
      </c>
      <c r="FE262">
        <v>-0.101</v>
      </c>
      <c r="FF262">
        <v>-0.012</v>
      </c>
      <c r="FG262">
        <v>6.901</v>
      </c>
      <c r="FH262">
        <v>0.516</v>
      </c>
      <c r="FI262">
        <v>420</v>
      </c>
      <c r="FJ262">
        <v>24</v>
      </c>
      <c r="FK262">
        <v>0.32</v>
      </c>
      <c r="FL262">
        <v>0.12</v>
      </c>
      <c r="FM262">
        <v>0.560659375</v>
      </c>
      <c r="FN262">
        <v>0.0213808367729821</v>
      </c>
      <c r="FO262">
        <v>0.00213949924851003</v>
      </c>
      <c r="FP262">
        <v>1</v>
      </c>
      <c r="FQ262">
        <v>1</v>
      </c>
      <c r="FR262">
        <v>1</v>
      </c>
      <c r="FS262" t="s">
        <v>410</v>
      </c>
      <c r="FT262">
        <v>2.974</v>
      </c>
      <c r="FU262">
        <v>2.75388</v>
      </c>
      <c r="FV262">
        <v>0.149746</v>
      </c>
      <c r="FW262">
        <v>0.153917</v>
      </c>
      <c r="FX262">
        <v>0.0541307</v>
      </c>
      <c r="FY262">
        <v>0.0522605</v>
      </c>
      <c r="FZ262">
        <v>33099.7</v>
      </c>
      <c r="GA262">
        <v>35940.7</v>
      </c>
      <c r="GB262">
        <v>35277.4</v>
      </c>
      <c r="GC262">
        <v>38524.1</v>
      </c>
      <c r="GD262">
        <v>47289.4</v>
      </c>
      <c r="GE262">
        <v>52718.8</v>
      </c>
      <c r="GF262">
        <v>55079.8</v>
      </c>
      <c r="GG262">
        <v>61764.4</v>
      </c>
      <c r="GH262">
        <v>1.99475</v>
      </c>
      <c r="GI262">
        <v>1.7946</v>
      </c>
      <c r="GJ262">
        <v>0.0385195</v>
      </c>
      <c r="GK262">
        <v>0</v>
      </c>
      <c r="GL262">
        <v>19.3477</v>
      </c>
      <c r="GM262">
        <v>999.9</v>
      </c>
      <c r="GN262">
        <v>50.934</v>
      </c>
      <c r="GO262">
        <v>30.706</v>
      </c>
      <c r="GP262">
        <v>25.1464</v>
      </c>
      <c r="GQ262">
        <v>56.2387</v>
      </c>
      <c r="GR262">
        <v>50.3566</v>
      </c>
      <c r="GS262">
        <v>1</v>
      </c>
      <c r="GT262">
        <v>-0.0755767</v>
      </c>
      <c r="GU262">
        <v>4.92459</v>
      </c>
      <c r="GV262">
        <v>20.0526</v>
      </c>
      <c r="GW262">
        <v>5.20112</v>
      </c>
      <c r="GX262">
        <v>12.0049</v>
      </c>
      <c r="GY262">
        <v>4.97575</v>
      </c>
      <c r="GZ262">
        <v>3.293</v>
      </c>
      <c r="HA262">
        <v>9999</v>
      </c>
      <c r="HB262">
        <v>9999</v>
      </c>
      <c r="HC262">
        <v>999.9</v>
      </c>
      <c r="HD262">
        <v>9999</v>
      </c>
      <c r="HE262">
        <v>1.8631</v>
      </c>
      <c r="HF262">
        <v>1.86813</v>
      </c>
      <c r="HG262">
        <v>1.86787</v>
      </c>
      <c r="HH262">
        <v>1.869</v>
      </c>
      <c r="HI262">
        <v>1.86987</v>
      </c>
      <c r="HJ262">
        <v>1.86589</v>
      </c>
      <c r="HK262">
        <v>1.86705</v>
      </c>
      <c r="HL262">
        <v>1.86831</v>
      </c>
      <c r="HM262">
        <v>5</v>
      </c>
      <c r="HN262">
        <v>0</v>
      </c>
      <c r="HO262">
        <v>0</v>
      </c>
      <c r="HP262">
        <v>0</v>
      </c>
      <c r="HQ262" t="s">
        <v>411</v>
      </c>
      <c r="HR262" t="s">
        <v>412</v>
      </c>
      <c r="HS262" t="s">
        <v>413</v>
      </c>
      <c r="HT262" t="s">
        <v>413</v>
      </c>
      <c r="HU262" t="s">
        <v>413</v>
      </c>
      <c r="HV262" t="s">
        <v>413</v>
      </c>
      <c r="HW262">
        <v>0</v>
      </c>
      <c r="HX262">
        <v>100</v>
      </c>
      <c r="HY262">
        <v>100</v>
      </c>
      <c r="HZ262">
        <v>9.547</v>
      </c>
      <c r="IA262">
        <v>-0.0012</v>
      </c>
      <c r="IB262">
        <v>4.09459096810632</v>
      </c>
      <c r="IC262">
        <v>0.00701673648668627</v>
      </c>
      <c r="ID262">
        <v>-7.00304995360485e-07</v>
      </c>
      <c r="IE262">
        <v>-1.86506737496121e-11</v>
      </c>
      <c r="IF262">
        <v>0.00125787624930914</v>
      </c>
      <c r="IG262">
        <v>-0.0224036906934607</v>
      </c>
      <c r="IH262">
        <v>0.00249664406764014</v>
      </c>
      <c r="II262">
        <v>-2.59163740235367e-05</v>
      </c>
      <c r="IJ262">
        <v>-2</v>
      </c>
      <c r="IK262">
        <v>2020</v>
      </c>
      <c r="IL262">
        <v>1</v>
      </c>
      <c r="IM262">
        <v>25</v>
      </c>
      <c r="IN262">
        <v>108.3</v>
      </c>
      <c r="IO262">
        <v>108.3</v>
      </c>
      <c r="IP262">
        <v>1.87378</v>
      </c>
      <c r="IQ262">
        <v>2.62085</v>
      </c>
      <c r="IR262">
        <v>1.54785</v>
      </c>
      <c r="IS262">
        <v>2.30469</v>
      </c>
      <c r="IT262">
        <v>1.34644</v>
      </c>
      <c r="IU262">
        <v>2.40723</v>
      </c>
      <c r="IV262">
        <v>34.2814</v>
      </c>
      <c r="IW262">
        <v>24.1926</v>
      </c>
      <c r="IX262">
        <v>18</v>
      </c>
      <c r="IY262">
        <v>501.928</v>
      </c>
      <c r="IZ262">
        <v>379.183</v>
      </c>
      <c r="JA262">
        <v>13.0638</v>
      </c>
      <c r="JB262">
        <v>26.0414</v>
      </c>
      <c r="JC262">
        <v>29.9999</v>
      </c>
      <c r="JD262">
        <v>26.0984</v>
      </c>
      <c r="JE262">
        <v>26.0527</v>
      </c>
      <c r="JF262">
        <v>37.5582</v>
      </c>
      <c r="JG262">
        <v>60.2222</v>
      </c>
      <c r="JH262">
        <v>0</v>
      </c>
      <c r="JI262">
        <v>13.0746</v>
      </c>
      <c r="JJ262">
        <v>904.874</v>
      </c>
      <c r="JK262">
        <v>9.32529</v>
      </c>
      <c r="JL262">
        <v>102.221</v>
      </c>
      <c r="JM262">
        <v>102.825</v>
      </c>
    </row>
    <row r="263" spans="1:273">
      <c r="A263">
        <v>247</v>
      </c>
      <c r="B263">
        <v>1510794423</v>
      </c>
      <c r="C263">
        <v>5090.90000009537</v>
      </c>
      <c r="D263" t="s">
        <v>905</v>
      </c>
      <c r="E263" t="s">
        <v>906</v>
      </c>
      <c r="F263">
        <v>5</v>
      </c>
      <c r="G263" t="s">
        <v>798</v>
      </c>
      <c r="H263" t="s">
        <v>406</v>
      </c>
      <c r="I263">
        <v>1510794415.21429</v>
      </c>
      <c r="J263">
        <f>(K263)/1000</f>
        <v>0</v>
      </c>
      <c r="K263">
        <f>IF(CZ263, AN263, AH263)</f>
        <v>0</v>
      </c>
      <c r="L263">
        <f>IF(CZ263, AI263, AG263)</f>
        <v>0</v>
      </c>
      <c r="M263">
        <f>DB263 - IF(AU263&gt;1, L263*CV263*100.0/(AW263*DP263), 0)</f>
        <v>0</v>
      </c>
      <c r="N263">
        <f>((T263-J263/2)*M263-L263)/(T263+J263/2)</f>
        <v>0</v>
      </c>
      <c r="O263">
        <f>N263*(DI263+DJ263)/1000.0</f>
        <v>0</v>
      </c>
      <c r="P263">
        <f>(DB263 - IF(AU263&gt;1, L263*CV263*100.0/(AW263*DP263), 0))*(DI263+DJ263)/1000.0</f>
        <v>0</v>
      </c>
      <c r="Q263">
        <f>2.0/((1/S263-1/R263)+SIGN(S263)*SQRT((1/S263-1/R263)*(1/S263-1/R263) + 4*CW263/((CW263+1)*(CW263+1))*(2*1/S263*1/R263-1/R263*1/R263)))</f>
        <v>0</v>
      </c>
      <c r="R263">
        <f>IF(LEFT(CX263,1)&lt;&gt;"0",IF(LEFT(CX263,1)="1",3.0,CY263),$D$5+$E$5*(DP263*DI263/($K$5*1000))+$F$5*(DP263*DI263/($K$5*1000))*MAX(MIN(CV263,$J$5),$I$5)*MAX(MIN(CV263,$J$5),$I$5)+$G$5*MAX(MIN(CV263,$J$5),$I$5)*(DP263*DI263/($K$5*1000))+$H$5*(DP263*DI263/($K$5*1000))*(DP263*DI263/($K$5*1000)))</f>
        <v>0</v>
      </c>
      <c r="S263">
        <f>J263*(1000-(1000*0.61365*exp(17.502*W263/(240.97+W263))/(DI263+DJ263)+DD263)/2)/(1000*0.61365*exp(17.502*W263/(240.97+W263))/(DI263+DJ263)-DD263)</f>
        <v>0</v>
      </c>
      <c r="T263">
        <f>1/((CW263+1)/(Q263/1.6)+1/(R263/1.37)) + CW263/((CW263+1)/(Q263/1.6) + CW263/(R263/1.37))</f>
        <v>0</v>
      </c>
      <c r="U263">
        <f>(CR263*CU263)</f>
        <v>0</v>
      </c>
      <c r="V263">
        <f>(DK263+(U263+2*0.95*5.67E-8*(((DK263+$B$7)+273)^4-(DK263+273)^4)-44100*J263)/(1.84*29.3*R263+8*0.95*5.67E-8*(DK263+273)^3))</f>
        <v>0</v>
      </c>
      <c r="W263">
        <f>($C$7*DL263+$D$7*DM263+$E$7*V263)</f>
        <v>0</v>
      </c>
      <c r="X263">
        <f>0.61365*exp(17.502*W263/(240.97+W263))</f>
        <v>0</v>
      </c>
      <c r="Y263">
        <f>(Z263/AA263*100)</f>
        <v>0</v>
      </c>
      <c r="Z263">
        <f>DD263*(DI263+DJ263)/1000</f>
        <v>0</v>
      </c>
      <c r="AA263">
        <f>0.61365*exp(17.502*DK263/(240.97+DK263))</f>
        <v>0</v>
      </c>
      <c r="AB263">
        <f>(X263-DD263*(DI263+DJ263)/1000)</f>
        <v>0</v>
      </c>
      <c r="AC263">
        <f>(-J263*44100)</f>
        <v>0</v>
      </c>
      <c r="AD263">
        <f>2*29.3*R263*0.92*(DK263-W263)</f>
        <v>0</v>
      </c>
      <c r="AE263">
        <f>2*0.95*5.67E-8*(((DK263+$B$7)+273)^4-(W263+273)^4)</f>
        <v>0</v>
      </c>
      <c r="AF263">
        <f>U263+AE263+AC263+AD263</f>
        <v>0</v>
      </c>
      <c r="AG263">
        <f>DH263*AU263*(DC263-DB263*(1000-AU263*DE263)/(1000-AU263*DD263))/(100*CV263)</f>
        <v>0</v>
      </c>
      <c r="AH263">
        <f>1000*DH263*AU263*(DD263-DE263)/(100*CV263*(1000-AU263*DD263))</f>
        <v>0</v>
      </c>
      <c r="AI263">
        <f>(AJ263 - AK263 - DI263*1E3/(8.314*(DK263+273.15)) * AM263/DH263 * AL263) * DH263/(100*CV263) * (1000 - DE263)/1000</f>
        <v>0</v>
      </c>
      <c r="AJ263">
        <v>904.536124359955</v>
      </c>
      <c r="AK263">
        <v>884.286581818181</v>
      </c>
      <c r="AL263">
        <v>3.38207402342326</v>
      </c>
      <c r="AM263">
        <v>64.6680745848926</v>
      </c>
      <c r="AN263">
        <f>(AP263 - AO263 + DI263*1E3/(8.314*(DK263+273.15)) * AR263/DH263 * AQ263) * DH263/(100*CV263) * 1000/(1000 - AP263)</f>
        <v>0</v>
      </c>
      <c r="AO263">
        <v>9.31896052409933</v>
      </c>
      <c r="AP263">
        <v>9.88710867132867</v>
      </c>
      <c r="AQ263">
        <v>1.84962593524342e-05</v>
      </c>
      <c r="AR263">
        <v>99.6129753711119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MAX(0,($B$13+$C$13*DP263)/(1+$D$13*DP263)*DI263/(DK263+273)*$E$13)</f>
        <v>0</v>
      </c>
      <c r="AX263" t="s">
        <v>407</v>
      </c>
      <c r="AY263" t="s">
        <v>407</v>
      </c>
      <c r="AZ263">
        <v>0</v>
      </c>
      <c r="BA263">
        <v>0</v>
      </c>
      <c r="BB263">
        <f>1-AZ263/BA263</f>
        <v>0</v>
      </c>
      <c r="BC263">
        <v>0</v>
      </c>
      <c r="BD263" t="s">
        <v>407</v>
      </c>
      <c r="BE263" t="s">
        <v>407</v>
      </c>
      <c r="BF263">
        <v>0</v>
      </c>
      <c r="BG263">
        <v>0</v>
      </c>
      <c r="BH263">
        <f>1-BF263/BG263</f>
        <v>0</v>
      </c>
      <c r="BI263">
        <v>0.5</v>
      </c>
      <c r="BJ263">
        <f>CS263</f>
        <v>0</v>
      </c>
      <c r="BK263">
        <f>L263</f>
        <v>0</v>
      </c>
      <c r="BL263">
        <f>BH263*BI263*BJ263</f>
        <v>0</v>
      </c>
      <c r="BM263">
        <f>(BK263-BC263)/BJ263</f>
        <v>0</v>
      </c>
      <c r="BN263">
        <f>(BA263-BG263)/BG263</f>
        <v>0</v>
      </c>
      <c r="BO263">
        <f>AZ263/(BB263+AZ263/BG263)</f>
        <v>0</v>
      </c>
      <c r="BP263" t="s">
        <v>407</v>
      </c>
      <c r="BQ263">
        <v>0</v>
      </c>
      <c r="BR263">
        <f>IF(BQ263&lt;&gt;0, BQ263, BO263)</f>
        <v>0</v>
      </c>
      <c r="BS263">
        <f>1-BR263/BG263</f>
        <v>0</v>
      </c>
      <c r="BT263">
        <f>(BG263-BF263)/(BG263-BR263)</f>
        <v>0</v>
      </c>
      <c r="BU263">
        <f>(BA263-BG263)/(BA263-BR263)</f>
        <v>0</v>
      </c>
      <c r="BV263">
        <f>(BG263-BF263)/(BG263-AZ263)</f>
        <v>0</v>
      </c>
      <c r="BW263">
        <f>(BA263-BG263)/(BA263-AZ263)</f>
        <v>0</v>
      </c>
      <c r="BX263">
        <f>(BT263*BR263/BF263)</f>
        <v>0</v>
      </c>
      <c r="BY263">
        <f>(1-BX263)</f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f>$B$11*DQ263+$C$11*DR263+$F$11*EC263*(1-EF263)</f>
        <v>0</v>
      </c>
      <c r="CS263">
        <f>CR263*CT263</f>
        <v>0</v>
      </c>
      <c r="CT263">
        <f>($B$11*$D$9+$C$11*$D$9+$F$11*((EP263+EH263)/MAX(EP263+EH263+EQ263, 0.1)*$I$9+EQ263/MAX(EP263+EH263+EQ263, 0.1)*$J$9))/($B$11+$C$11+$F$11)</f>
        <v>0</v>
      </c>
      <c r="CU263">
        <f>($B$11*$K$9+$C$11*$K$9+$F$11*((EP263+EH263)/MAX(EP263+EH263+EQ263, 0.1)*$P$9+EQ263/MAX(EP263+EH263+EQ263, 0.1)*$Q$9))/($B$11+$C$11+$F$11)</f>
        <v>0</v>
      </c>
      <c r="CV263">
        <v>2.96</v>
      </c>
      <c r="CW263">
        <v>0.5</v>
      </c>
      <c r="CX263" t="s">
        <v>408</v>
      </c>
      <c r="CY263">
        <v>2</v>
      </c>
      <c r="CZ263" t="b">
        <v>1</v>
      </c>
      <c r="DA263">
        <v>1510794415.21429</v>
      </c>
      <c r="DB263">
        <v>851.188642857143</v>
      </c>
      <c r="DC263">
        <v>878.416428571429</v>
      </c>
      <c r="DD263">
        <v>9.88571214285714</v>
      </c>
      <c r="DE263">
        <v>9.32114714285714</v>
      </c>
      <c r="DF263">
        <v>841.695464285714</v>
      </c>
      <c r="DG263">
        <v>9.88695428571429</v>
      </c>
      <c r="DH263">
        <v>500.070678571429</v>
      </c>
      <c r="DI263">
        <v>89.8501142857143</v>
      </c>
      <c r="DJ263">
        <v>0.0999886607142857</v>
      </c>
      <c r="DK263">
        <v>18.923925</v>
      </c>
      <c r="DL263">
        <v>19.9799857142857</v>
      </c>
      <c r="DM263">
        <v>999.9</v>
      </c>
      <c r="DN263">
        <v>0</v>
      </c>
      <c r="DO263">
        <v>0</v>
      </c>
      <c r="DP263">
        <v>10003.5482142857</v>
      </c>
      <c r="DQ263">
        <v>0</v>
      </c>
      <c r="DR263">
        <v>9.76477857142857</v>
      </c>
      <c r="DS263">
        <v>-27.2278357142857</v>
      </c>
      <c r="DT263">
        <v>859.68725</v>
      </c>
      <c r="DU263">
        <v>886.681321428571</v>
      </c>
      <c r="DV263">
        <v>0.564564785714286</v>
      </c>
      <c r="DW263">
        <v>878.416428571429</v>
      </c>
      <c r="DX263">
        <v>9.32114714285714</v>
      </c>
      <c r="DY263">
        <v>0.888232357142857</v>
      </c>
      <c r="DZ263">
        <v>0.837506142857143</v>
      </c>
      <c r="EA263">
        <v>5.20148178571429</v>
      </c>
      <c r="EB263">
        <v>4.35940857142857</v>
      </c>
      <c r="EC263">
        <v>1999.96607142857</v>
      </c>
      <c r="ED263">
        <v>0.98</v>
      </c>
      <c r="EE263">
        <v>0.0199999</v>
      </c>
      <c r="EF263">
        <v>0</v>
      </c>
      <c r="EG263">
        <v>2.31636071428571</v>
      </c>
      <c r="EH263">
        <v>0</v>
      </c>
      <c r="EI263">
        <v>5249.07642857143</v>
      </c>
      <c r="EJ263">
        <v>17299.8571428571</v>
      </c>
      <c r="EK263">
        <v>38.38375</v>
      </c>
      <c r="EL263">
        <v>39.6158571428571</v>
      </c>
      <c r="EM263">
        <v>38.29</v>
      </c>
      <c r="EN263">
        <v>38.1961428571429</v>
      </c>
      <c r="EO263">
        <v>37.2028928571429</v>
      </c>
      <c r="EP263">
        <v>1959.96607142857</v>
      </c>
      <c r="EQ263">
        <v>40</v>
      </c>
      <c r="ER263">
        <v>0</v>
      </c>
      <c r="ES263">
        <v>1679595175.7</v>
      </c>
      <c r="ET263">
        <v>0</v>
      </c>
      <c r="EU263">
        <v>2.31999230769231</v>
      </c>
      <c r="EV263">
        <v>0.368109404837424</v>
      </c>
      <c r="EW263">
        <v>0.438290628784749</v>
      </c>
      <c r="EX263">
        <v>5249.08692307692</v>
      </c>
      <c r="EY263">
        <v>15</v>
      </c>
      <c r="EZ263">
        <v>0</v>
      </c>
      <c r="FA263" t="s">
        <v>409</v>
      </c>
      <c r="FB263">
        <v>1510787920.6</v>
      </c>
      <c r="FC263">
        <v>1510787921.6</v>
      </c>
      <c r="FD263">
        <v>0</v>
      </c>
      <c r="FE263">
        <v>-0.101</v>
      </c>
      <c r="FF263">
        <v>-0.012</v>
      </c>
      <c r="FG263">
        <v>6.901</v>
      </c>
      <c r="FH263">
        <v>0.516</v>
      </c>
      <c r="FI263">
        <v>420</v>
      </c>
      <c r="FJ263">
        <v>24</v>
      </c>
      <c r="FK263">
        <v>0.32</v>
      </c>
      <c r="FL263">
        <v>0.12</v>
      </c>
      <c r="FM263">
        <v>0.56296795</v>
      </c>
      <c r="FN263">
        <v>0.0291041651031894</v>
      </c>
      <c r="FO263">
        <v>0.00294373444751731</v>
      </c>
      <c r="FP263">
        <v>1</v>
      </c>
      <c r="FQ263">
        <v>1</v>
      </c>
      <c r="FR263">
        <v>1</v>
      </c>
      <c r="FS263" t="s">
        <v>410</v>
      </c>
      <c r="FT263">
        <v>2.97393</v>
      </c>
      <c r="FU263">
        <v>2.75391</v>
      </c>
      <c r="FV263">
        <v>0.151648</v>
      </c>
      <c r="FW263">
        <v>0.155716</v>
      </c>
      <c r="FX263">
        <v>0.0541314</v>
      </c>
      <c r="FY263">
        <v>0.0522508</v>
      </c>
      <c r="FZ263">
        <v>33025.6</v>
      </c>
      <c r="GA263">
        <v>35864.2</v>
      </c>
      <c r="GB263">
        <v>35277.4</v>
      </c>
      <c r="GC263">
        <v>38524</v>
      </c>
      <c r="GD263">
        <v>47289.3</v>
      </c>
      <c r="GE263">
        <v>52719.2</v>
      </c>
      <c r="GF263">
        <v>55079.8</v>
      </c>
      <c r="GG263">
        <v>61764.2</v>
      </c>
      <c r="GH263">
        <v>1.99498</v>
      </c>
      <c r="GI263">
        <v>1.79457</v>
      </c>
      <c r="GJ263">
        <v>0.0381619</v>
      </c>
      <c r="GK263">
        <v>0</v>
      </c>
      <c r="GL263">
        <v>19.351</v>
      </c>
      <c r="GM263">
        <v>999.9</v>
      </c>
      <c r="GN263">
        <v>50.934</v>
      </c>
      <c r="GO263">
        <v>30.706</v>
      </c>
      <c r="GP263">
        <v>25.1478</v>
      </c>
      <c r="GQ263">
        <v>56.1287</v>
      </c>
      <c r="GR263">
        <v>50.5329</v>
      </c>
      <c r="GS263">
        <v>1</v>
      </c>
      <c r="GT263">
        <v>-0.0755437</v>
      </c>
      <c r="GU263">
        <v>4.92318</v>
      </c>
      <c r="GV263">
        <v>20.0528</v>
      </c>
      <c r="GW263">
        <v>5.20112</v>
      </c>
      <c r="GX263">
        <v>12.0053</v>
      </c>
      <c r="GY263">
        <v>4.9756</v>
      </c>
      <c r="GZ263">
        <v>3.29295</v>
      </c>
      <c r="HA263">
        <v>9999</v>
      </c>
      <c r="HB263">
        <v>9999</v>
      </c>
      <c r="HC263">
        <v>999.9</v>
      </c>
      <c r="HD263">
        <v>9999</v>
      </c>
      <c r="HE263">
        <v>1.86311</v>
      </c>
      <c r="HF263">
        <v>1.86813</v>
      </c>
      <c r="HG263">
        <v>1.86788</v>
      </c>
      <c r="HH263">
        <v>1.86902</v>
      </c>
      <c r="HI263">
        <v>1.86986</v>
      </c>
      <c r="HJ263">
        <v>1.8659</v>
      </c>
      <c r="HK263">
        <v>1.86705</v>
      </c>
      <c r="HL263">
        <v>1.86835</v>
      </c>
      <c r="HM263">
        <v>5</v>
      </c>
      <c r="HN263">
        <v>0</v>
      </c>
      <c r="HO263">
        <v>0</v>
      </c>
      <c r="HP263">
        <v>0</v>
      </c>
      <c r="HQ263" t="s">
        <v>411</v>
      </c>
      <c r="HR263" t="s">
        <v>412</v>
      </c>
      <c r="HS263" t="s">
        <v>413</v>
      </c>
      <c r="HT263" t="s">
        <v>413</v>
      </c>
      <c r="HU263" t="s">
        <v>413</v>
      </c>
      <c r="HV263" t="s">
        <v>413</v>
      </c>
      <c r="HW263">
        <v>0</v>
      </c>
      <c r="HX263">
        <v>100</v>
      </c>
      <c r="HY263">
        <v>100</v>
      </c>
      <c r="HZ263">
        <v>9.643</v>
      </c>
      <c r="IA263">
        <v>-0.0012</v>
      </c>
      <c r="IB263">
        <v>4.09459096810632</v>
      </c>
      <c r="IC263">
        <v>0.00701673648668627</v>
      </c>
      <c r="ID263">
        <v>-7.00304995360485e-07</v>
      </c>
      <c r="IE263">
        <v>-1.86506737496121e-11</v>
      </c>
      <c r="IF263">
        <v>0.00125787624930914</v>
      </c>
      <c r="IG263">
        <v>-0.0224036906934607</v>
      </c>
      <c r="IH263">
        <v>0.00249664406764014</v>
      </c>
      <c r="II263">
        <v>-2.59163740235367e-05</v>
      </c>
      <c r="IJ263">
        <v>-2</v>
      </c>
      <c r="IK263">
        <v>2020</v>
      </c>
      <c r="IL263">
        <v>1</v>
      </c>
      <c r="IM263">
        <v>25</v>
      </c>
      <c r="IN263">
        <v>108.4</v>
      </c>
      <c r="IO263">
        <v>108.4</v>
      </c>
      <c r="IP263">
        <v>1.90308</v>
      </c>
      <c r="IQ263">
        <v>2.61597</v>
      </c>
      <c r="IR263">
        <v>1.54785</v>
      </c>
      <c r="IS263">
        <v>2.30469</v>
      </c>
      <c r="IT263">
        <v>1.34644</v>
      </c>
      <c r="IU263">
        <v>2.42676</v>
      </c>
      <c r="IV263">
        <v>34.2814</v>
      </c>
      <c r="IW263">
        <v>24.2013</v>
      </c>
      <c r="IX263">
        <v>18</v>
      </c>
      <c r="IY263">
        <v>502.067</v>
      </c>
      <c r="IZ263">
        <v>379.155</v>
      </c>
      <c r="JA263">
        <v>13.081</v>
      </c>
      <c r="JB263">
        <v>26.0393</v>
      </c>
      <c r="JC263">
        <v>30</v>
      </c>
      <c r="JD263">
        <v>26.0974</v>
      </c>
      <c r="JE263">
        <v>26.0505</v>
      </c>
      <c r="JF263">
        <v>38.1548</v>
      </c>
      <c r="JG263">
        <v>60.2222</v>
      </c>
      <c r="JH263">
        <v>0</v>
      </c>
      <c r="JI263">
        <v>13.0868</v>
      </c>
      <c r="JJ263">
        <v>925.094</v>
      </c>
      <c r="JK263">
        <v>9.32529</v>
      </c>
      <c r="JL263">
        <v>102.221</v>
      </c>
      <c r="JM263">
        <v>102.825</v>
      </c>
    </row>
    <row r="264" spans="1:273">
      <c r="A264">
        <v>248</v>
      </c>
      <c r="B264">
        <v>1510794428</v>
      </c>
      <c r="C264">
        <v>5095.90000009537</v>
      </c>
      <c r="D264" t="s">
        <v>907</v>
      </c>
      <c r="E264" t="s">
        <v>908</v>
      </c>
      <c r="F264">
        <v>5</v>
      </c>
      <c r="G264" t="s">
        <v>798</v>
      </c>
      <c r="H264" t="s">
        <v>406</v>
      </c>
      <c r="I264">
        <v>1510794420.5</v>
      </c>
      <c r="J264">
        <f>(K264)/1000</f>
        <v>0</v>
      </c>
      <c r="K264">
        <f>IF(CZ264, AN264, AH264)</f>
        <v>0</v>
      </c>
      <c r="L264">
        <f>IF(CZ264, AI264, AG264)</f>
        <v>0</v>
      </c>
      <c r="M264">
        <f>DB264 - IF(AU264&gt;1, L264*CV264*100.0/(AW264*DP264), 0)</f>
        <v>0</v>
      </c>
      <c r="N264">
        <f>((T264-J264/2)*M264-L264)/(T264+J264/2)</f>
        <v>0</v>
      </c>
      <c r="O264">
        <f>N264*(DI264+DJ264)/1000.0</f>
        <v>0</v>
      </c>
      <c r="P264">
        <f>(DB264 - IF(AU264&gt;1, L264*CV264*100.0/(AW264*DP264), 0))*(DI264+DJ264)/1000.0</f>
        <v>0</v>
      </c>
      <c r="Q264">
        <f>2.0/((1/S264-1/R264)+SIGN(S264)*SQRT((1/S264-1/R264)*(1/S264-1/R264) + 4*CW264/((CW264+1)*(CW264+1))*(2*1/S264*1/R264-1/R264*1/R264)))</f>
        <v>0</v>
      </c>
      <c r="R264">
        <f>IF(LEFT(CX264,1)&lt;&gt;"0",IF(LEFT(CX264,1)="1",3.0,CY264),$D$5+$E$5*(DP264*DI264/($K$5*1000))+$F$5*(DP264*DI264/($K$5*1000))*MAX(MIN(CV264,$J$5),$I$5)*MAX(MIN(CV264,$J$5),$I$5)+$G$5*MAX(MIN(CV264,$J$5),$I$5)*(DP264*DI264/($K$5*1000))+$H$5*(DP264*DI264/($K$5*1000))*(DP264*DI264/($K$5*1000)))</f>
        <v>0</v>
      </c>
      <c r="S264">
        <f>J264*(1000-(1000*0.61365*exp(17.502*W264/(240.97+W264))/(DI264+DJ264)+DD264)/2)/(1000*0.61365*exp(17.502*W264/(240.97+W264))/(DI264+DJ264)-DD264)</f>
        <v>0</v>
      </c>
      <c r="T264">
        <f>1/((CW264+1)/(Q264/1.6)+1/(R264/1.37)) + CW264/((CW264+1)/(Q264/1.6) + CW264/(R264/1.37))</f>
        <v>0</v>
      </c>
      <c r="U264">
        <f>(CR264*CU264)</f>
        <v>0</v>
      </c>
      <c r="V264">
        <f>(DK264+(U264+2*0.95*5.67E-8*(((DK264+$B$7)+273)^4-(DK264+273)^4)-44100*J264)/(1.84*29.3*R264+8*0.95*5.67E-8*(DK264+273)^3))</f>
        <v>0</v>
      </c>
      <c r="W264">
        <f>($C$7*DL264+$D$7*DM264+$E$7*V264)</f>
        <v>0</v>
      </c>
      <c r="X264">
        <f>0.61365*exp(17.502*W264/(240.97+W264))</f>
        <v>0</v>
      </c>
      <c r="Y264">
        <f>(Z264/AA264*100)</f>
        <v>0</v>
      </c>
      <c r="Z264">
        <f>DD264*(DI264+DJ264)/1000</f>
        <v>0</v>
      </c>
      <c r="AA264">
        <f>0.61365*exp(17.502*DK264/(240.97+DK264))</f>
        <v>0</v>
      </c>
      <c r="AB264">
        <f>(X264-DD264*(DI264+DJ264)/1000)</f>
        <v>0</v>
      </c>
      <c r="AC264">
        <f>(-J264*44100)</f>
        <v>0</v>
      </c>
      <c r="AD264">
        <f>2*29.3*R264*0.92*(DK264-W264)</f>
        <v>0</v>
      </c>
      <c r="AE264">
        <f>2*0.95*5.67E-8*(((DK264+$B$7)+273)^4-(W264+273)^4)</f>
        <v>0</v>
      </c>
      <c r="AF264">
        <f>U264+AE264+AC264+AD264</f>
        <v>0</v>
      </c>
      <c r="AG264">
        <f>DH264*AU264*(DC264-DB264*(1000-AU264*DE264)/(1000-AU264*DD264))/(100*CV264)</f>
        <v>0</v>
      </c>
      <c r="AH264">
        <f>1000*DH264*AU264*(DD264-DE264)/(100*CV264*(1000-AU264*DD264))</f>
        <v>0</v>
      </c>
      <c r="AI264">
        <f>(AJ264 - AK264 - DI264*1E3/(8.314*(DK264+273.15)) * AM264/DH264 * AL264) * DH264/(100*CV264) * (1000 - DE264)/1000</f>
        <v>0</v>
      </c>
      <c r="AJ264">
        <v>920.682317134216</v>
      </c>
      <c r="AK264">
        <v>900.715242424243</v>
      </c>
      <c r="AL264">
        <v>3.3013462111724</v>
      </c>
      <c r="AM264">
        <v>64.6680745848926</v>
      </c>
      <c r="AN264">
        <f>(AP264 - AO264 + DI264*1E3/(8.314*(DK264+273.15)) * AR264/DH264 * AQ264) * DH264/(100*CV264) * 1000/(1000 - AP264)</f>
        <v>0</v>
      </c>
      <c r="AO264">
        <v>9.31732667734007</v>
      </c>
      <c r="AP264">
        <v>9.88702895104896</v>
      </c>
      <c r="AQ264">
        <v>-1.44437310695171e-06</v>
      </c>
      <c r="AR264">
        <v>99.6129753711119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MAX(0,($B$13+$C$13*DP264)/(1+$D$13*DP264)*DI264/(DK264+273)*$E$13)</f>
        <v>0</v>
      </c>
      <c r="AX264" t="s">
        <v>407</v>
      </c>
      <c r="AY264" t="s">
        <v>407</v>
      </c>
      <c r="AZ264">
        <v>0</v>
      </c>
      <c r="BA264">
        <v>0</v>
      </c>
      <c r="BB264">
        <f>1-AZ264/BA264</f>
        <v>0</v>
      </c>
      <c r="BC264">
        <v>0</v>
      </c>
      <c r="BD264" t="s">
        <v>407</v>
      </c>
      <c r="BE264" t="s">
        <v>407</v>
      </c>
      <c r="BF264">
        <v>0</v>
      </c>
      <c r="BG264">
        <v>0</v>
      </c>
      <c r="BH264">
        <f>1-BF264/BG264</f>
        <v>0</v>
      </c>
      <c r="BI264">
        <v>0.5</v>
      </c>
      <c r="BJ264">
        <f>CS264</f>
        <v>0</v>
      </c>
      <c r="BK264">
        <f>L264</f>
        <v>0</v>
      </c>
      <c r="BL264">
        <f>BH264*BI264*BJ264</f>
        <v>0</v>
      </c>
      <c r="BM264">
        <f>(BK264-BC264)/BJ264</f>
        <v>0</v>
      </c>
      <c r="BN264">
        <f>(BA264-BG264)/BG264</f>
        <v>0</v>
      </c>
      <c r="BO264">
        <f>AZ264/(BB264+AZ264/BG264)</f>
        <v>0</v>
      </c>
      <c r="BP264" t="s">
        <v>407</v>
      </c>
      <c r="BQ264">
        <v>0</v>
      </c>
      <c r="BR264">
        <f>IF(BQ264&lt;&gt;0, BQ264, BO264)</f>
        <v>0</v>
      </c>
      <c r="BS264">
        <f>1-BR264/BG264</f>
        <v>0</v>
      </c>
      <c r="BT264">
        <f>(BG264-BF264)/(BG264-BR264)</f>
        <v>0</v>
      </c>
      <c r="BU264">
        <f>(BA264-BG264)/(BA264-BR264)</f>
        <v>0</v>
      </c>
      <c r="BV264">
        <f>(BG264-BF264)/(BG264-AZ264)</f>
        <v>0</v>
      </c>
      <c r="BW264">
        <f>(BA264-BG264)/(BA264-AZ264)</f>
        <v>0</v>
      </c>
      <c r="BX264">
        <f>(BT264*BR264/BF264)</f>
        <v>0</v>
      </c>
      <c r="BY264">
        <f>(1-BX264)</f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f>$B$11*DQ264+$C$11*DR264+$F$11*EC264*(1-EF264)</f>
        <v>0</v>
      </c>
      <c r="CS264">
        <f>CR264*CT264</f>
        <v>0</v>
      </c>
      <c r="CT264">
        <f>($B$11*$D$9+$C$11*$D$9+$F$11*((EP264+EH264)/MAX(EP264+EH264+EQ264, 0.1)*$I$9+EQ264/MAX(EP264+EH264+EQ264, 0.1)*$J$9))/($B$11+$C$11+$F$11)</f>
        <v>0</v>
      </c>
      <c r="CU264">
        <f>($B$11*$K$9+$C$11*$K$9+$F$11*((EP264+EH264)/MAX(EP264+EH264+EQ264, 0.1)*$P$9+EQ264/MAX(EP264+EH264+EQ264, 0.1)*$Q$9))/($B$11+$C$11+$F$11)</f>
        <v>0</v>
      </c>
      <c r="CV264">
        <v>2.96</v>
      </c>
      <c r="CW264">
        <v>0.5</v>
      </c>
      <c r="CX264" t="s">
        <v>408</v>
      </c>
      <c r="CY264">
        <v>2</v>
      </c>
      <c r="CZ264" t="b">
        <v>1</v>
      </c>
      <c r="DA264">
        <v>1510794420.5</v>
      </c>
      <c r="DB264">
        <v>868.768518518518</v>
      </c>
      <c r="DC264">
        <v>895.940518518519</v>
      </c>
      <c r="DD264">
        <v>9.88652148148148</v>
      </c>
      <c r="DE264">
        <v>9.31919740740741</v>
      </c>
      <c r="DF264">
        <v>859.174148148148</v>
      </c>
      <c r="DG264">
        <v>9.88774777777778</v>
      </c>
      <c r="DH264">
        <v>500.077259259259</v>
      </c>
      <c r="DI264">
        <v>89.8507962962963</v>
      </c>
      <c r="DJ264">
        <v>0.100001359259259</v>
      </c>
      <c r="DK264">
        <v>18.9297407407407</v>
      </c>
      <c r="DL264">
        <v>19.9825148148148</v>
      </c>
      <c r="DM264">
        <v>999.9</v>
      </c>
      <c r="DN264">
        <v>0</v>
      </c>
      <c r="DO264">
        <v>0</v>
      </c>
      <c r="DP264">
        <v>10004.5585185185</v>
      </c>
      <c r="DQ264">
        <v>0</v>
      </c>
      <c r="DR264">
        <v>9.76735962962963</v>
      </c>
      <c r="DS264">
        <v>-27.1721185185185</v>
      </c>
      <c r="DT264">
        <v>877.443296296296</v>
      </c>
      <c r="DU264">
        <v>904.368555555556</v>
      </c>
      <c r="DV264">
        <v>0.567323592592593</v>
      </c>
      <c r="DW264">
        <v>895.940518518519</v>
      </c>
      <c r="DX264">
        <v>9.31919740740741</v>
      </c>
      <c r="DY264">
        <v>0.888311777777778</v>
      </c>
      <c r="DZ264">
        <v>0.837337333333333</v>
      </c>
      <c r="EA264">
        <v>5.2027662962963</v>
      </c>
      <c r="EB264">
        <v>4.35653074074074</v>
      </c>
      <c r="EC264">
        <v>1999.9537037037</v>
      </c>
      <c r="ED264">
        <v>0.980000555555556</v>
      </c>
      <c r="EE264">
        <v>0.0199993074074074</v>
      </c>
      <c r="EF264">
        <v>0</v>
      </c>
      <c r="EG264">
        <v>2.34041851851852</v>
      </c>
      <c r="EH264">
        <v>0</v>
      </c>
      <c r="EI264">
        <v>5249.13740740741</v>
      </c>
      <c r="EJ264">
        <v>17299.7555555556</v>
      </c>
      <c r="EK264">
        <v>38.4835555555556</v>
      </c>
      <c r="EL264">
        <v>39.7265925925926</v>
      </c>
      <c r="EM264">
        <v>38.3794444444444</v>
      </c>
      <c r="EN264">
        <v>38.3284074074074</v>
      </c>
      <c r="EO264">
        <v>37.2867777777778</v>
      </c>
      <c r="EP264">
        <v>1959.9537037037</v>
      </c>
      <c r="EQ264">
        <v>40</v>
      </c>
      <c r="ER264">
        <v>0</v>
      </c>
      <c r="ES264">
        <v>1679595181.1</v>
      </c>
      <c r="ET264">
        <v>0</v>
      </c>
      <c r="EU264">
        <v>2.32626</v>
      </c>
      <c r="EV264">
        <v>0.0873692348626015</v>
      </c>
      <c r="EW264">
        <v>4.1500000185423</v>
      </c>
      <c r="EX264">
        <v>5249.2052</v>
      </c>
      <c r="EY264">
        <v>15</v>
      </c>
      <c r="EZ264">
        <v>0</v>
      </c>
      <c r="FA264" t="s">
        <v>409</v>
      </c>
      <c r="FB264">
        <v>1510787920.6</v>
      </c>
      <c r="FC264">
        <v>1510787921.6</v>
      </c>
      <c r="FD264">
        <v>0</v>
      </c>
      <c r="FE264">
        <v>-0.101</v>
      </c>
      <c r="FF264">
        <v>-0.012</v>
      </c>
      <c r="FG264">
        <v>6.901</v>
      </c>
      <c r="FH264">
        <v>0.516</v>
      </c>
      <c r="FI264">
        <v>420</v>
      </c>
      <c r="FJ264">
        <v>24</v>
      </c>
      <c r="FK264">
        <v>0.32</v>
      </c>
      <c r="FL264">
        <v>0.12</v>
      </c>
      <c r="FM264">
        <v>0.565375875</v>
      </c>
      <c r="FN264">
        <v>0.0341009718574103</v>
      </c>
      <c r="FO264">
        <v>0.00334333622439847</v>
      </c>
      <c r="FP264">
        <v>1</v>
      </c>
      <c r="FQ264">
        <v>1</v>
      </c>
      <c r="FR264">
        <v>1</v>
      </c>
      <c r="FS264" t="s">
        <v>410</v>
      </c>
      <c r="FT264">
        <v>2.97389</v>
      </c>
      <c r="FU264">
        <v>2.75383</v>
      </c>
      <c r="FV264">
        <v>0.153503</v>
      </c>
      <c r="FW264">
        <v>0.157695</v>
      </c>
      <c r="FX264">
        <v>0.0541305</v>
      </c>
      <c r="FY264">
        <v>0.0522462</v>
      </c>
      <c r="FZ264">
        <v>32953.5</v>
      </c>
      <c r="GA264">
        <v>35780.6</v>
      </c>
      <c r="GB264">
        <v>35277.5</v>
      </c>
      <c r="GC264">
        <v>38524.4</v>
      </c>
      <c r="GD264">
        <v>47289.6</v>
      </c>
      <c r="GE264">
        <v>52719.6</v>
      </c>
      <c r="GF264">
        <v>55079.9</v>
      </c>
      <c r="GG264">
        <v>61764.3</v>
      </c>
      <c r="GH264">
        <v>1.99485</v>
      </c>
      <c r="GI264">
        <v>1.7947</v>
      </c>
      <c r="GJ264">
        <v>0.0382066</v>
      </c>
      <c r="GK264">
        <v>0</v>
      </c>
      <c r="GL264">
        <v>19.3551</v>
      </c>
      <c r="GM264">
        <v>999.9</v>
      </c>
      <c r="GN264">
        <v>50.934</v>
      </c>
      <c r="GO264">
        <v>30.696</v>
      </c>
      <c r="GP264">
        <v>25.1336</v>
      </c>
      <c r="GQ264">
        <v>56.1387</v>
      </c>
      <c r="GR264">
        <v>50.3686</v>
      </c>
      <c r="GS264">
        <v>1</v>
      </c>
      <c r="GT264">
        <v>-0.0755564</v>
      </c>
      <c r="GU264">
        <v>4.92608</v>
      </c>
      <c r="GV264">
        <v>20.0528</v>
      </c>
      <c r="GW264">
        <v>5.20202</v>
      </c>
      <c r="GX264">
        <v>12.0055</v>
      </c>
      <c r="GY264">
        <v>4.9756</v>
      </c>
      <c r="GZ264">
        <v>3.293</v>
      </c>
      <c r="HA264">
        <v>9999</v>
      </c>
      <c r="HB264">
        <v>9999</v>
      </c>
      <c r="HC264">
        <v>999.9</v>
      </c>
      <c r="HD264">
        <v>9999</v>
      </c>
      <c r="HE264">
        <v>1.86311</v>
      </c>
      <c r="HF264">
        <v>1.86813</v>
      </c>
      <c r="HG264">
        <v>1.86789</v>
      </c>
      <c r="HH264">
        <v>1.86904</v>
      </c>
      <c r="HI264">
        <v>1.86989</v>
      </c>
      <c r="HJ264">
        <v>1.86591</v>
      </c>
      <c r="HK264">
        <v>1.86705</v>
      </c>
      <c r="HL264">
        <v>1.86835</v>
      </c>
      <c r="HM264">
        <v>5</v>
      </c>
      <c r="HN264">
        <v>0</v>
      </c>
      <c r="HO264">
        <v>0</v>
      </c>
      <c r="HP264">
        <v>0</v>
      </c>
      <c r="HQ264" t="s">
        <v>411</v>
      </c>
      <c r="HR264" t="s">
        <v>412</v>
      </c>
      <c r="HS264" t="s">
        <v>413</v>
      </c>
      <c r="HT264" t="s">
        <v>413</v>
      </c>
      <c r="HU264" t="s">
        <v>413</v>
      </c>
      <c r="HV264" t="s">
        <v>413</v>
      </c>
      <c r="HW264">
        <v>0</v>
      </c>
      <c r="HX264">
        <v>100</v>
      </c>
      <c r="HY264">
        <v>100</v>
      </c>
      <c r="HZ264">
        <v>9.736</v>
      </c>
      <c r="IA264">
        <v>-0.0012</v>
      </c>
      <c r="IB264">
        <v>4.09459096810632</v>
      </c>
      <c r="IC264">
        <v>0.00701673648668627</v>
      </c>
      <c r="ID264">
        <v>-7.00304995360485e-07</v>
      </c>
      <c r="IE264">
        <v>-1.86506737496121e-11</v>
      </c>
      <c r="IF264">
        <v>0.00125787624930914</v>
      </c>
      <c r="IG264">
        <v>-0.0224036906934607</v>
      </c>
      <c r="IH264">
        <v>0.00249664406764014</v>
      </c>
      <c r="II264">
        <v>-2.59163740235367e-05</v>
      </c>
      <c r="IJ264">
        <v>-2</v>
      </c>
      <c r="IK264">
        <v>2020</v>
      </c>
      <c r="IL264">
        <v>1</v>
      </c>
      <c r="IM264">
        <v>25</v>
      </c>
      <c r="IN264">
        <v>108.5</v>
      </c>
      <c r="IO264">
        <v>108.4</v>
      </c>
      <c r="IP264">
        <v>1.92993</v>
      </c>
      <c r="IQ264">
        <v>2.62085</v>
      </c>
      <c r="IR264">
        <v>1.54785</v>
      </c>
      <c r="IS264">
        <v>2.30469</v>
      </c>
      <c r="IT264">
        <v>1.34644</v>
      </c>
      <c r="IU264">
        <v>2.33398</v>
      </c>
      <c r="IV264">
        <v>34.2814</v>
      </c>
      <c r="IW264">
        <v>24.2013</v>
      </c>
      <c r="IX264">
        <v>18</v>
      </c>
      <c r="IY264">
        <v>501.968</v>
      </c>
      <c r="IZ264">
        <v>379.218</v>
      </c>
      <c r="JA264">
        <v>13.0942</v>
      </c>
      <c r="JB264">
        <v>26.0392</v>
      </c>
      <c r="JC264">
        <v>30</v>
      </c>
      <c r="JD264">
        <v>26.0957</v>
      </c>
      <c r="JE264">
        <v>26.0499</v>
      </c>
      <c r="JF264">
        <v>38.6765</v>
      </c>
      <c r="JG264">
        <v>60.2222</v>
      </c>
      <c r="JH264">
        <v>0</v>
      </c>
      <c r="JI264">
        <v>13.0983</v>
      </c>
      <c r="JJ264">
        <v>938.472</v>
      </c>
      <c r="JK264">
        <v>9.32529</v>
      </c>
      <c r="JL264">
        <v>102.222</v>
      </c>
      <c r="JM264">
        <v>102.825</v>
      </c>
    </row>
    <row r="265" spans="1:273">
      <c r="A265">
        <v>249</v>
      </c>
      <c r="B265">
        <v>1510794433</v>
      </c>
      <c r="C265">
        <v>5100.90000009537</v>
      </c>
      <c r="D265" t="s">
        <v>909</v>
      </c>
      <c r="E265" t="s">
        <v>910</v>
      </c>
      <c r="F265">
        <v>5</v>
      </c>
      <c r="G265" t="s">
        <v>798</v>
      </c>
      <c r="H265" t="s">
        <v>406</v>
      </c>
      <c r="I265">
        <v>1510794425.21429</v>
      </c>
      <c r="J265">
        <f>(K265)/1000</f>
        <v>0</v>
      </c>
      <c r="K265">
        <f>IF(CZ265, AN265, AH265)</f>
        <v>0</v>
      </c>
      <c r="L265">
        <f>IF(CZ265, AI265, AG265)</f>
        <v>0</v>
      </c>
      <c r="M265">
        <f>DB265 - IF(AU265&gt;1, L265*CV265*100.0/(AW265*DP265), 0)</f>
        <v>0</v>
      </c>
      <c r="N265">
        <f>((T265-J265/2)*M265-L265)/(T265+J265/2)</f>
        <v>0</v>
      </c>
      <c r="O265">
        <f>N265*(DI265+DJ265)/1000.0</f>
        <v>0</v>
      </c>
      <c r="P265">
        <f>(DB265 - IF(AU265&gt;1, L265*CV265*100.0/(AW265*DP265), 0))*(DI265+DJ265)/1000.0</f>
        <v>0</v>
      </c>
      <c r="Q265">
        <f>2.0/((1/S265-1/R265)+SIGN(S265)*SQRT((1/S265-1/R265)*(1/S265-1/R265) + 4*CW265/((CW265+1)*(CW265+1))*(2*1/S265*1/R265-1/R265*1/R265)))</f>
        <v>0</v>
      </c>
      <c r="R265">
        <f>IF(LEFT(CX265,1)&lt;&gt;"0",IF(LEFT(CX265,1)="1",3.0,CY265),$D$5+$E$5*(DP265*DI265/($K$5*1000))+$F$5*(DP265*DI265/($K$5*1000))*MAX(MIN(CV265,$J$5),$I$5)*MAX(MIN(CV265,$J$5),$I$5)+$G$5*MAX(MIN(CV265,$J$5),$I$5)*(DP265*DI265/($K$5*1000))+$H$5*(DP265*DI265/($K$5*1000))*(DP265*DI265/($K$5*1000)))</f>
        <v>0</v>
      </c>
      <c r="S265">
        <f>J265*(1000-(1000*0.61365*exp(17.502*W265/(240.97+W265))/(DI265+DJ265)+DD265)/2)/(1000*0.61365*exp(17.502*W265/(240.97+W265))/(DI265+DJ265)-DD265)</f>
        <v>0</v>
      </c>
      <c r="T265">
        <f>1/((CW265+1)/(Q265/1.6)+1/(R265/1.37)) + CW265/((CW265+1)/(Q265/1.6) + CW265/(R265/1.37))</f>
        <v>0</v>
      </c>
      <c r="U265">
        <f>(CR265*CU265)</f>
        <v>0</v>
      </c>
      <c r="V265">
        <f>(DK265+(U265+2*0.95*5.67E-8*(((DK265+$B$7)+273)^4-(DK265+273)^4)-44100*J265)/(1.84*29.3*R265+8*0.95*5.67E-8*(DK265+273)^3))</f>
        <v>0</v>
      </c>
      <c r="W265">
        <f>($C$7*DL265+$D$7*DM265+$E$7*V265)</f>
        <v>0</v>
      </c>
      <c r="X265">
        <f>0.61365*exp(17.502*W265/(240.97+W265))</f>
        <v>0</v>
      </c>
      <c r="Y265">
        <f>(Z265/AA265*100)</f>
        <v>0</v>
      </c>
      <c r="Z265">
        <f>DD265*(DI265+DJ265)/1000</f>
        <v>0</v>
      </c>
      <c r="AA265">
        <f>0.61365*exp(17.502*DK265/(240.97+DK265))</f>
        <v>0</v>
      </c>
      <c r="AB265">
        <f>(X265-DD265*(DI265+DJ265)/1000)</f>
        <v>0</v>
      </c>
      <c r="AC265">
        <f>(-J265*44100)</f>
        <v>0</v>
      </c>
      <c r="AD265">
        <f>2*29.3*R265*0.92*(DK265-W265)</f>
        <v>0</v>
      </c>
      <c r="AE265">
        <f>2*0.95*5.67E-8*(((DK265+$B$7)+273)^4-(W265+273)^4)</f>
        <v>0</v>
      </c>
      <c r="AF265">
        <f>U265+AE265+AC265+AD265</f>
        <v>0</v>
      </c>
      <c r="AG265">
        <f>DH265*AU265*(DC265-DB265*(1000-AU265*DE265)/(1000-AU265*DD265))/(100*CV265)</f>
        <v>0</v>
      </c>
      <c r="AH265">
        <f>1000*DH265*AU265*(DD265-DE265)/(100*CV265*(1000-AU265*DD265))</f>
        <v>0</v>
      </c>
      <c r="AI265">
        <f>(AJ265 - AK265 - DI265*1E3/(8.314*(DK265+273.15)) * AM265/DH265 * AL265) * DH265/(100*CV265) * (1000 - DE265)/1000</f>
        <v>0</v>
      </c>
      <c r="AJ265">
        <v>938.725332581876</v>
      </c>
      <c r="AK265">
        <v>918.023327272727</v>
      </c>
      <c r="AL265">
        <v>3.45458443282722</v>
      </c>
      <c r="AM265">
        <v>64.6680745848926</v>
      </c>
      <c r="AN265">
        <f>(AP265 - AO265 + DI265*1E3/(8.314*(DK265+273.15)) * AR265/DH265 * AQ265) * DH265/(100*CV265) * 1000/(1000 - AP265)</f>
        <v>0</v>
      </c>
      <c r="AO265">
        <v>9.31631088473301</v>
      </c>
      <c r="AP265">
        <v>9.88629846153847</v>
      </c>
      <c r="AQ265">
        <v>-2.56435397673651e-05</v>
      </c>
      <c r="AR265">
        <v>99.6129753711119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MAX(0,($B$13+$C$13*DP265)/(1+$D$13*DP265)*DI265/(DK265+273)*$E$13)</f>
        <v>0</v>
      </c>
      <c r="AX265" t="s">
        <v>407</v>
      </c>
      <c r="AY265" t="s">
        <v>407</v>
      </c>
      <c r="AZ265">
        <v>0</v>
      </c>
      <c r="BA265">
        <v>0</v>
      </c>
      <c r="BB265">
        <f>1-AZ265/BA265</f>
        <v>0</v>
      </c>
      <c r="BC265">
        <v>0</v>
      </c>
      <c r="BD265" t="s">
        <v>407</v>
      </c>
      <c r="BE265" t="s">
        <v>407</v>
      </c>
      <c r="BF265">
        <v>0</v>
      </c>
      <c r="BG265">
        <v>0</v>
      </c>
      <c r="BH265">
        <f>1-BF265/BG265</f>
        <v>0</v>
      </c>
      <c r="BI265">
        <v>0.5</v>
      </c>
      <c r="BJ265">
        <f>CS265</f>
        <v>0</v>
      </c>
      <c r="BK265">
        <f>L265</f>
        <v>0</v>
      </c>
      <c r="BL265">
        <f>BH265*BI265*BJ265</f>
        <v>0</v>
      </c>
      <c r="BM265">
        <f>(BK265-BC265)/BJ265</f>
        <v>0</v>
      </c>
      <c r="BN265">
        <f>(BA265-BG265)/BG265</f>
        <v>0</v>
      </c>
      <c r="BO265">
        <f>AZ265/(BB265+AZ265/BG265)</f>
        <v>0</v>
      </c>
      <c r="BP265" t="s">
        <v>407</v>
      </c>
      <c r="BQ265">
        <v>0</v>
      </c>
      <c r="BR265">
        <f>IF(BQ265&lt;&gt;0, BQ265, BO265)</f>
        <v>0</v>
      </c>
      <c r="BS265">
        <f>1-BR265/BG265</f>
        <v>0</v>
      </c>
      <c r="BT265">
        <f>(BG265-BF265)/(BG265-BR265)</f>
        <v>0</v>
      </c>
      <c r="BU265">
        <f>(BA265-BG265)/(BA265-BR265)</f>
        <v>0</v>
      </c>
      <c r="BV265">
        <f>(BG265-BF265)/(BG265-AZ265)</f>
        <v>0</v>
      </c>
      <c r="BW265">
        <f>(BA265-BG265)/(BA265-AZ265)</f>
        <v>0</v>
      </c>
      <c r="BX265">
        <f>(BT265*BR265/BF265)</f>
        <v>0</v>
      </c>
      <c r="BY265">
        <f>(1-BX265)</f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f>$B$11*DQ265+$C$11*DR265+$F$11*EC265*(1-EF265)</f>
        <v>0</v>
      </c>
      <c r="CS265">
        <f>CR265*CT265</f>
        <v>0</v>
      </c>
      <c r="CT265">
        <f>($B$11*$D$9+$C$11*$D$9+$F$11*((EP265+EH265)/MAX(EP265+EH265+EQ265, 0.1)*$I$9+EQ265/MAX(EP265+EH265+EQ265, 0.1)*$J$9))/($B$11+$C$11+$F$11)</f>
        <v>0</v>
      </c>
      <c r="CU265">
        <f>($B$11*$K$9+$C$11*$K$9+$F$11*((EP265+EH265)/MAX(EP265+EH265+EQ265, 0.1)*$P$9+EQ265/MAX(EP265+EH265+EQ265, 0.1)*$Q$9))/($B$11+$C$11+$F$11)</f>
        <v>0</v>
      </c>
      <c r="CV265">
        <v>2.96</v>
      </c>
      <c r="CW265">
        <v>0.5</v>
      </c>
      <c r="CX265" t="s">
        <v>408</v>
      </c>
      <c r="CY265">
        <v>2</v>
      </c>
      <c r="CZ265" t="b">
        <v>1</v>
      </c>
      <c r="DA265">
        <v>1510794425.21429</v>
      </c>
      <c r="DB265">
        <v>884.458142857143</v>
      </c>
      <c r="DC265">
        <v>911.835821428572</v>
      </c>
      <c r="DD265">
        <v>9.8865175</v>
      </c>
      <c r="DE265">
        <v>9.31723642857143</v>
      </c>
      <c r="DF265">
        <v>874.773928571429</v>
      </c>
      <c r="DG265">
        <v>9.88774357142857</v>
      </c>
      <c r="DH265">
        <v>500.071714285714</v>
      </c>
      <c r="DI265">
        <v>89.8513607142857</v>
      </c>
      <c r="DJ265">
        <v>0.100018846428571</v>
      </c>
      <c r="DK265">
        <v>18.9345642857143</v>
      </c>
      <c r="DL265">
        <v>19.9900678571429</v>
      </c>
      <c r="DM265">
        <v>999.9</v>
      </c>
      <c r="DN265">
        <v>0</v>
      </c>
      <c r="DO265">
        <v>0</v>
      </c>
      <c r="DP265">
        <v>9999.52357142857</v>
      </c>
      <c r="DQ265">
        <v>0</v>
      </c>
      <c r="DR265">
        <v>9.76748714285714</v>
      </c>
      <c r="DS265">
        <v>-27.3778607142857</v>
      </c>
      <c r="DT265">
        <v>893.2895</v>
      </c>
      <c r="DU265">
        <v>920.411607142857</v>
      </c>
      <c r="DV265">
        <v>0.569280321428571</v>
      </c>
      <c r="DW265">
        <v>911.835821428572</v>
      </c>
      <c r="DX265">
        <v>9.31723642857143</v>
      </c>
      <c r="DY265">
        <v>0.888317071428571</v>
      </c>
      <c r="DZ265">
        <v>0.837166464285714</v>
      </c>
      <c r="EA265">
        <v>5.20285142857143</v>
      </c>
      <c r="EB265">
        <v>4.35361928571429</v>
      </c>
      <c r="EC265">
        <v>1999.945</v>
      </c>
      <c r="ED265">
        <v>0.980001178571429</v>
      </c>
      <c r="EE265">
        <v>0.0199986428571429</v>
      </c>
      <c r="EF265">
        <v>0</v>
      </c>
      <c r="EG265">
        <v>2.40910714285714</v>
      </c>
      <c r="EH265">
        <v>0</v>
      </c>
      <c r="EI265">
        <v>5249.19142857143</v>
      </c>
      <c r="EJ265">
        <v>17299.6857142857</v>
      </c>
      <c r="EK265">
        <v>38.5666785714286</v>
      </c>
      <c r="EL265">
        <v>39.8211428571428</v>
      </c>
      <c r="EM265">
        <v>38.4640357142857</v>
      </c>
      <c r="EN265">
        <v>38.4394285714286</v>
      </c>
      <c r="EO265">
        <v>37.3658214285714</v>
      </c>
      <c r="EP265">
        <v>1959.94785714286</v>
      </c>
      <c r="EQ265">
        <v>39.9971428571429</v>
      </c>
      <c r="ER265">
        <v>0</v>
      </c>
      <c r="ES265">
        <v>1679595185.9</v>
      </c>
      <c r="ET265">
        <v>0</v>
      </c>
      <c r="EU265">
        <v>2.367144</v>
      </c>
      <c r="EV265">
        <v>0.654207692033187</v>
      </c>
      <c r="EW265">
        <v>0.186923085526965</v>
      </c>
      <c r="EX265">
        <v>5249.3144</v>
      </c>
      <c r="EY265">
        <v>15</v>
      </c>
      <c r="EZ265">
        <v>0</v>
      </c>
      <c r="FA265" t="s">
        <v>409</v>
      </c>
      <c r="FB265">
        <v>1510787920.6</v>
      </c>
      <c r="FC265">
        <v>1510787921.6</v>
      </c>
      <c r="FD265">
        <v>0</v>
      </c>
      <c r="FE265">
        <v>-0.101</v>
      </c>
      <c r="FF265">
        <v>-0.012</v>
      </c>
      <c r="FG265">
        <v>6.901</v>
      </c>
      <c r="FH265">
        <v>0.516</v>
      </c>
      <c r="FI265">
        <v>420</v>
      </c>
      <c r="FJ265">
        <v>24</v>
      </c>
      <c r="FK265">
        <v>0.32</v>
      </c>
      <c r="FL265">
        <v>0.12</v>
      </c>
      <c r="FM265">
        <v>0.567925</v>
      </c>
      <c r="FN265">
        <v>0.0252741838649149</v>
      </c>
      <c r="FO265">
        <v>0.0026716691505499</v>
      </c>
      <c r="FP265">
        <v>1</v>
      </c>
      <c r="FQ265">
        <v>1</v>
      </c>
      <c r="FR265">
        <v>1</v>
      </c>
      <c r="FS265" t="s">
        <v>410</v>
      </c>
      <c r="FT265">
        <v>2.97392</v>
      </c>
      <c r="FU265">
        <v>2.75391</v>
      </c>
      <c r="FV265">
        <v>0.155418</v>
      </c>
      <c r="FW265">
        <v>0.159449</v>
      </c>
      <c r="FX265">
        <v>0.0541308</v>
      </c>
      <c r="FY265">
        <v>0.052233</v>
      </c>
      <c r="FZ265">
        <v>32879</v>
      </c>
      <c r="GA265">
        <v>35706</v>
      </c>
      <c r="GB265">
        <v>35277.4</v>
      </c>
      <c r="GC265">
        <v>38524.2</v>
      </c>
      <c r="GD265">
        <v>47289.4</v>
      </c>
      <c r="GE265">
        <v>52720.4</v>
      </c>
      <c r="GF265">
        <v>55079.7</v>
      </c>
      <c r="GG265">
        <v>61764.3</v>
      </c>
      <c r="GH265">
        <v>1.99475</v>
      </c>
      <c r="GI265">
        <v>1.79482</v>
      </c>
      <c r="GJ265">
        <v>0.0389442</v>
      </c>
      <c r="GK265">
        <v>0</v>
      </c>
      <c r="GL265">
        <v>19.3579</v>
      </c>
      <c r="GM265">
        <v>999.9</v>
      </c>
      <c r="GN265">
        <v>50.934</v>
      </c>
      <c r="GO265">
        <v>30.696</v>
      </c>
      <c r="GP265">
        <v>25.1343</v>
      </c>
      <c r="GQ265">
        <v>56.6287</v>
      </c>
      <c r="GR265">
        <v>49.984</v>
      </c>
      <c r="GS265">
        <v>1</v>
      </c>
      <c r="GT265">
        <v>-0.0755589</v>
      </c>
      <c r="GU265">
        <v>4.94103</v>
      </c>
      <c r="GV265">
        <v>20.0521</v>
      </c>
      <c r="GW265">
        <v>5.20172</v>
      </c>
      <c r="GX265">
        <v>12.0052</v>
      </c>
      <c r="GY265">
        <v>4.9757</v>
      </c>
      <c r="GZ265">
        <v>3.293</v>
      </c>
      <c r="HA265">
        <v>9999</v>
      </c>
      <c r="HB265">
        <v>9999</v>
      </c>
      <c r="HC265">
        <v>999.9</v>
      </c>
      <c r="HD265">
        <v>9999</v>
      </c>
      <c r="HE265">
        <v>1.8631</v>
      </c>
      <c r="HF265">
        <v>1.86813</v>
      </c>
      <c r="HG265">
        <v>1.86789</v>
      </c>
      <c r="HH265">
        <v>1.86905</v>
      </c>
      <c r="HI265">
        <v>1.86987</v>
      </c>
      <c r="HJ265">
        <v>1.86592</v>
      </c>
      <c r="HK265">
        <v>1.86704</v>
      </c>
      <c r="HL265">
        <v>1.86835</v>
      </c>
      <c r="HM265">
        <v>5</v>
      </c>
      <c r="HN265">
        <v>0</v>
      </c>
      <c r="HO265">
        <v>0</v>
      </c>
      <c r="HP265">
        <v>0</v>
      </c>
      <c r="HQ265" t="s">
        <v>411</v>
      </c>
      <c r="HR265" t="s">
        <v>412</v>
      </c>
      <c r="HS265" t="s">
        <v>413</v>
      </c>
      <c r="HT265" t="s">
        <v>413</v>
      </c>
      <c r="HU265" t="s">
        <v>413</v>
      </c>
      <c r="HV265" t="s">
        <v>413</v>
      </c>
      <c r="HW265">
        <v>0</v>
      </c>
      <c r="HX265">
        <v>100</v>
      </c>
      <c r="HY265">
        <v>100</v>
      </c>
      <c r="HZ265">
        <v>9.833</v>
      </c>
      <c r="IA265">
        <v>-0.0012</v>
      </c>
      <c r="IB265">
        <v>4.09459096810632</v>
      </c>
      <c r="IC265">
        <v>0.00701673648668627</v>
      </c>
      <c r="ID265">
        <v>-7.00304995360485e-07</v>
      </c>
      <c r="IE265">
        <v>-1.86506737496121e-11</v>
      </c>
      <c r="IF265">
        <v>0.00125787624930914</v>
      </c>
      <c r="IG265">
        <v>-0.0224036906934607</v>
      </c>
      <c r="IH265">
        <v>0.00249664406764014</v>
      </c>
      <c r="II265">
        <v>-2.59163740235367e-05</v>
      </c>
      <c r="IJ265">
        <v>-2</v>
      </c>
      <c r="IK265">
        <v>2020</v>
      </c>
      <c r="IL265">
        <v>1</v>
      </c>
      <c r="IM265">
        <v>25</v>
      </c>
      <c r="IN265">
        <v>108.5</v>
      </c>
      <c r="IO265">
        <v>108.5</v>
      </c>
      <c r="IP265">
        <v>1.95923</v>
      </c>
      <c r="IQ265">
        <v>2.63062</v>
      </c>
      <c r="IR265">
        <v>1.54785</v>
      </c>
      <c r="IS265">
        <v>2.30469</v>
      </c>
      <c r="IT265">
        <v>1.34644</v>
      </c>
      <c r="IU265">
        <v>2.28149</v>
      </c>
      <c r="IV265">
        <v>34.2814</v>
      </c>
      <c r="IW265">
        <v>24.1926</v>
      </c>
      <c r="IX265">
        <v>18</v>
      </c>
      <c r="IY265">
        <v>501.898</v>
      </c>
      <c r="IZ265">
        <v>379.272</v>
      </c>
      <c r="JA265">
        <v>13.104</v>
      </c>
      <c r="JB265">
        <v>26.0371</v>
      </c>
      <c r="JC265">
        <v>30</v>
      </c>
      <c r="JD265">
        <v>26.0952</v>
      </c>
      <c r="JE265">
        <v>26.0483</v>
      </c>
      <c r="JF265">
        <v>39.273</v>
      </c>
      <c r="JG265">
        <v>60.2222</v>
      </c>
      <c r="JH265">
        <v>0</v>
      </c>
      <c r="JI265">
        <v>13.1045</v>
      </c>
      <c r="JJ265">
        <v>958.629</v>
      </c>
      <c r="JK265">
        <v>9.33714</v>
      </c>
      <c r="JL265">
        <v>102.221</v>
      </c>
      <c r="JM265">
        <v>102.825</v>
      </c>
    </row>
    <row r="266" spans="1:273">
      <c r="A266">
        <v>250</v>
      </c>
      <c r="B266">
        <v>1510794438</v>
      </c>
      <c r="C266">
        <v>5105.90000009537</v>
      </c>
      <c r="D266" t="s">
        <v>911</v>
      </c>
      <c r="E266" t="s">
        <v>912</v>
      </c>
      <c r="F266">
        <v>5</v>
      </c>
      <c r="G266" t="s">
        <v>798</v>
      </c>
      <c r="H266" t="s">
        <v>406</v>
      </c>
      <c r="I266">
        <v>1510794430.5</v>
      </c>
      <c r="J266">
        <f>(K266)/1000</f>
        <v>0</v>
      </c>
      <c r="K266">
        <f>IF(CZ266, AN266, AH266)</f>
        <v>0</v>
      </c>
      <c r="L266">
        <f>IF(CZ266, AI266, AG266)</f>
        <v>0</v>
      </c>
      <c r="M266">
        <f>DB266 - IF(AU266&gt;1, L266*CV266*100.0/(AW266*DP266), 0)</f>
        <v>0</v>
      </c>
      <c r="N266">
        <f>((T266-J266/2)*M266-L266)/(T266+J266/2)</f>
        <v>0</v>
      </c>
      <c r="O266">
        <f>N266*(DI266+DJ266)/1000.0</f>
        <v>0</v>
      </c>
      <c r="P266">
        <f>(DB266 - IF(AU266&gt;1, L266*CV266*100.0/(AW266*DP266), 0))*(DI266+DJ266)/1000.0</f>
        <v>0</v>
      </c>
      <c r="Q266">
        <f>2.0/((1/S266-1/R266)+SIGN(S266)*SQRT((1/S266-1/R266)*(1/S266-1/R266) + 4*CW266/((CW266+1)*(CW266+1))*(2*1/S266*1/R266-1/R266*1/R266)))</f>
        <v>0</v>
      </c>
      <c r="R266">
        <f>IF(LEFT(CX266,1)&lt;&gt;"0",IF(LEFT(CX266,1)="1",3.0,CY266),$D$5+$E$5*(DP266*DI266/($K$5*1000))+$F$5*(DP266*DI266/($K$5*1000))*MAX(MIN(CV266,$J$5),$I$5)*MAX(MIN(CV266,$J$5),$I$5)+$G$5*MAX(MIN(CV266,$J$5),$I$5)*(DP266*DI266/($K$5*1000))+$H$5*(DP266*DI266/($K$5*1000))*(DP266*DI266/($K$5*1000)))</f>
        <v>0</v>
      </c>
      <c r="S266">
        <f>J266*(1000-(1000*0.61365*exp(17.502*W266/(240.97+W266))/(DI266+DJ266)+DD266)/2)/(1000*0.61365*exp(17.502*W266/(240.97+W266))/(DI266+DJ266)-DD266)</f>
        <v>0</v>
      </c>
      <c r="T266">
        <f>1/((CW266+1)/(Q266/1.6)+1/(R266/1.37)) + CW266/((CW266+1)/(Q266/1.6) + CW266/(R266/1.37))</f>
        <v>0</v>
      </c>
      <c r="U266">
        <f>(CR266*CU266)</f>
        <v>0</v>
      </c>
      <c r="V266">
        <f>(DK266+(U266+2*0.95*5.67E-8*(((DK266+$B$7)+273)^4-(DK266+273)^4)-44100*J266)/(1.84*29.3*R266+8*0.95*5.67E-8*(DK266+273)^3))</f>
        <v>0</v>
      </c>
      <c r="W266">
        <f>($C$7*DL266+$D$7*DM266+$E$7*V266)</f>
        <v>0</v>
      </c>
      <c r="X266">
        <f>0.61365*exp(17.502*W266/(240.97+W266))</f>
        <v>0</v>
      </c>
      <c r="Y266">
        <f>(Z266/AA266*100)</f>
        <v>0</v>
      </c>
      <c r="Z266">
        <f>DD266*(DI266+DJ266)/1000</f>
        <v>0</v>
      </c>
      <c r="AA266">
        <f>0.61365*exp(17.502*DK266/(240.97+DK266))</f>
        <v>0</v>
      </c>
      <c r="AB266">
        <f>(X266-DD266*(DI266+DJ266)/1000)</f>
        <v>0</v>
      </c>
      <c r="AC266">
        <f>(-J266*44100)</f>
        <v>0</v>
      </c>
      <c r="AD266">
        <f>2*29.3*R266*0.92*(DK266-W266)</f>
        <v>0</v>
      </c>
      <c r="AE266">
        <f>2*0.95*5.67E-8*(((DK266+$B$7)+273)^4-(W266+273)^4)</f>
        <v>0</v>
      </c>
      <c r="AF266">
        <f>U266+AE266+AC266+AD266</f>
        <v>0</v>
      </c>
      <c r="AG266">
        <f>DH266*AU266*(DC266-DB266*(1000-AU266*DE266)/(1000-AU266*DD266))/(100*CV266)</f>
        <v>0</v>
      </c>
      <c r="AH266">
        <f>1000*DH266*AU266*(DD266-DE266)/(100*CV266*(1000-AU266*DD266))</f>
        <v>0</v>
      </c>
      <c r="AI266">
        <f>(AJ266 - AK266 - DI266*1E3/(8.314*(DK266+273.15)) * AM266/DH266 * AL266) * DH266/(100*CV266) * (1000 - DE266)/1000</f>
        <v>0</v>
      </c>
      <c r="AJ266">
        <v>954.444515887531</v>
      </c>
      <c r="AK266">
        <v>934.487442424242</v>
      </c>
      <c r="AL266">
        <v>3.29168661246345</v>
      </c>
      <c r="AM266">
        <v>64.6680745848926</v>
      </c>
      <c r="AN266">
        <f>(AP266 - AO266 + DI266*1E3/(8.314*(DK266+273.15)) * AR266/DH266 * AQ266) * DH266/(100*CV266) * 1000/(1000 - AP266)</f>
        <v>0</v>
      </c>
      <c r="AO266">
        <v>9.3127895889022</v>
      </c>
      <c r="AP266">
        <v>9.88523832167833</v>
      </c>
      <c r="AQ266">
        <v>-7.46023015810323e-06</v>
      </c>
      <c r="AR266">
        <v>99.6129753711119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MAX(0,($B$13+$C$13*DP266)/(1+$D$13*DP266)*DI266/(DK266+273)*$E$13)</f>
        <v>0</v>
      </c>
      <c r="AX266" t="s">
        <v>407</v>
      </c>
      <c r="AY266" t="s">
        <v>407</v>
      </c>
      <c r="AZ266">
        <v>0</v>
      </c>
      <c r="BA266">
        <v>0</v>
      </c>
      <c r="BB266">
        <f>1-AZ266/BA266</f>
        <v>0</v>
      </c>
      <c r="BC266">
        <v>0</v>
      </c>
      <c r="BD266" t="s">
        <v>407</v>
      </c>
      <c r="BE266" t="s">
        <v>407</v>
      </c>
      <c r="BF266">
        <v>0</v>
      </c>
      <c r="BG266">
        <v>0</v>
      </c>
      <c r="BH266">
        <f>1-BF266/BG266</f>
        <v>0</v>
      </c>
      <c r="BI266">
        <v>0.5</v>
      </c>
      <c r="BJ266">
        <f>CS266</f>
        <v>0</v>
      </c>
      <c r="BK266">
        <f>L266</f>
        <v>0</v>
      </c>
      <c r="BL266">
        <f>BH266*BI266*BJ266</f>
        <v>0</v>
      </c>
      <c r="BM266">
        <f>(BK266-BC266)/BJ266</f>
        <v>0</v>
      </c>
      <c r="BN266">
        <f>(BA266-BG266)/BG266</f>
        <v>0</v>
      </c>
      <c r="BO266">
        <f>AZ266/(BB266+AZ266/BG266)</f>
        <v>0</v>
      </c>
      <c r="BP266" t="s">
        <v>407</v>
      </c>
      <c r="BQ266">
        <v>0</v>
      </c>
      <c r="BR266">
        <f>IF(BQ266&lt;&gt;0, BQ266, BO266)</f>
        <v>0</v>
      </c>
      <c r="BS266">
        <f>1-BR266/BG266</f>
        <v>0</v>
      </c>
      <c r="BT266">
        <f>(BG266-BF266)/(BG266-BR266)</f>
        <v>0</v>
      </c>
      <c r="BU266">
        <f>(BA266-BG266)/(BA266-BR266)</f>
        <v>0</v>
      </c>
      <c r="BV266">
        <f>(BG266-BF266)/(BG266-AZ266)</f>
        <v>0</v>
      </c>
      <c r="BW266">
        <f>(BA266-BG266)/(BA266-AZ266)</f>
        <v>0</v>
      </c>
      <c r="BX266">
        <f>(BT266*BR266/BF266)</f>
        <v>0</v>
      </c>
      <c r="BY266">
        <f>(1-BX266)</f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f>$B$11*DQ266+$C$11*DR266+$F$11*EC266*(1-EF266)</f>
        <v>0</v>
      </c>
      <c r="CS266">
        <f>CR266*CT266</f>
        <v>0</v>
      </c>
      <c r="CT266">
        <f>($B$11*$D$9+$C$11*$D$9+$F$11*((EP266+EH266)/MAX(EP266+EH266+EQ266, 0.1)*$I$9+EQ266/MAX(EP266+EH266+EQ266, 0.1)*$J$9))/($B$11+$C$11+$F$11)</f>
        <v>0</v>
      </c>
      <c r="CU266">
        <f>($B$11*$K$9+$C$11*$K$9+$F$11*((EP266+EH266)/MAX(EP266+EH266+EQ266, 0.1)*$P$9+EQ266/MAX(EP266+EH266+EQ266, 0.1)*$Q$9))/($B$11+$C$11+$F$11)</f>
        <v>0</v>
      </c>
      <c r="CV266">
        <v>2.96</v>
      </c>
      <c r="CW266">
        <v>0.5</v>
      </c>
      <c r="CX266" t="s">
        <v>408</v>
      </c>
      <c r="CY266">
        <v>2</v>
      </c>
      <c r="CZ266" t="b">
        <v>1</v>
      </c>
      <c r="DA266">
        <v>1510794430.5</v>
      </c>
      <c r="DB266">
        <v>902.032740740741</v>
      </c>
      <c r="DC266">
        <v>929.367666666667</v>
      </c>
      <c r="DD266">
        <v>9.88619111111111</v>
      </c>
      <c r="DE266">
        <v>9.31506296296296</v>
      </c>
      <c r="DF266">
        <v>892.248444444444</v>
      </c>
      <c r="DG266">
        <v>9.88742333333333</v>
      </c>
      <c r="DH266">
        <v>500.078296296296</v>
      </c>
      <c r="DI266">
        <v>89.8514148148148</v>
      </c>
      <c r="DJ266">
        <v>0.1000582</v>
      </c>
      <c r="DK266">
        <v>18.9393814814815</v>
      </c>
      <c r="DL266">
        <v>19.9987</v>
      </c>
      <c r="DM266">
        <v>999.9</v>
      </c>
      <c r="DN266">
        <v>0</v>
      </c>
      <c r="DO266">
        <v>0</v>
      </c>
      <c r="DP266">
        <v>9997.72888888889</v>
      </c>
      <c r="DQ266">
        <v>0</v>
      </c>
      <c r="DR266">
        <v>9.76787</v>
      </c>
      <c r="DS266">
        <v>-27.3350481481482</v>
      </c>
      <c r="DT266">
        <v>911.039481481481</v>
      </c>
      <c r="DU266">
        <v>938.106296296296</v>
      </c>
      <c r="DV266">
        <v>0.571128074074074</v>
      </c>
      <c r="DW266">
        <v>929.367666666667</v>
      </c>
      <c r="DX266">
        <v>9.31506296296296</v>
      </c>
      <c r="DY266">
        <v>0.888288296296296</v>
      </c>
      <c r="DZ266">
        <v>0.836971666666667</v>
      </c>
      <c r="EA266">
        <v>5.20238592592593</v>
      </c>
      <c r="EB266">
        <v>4.35029851851852</v>
      </c>
      <c r="EC266">
        <v>1999.96296296296</v>
      </c>
      <c r="ED266">
        <v>0.980002111111111</v>
      </c>
      <c r="EE266">
        <v>0.0199976481481481</v>
      </c>
      <c r="EF266">
        <v>0</v>
      </c>
      <c r="EG266">
        <v>2.40766296296296</v>
      </c>
      <c r="EH266">
        <v>0</v>
      </c>
      <c r="EI266">
        <v>5249.30777777778</v>
      </c>
      <c r="EJ266">
        <v>17299.8518518519</v>
      </c>
      <c r="EK266">
        <v>38.6663703703704</v>
      </c>
      <c r="EL266">
        <v>39.9233703703704</v>
      </c>
      <c r="EM266">
        <v>38.553</v>
      </c>
      <c r="EN266">
        <v>38.5622592592593</v>
      </c>
      <c r="EO266">
        <v>37.4534444444444</v>
      </c>
      <c r="EP266">
        <v>1959.96925925926</v>
      </c>
      <c r="EQ266">
        <v>39.9937037037037</v>
      </c>
      <c r="ER266">
        <v>0</v>
      </c>
      <c r="ES266">
        <v>1679595190.7</v>
      </c>
      <c r="ET266">
        <v>0</v>
      </c>
      <c r="EU266">
        <v>2.370052</v>
      </c>
      <c r="EV266">
        <v>0.290723085470688</v>
      </c>
      <c r="EW266">
        <v>0.297692296443357</v>
      </c>
      <c r="EX266">
        <v>5249.3948</v>
      </c>
      <c r="EY266">
        <v>15</v>
      </c>
      <c r="EZ266">
        <v>0</v>
      </c>
      <c r="FA266" t="s">
        <v>409</v>
      </c>
      <c r="FB266">
        <v>1510787920.6</v>
      </c>
      <c r="FC266">
        <v>1510787921.6</v>
      </c>
      <c r="FD266">
        <v>0</v>
      </c>
      <c r="FE266">
        <v>-0.101</v>
      </c>
      <c r="FF266">
        <v>-0.012</v>
      </c>
      <c r="FG266">
        <v>6.901</v>
      </c>
      <c r="FH266">
        <v>0.516</v>
      </c>
      <c r="FI266">
        <v>420</v>
      </c>
      <c r="FJ266">
        <v>24</v>
      </c>
      <c r="FK266">
        <v>0.32</v>
      </c>
      <c r="FL266">
        <v>0.12</v>
      </c>
      <c r="FM266">
        <v>0.569881375</v>
      </c>
      <c r="FN266">
        <v>0.0211933621013138</v>
      </c>
      <c r="FO266">
        <v>0.00222705089397951</v>
      </c>
      <c r="FP266">
        <v>1</v>
      </c>
      <c r="FQ266">
        <v>1</v>
      </c>
      <c r="FR266">
        <v>1</v>
      </c>
      <c r="FS266" t="s">
        <v>410</v>
      </c>
      <c r="FT266">
        <v>2.97405</v>
      </c>
      <c r="FU266">
        <v>2.75391</v>
      </c>
      <c r="FV266">
        <v>0.157231</v>
      </c>
      <c r="FW266">
        <v>0.161322</v>
      </c>
      <c r="FX266">
        <v>0.0541256</v>
      </c>
      <c r="FY266">
        <v>0.0522275</v>
      </c>
      <c r="FZ266">
        <v>32808.4</v>
      </c>
      <c r="GA266">
        <v>35626.5</v>
      </c>
      <c r="GB266">
        <v>35277.3</v>
      </c>
      <c r="GC266">
        <v>38524.2</v>
      </c>
      <c r="GD266">
        <v>47289.6</v>
      </c>
      <c r="GE266">
        <v>52720.8</v>
      </c>
      <c r="GF266">
        <v>55079.5</v>
      </c>
      <c r="GG266">
        <v>61764.3</v>
      </c>
      <c r="GH266">
        <v>1.99503</v>
      </c>
      <c r="GI266">
        <v>1.79482</v>
      </c>
      <c r="GJ266">
        <v>0.0391454</v>
      </c>
      <c r="GK266">
        <v>0</v>
      </c>
      <c r="GL266">
        <v>19.3609</v>
      </c>
      <c r="GM266">
        <v>999.9</v>
      </c>
      <c r="GN266">
        <v>50.934</v>
      </c>
      <c r="GO266">
        <v>30.706</v>
      </c>
      <c r="GP266">
        <v>25.1489</v>
      </c>
      <c r="GQ266">
        <v>56.3387</v>
      </c>
      <c r="GR266">
        <v>49.9559</v>
      </c>
      <c r="GS266">
        <v>1</v>
      </c>
      <c r="GT266">
        <v>-0.0754624</v>
      </c>
      <c r="GU266">
        <v>5.14519</v>
      </c>
      <c r="GV266">
        <v>20.0463</v>
      </c>
      <c r="GW266">
        <v>5.20217</v>
      </c>
      <c r="GX266">
        <v>12.0068</v>
      </c>
      <c r="GY266">
        <v>4.9756</v>
      </c>
      <c r="GZ266">
        <v>3.29295</v>
      </c>
      <c r="HA266">
        <v>9999</v>
      </c>
      <c r="HB266">
        <v>9999</v>
      </c>
      <c r="HC266">
        <v>999.9</v>
      </c>
      <c r="HD266">
        <v>9999</v>
      </c>
      <c r="HE266">
        <v>1.86311</v>
      </c>
      <c r="HF266">
        <v>1.86813</v>
      </c>
      <c r="HG266">
        <v>1.86786</v>
      </c>
      <c r="HH266">
        <v>1.86903</v>
      </c>
      <c r="HI266">
        <v>1.86986</v>
      </c>
      <c r="HJ266">
        <v>1.8659</v>
      </c>
      <c r="HK266">
        <v>1.86705</v>
      </c>
      <c r="HL266">
        <v>1.86834</v>
      </c>
      <c r="HM266">
        <v>5</v>
      </c>
      <c r="HN266">
        <v>0</v>
      </c>
      <c r="HO266">
        <v>0</v>
      </c>
      <c r="HP266">
        <v>0</v>
      </c>
      <c r="HQ266" t="s">
        <v>411</v>
      </c>
      <c r="HR266" t="s">
        <v>412</v>
      </c>
      <c r="HS266" t="s">
        <v>413</v>
      </c>
      <c r="HT266" t="s">
        <v>413</v>
      </c>
      <c r="HU266" t="s">
        <v>413</v>
      </c>
      <c r="HV266" t="s">
        <v>413</v>
      </c>
      <c r="HW266">
        <v>0</v>
      </c>
      <c r="HX266">
        <v>100</v>
      </c>
      <c r="HY266">
        <v>100</v>
      </c>
      <c r="HZ266">
        <v>9.925</v>
      </c>
      <c r="IA266">
        <v>-0.0013</v>
      </c>
      <c r="IB266">
        <v>4.09459096810632</v>
      </c>
      <c r="IC266">
        <v>0.00701673648668627</v>
      </c>
      <c r="ID266">
        <v>-7.00304995360485e-07</v>
      </c>
      <c r="IE266">
        <v>-1.86506737496121e-11</v>
      </c>
      <c r="IF266">
        <v>0.00125787624930914</v>
      </c>
      <c r="IG266">
        <v>-0.0224036906934607</v>
      </c>
      <c r="IH266">
        <v>0.00249664406764014</v>
      </c>
      <c r="II266">
        <v>-2.59163740235367e-05</v>
      </c>
      <c r="IJ266">
        <v>-2</v>
      </c>
      <c r="IK266">
        <v>2020</v>
      </c>
      <c r="IL266">
        <v>1</v>
      </c>
      <c r="IM266">
        <v>25</v>
      </c>
      <c r="IN266">
        <v>108.6</v>
      </c>
      <c r="IO266">
        <v>108.6</v>
      </c>
      <c r="IP266">
        <v>1.98486</v>
      </c>
      <c r="IQ266">
        <v>2.62451</v>
      </c>
      <c r="IR266">
        <v>1.54785</v>
      </c>
      <c r="IS266">
        <v>2.30469</v>
      </c>
      <c r="IT266">
        <v>1.34644</v>
      </c>
      <c r="IU266">
        <v>2.3584</v>
      </c>
      <c r="IV266">
        <v>34.2814</v>
      </c>
      <c r="IW266">
        <v>24.1926</v>
      </c>
      <c r="IX266">
        <v>18</v>
      </c>
      <c r="IY266">
        <v>502.059</v>
      </c>
      <c r="IZ266">
        <v>379.265</v>
      </c>
      <c r="JA266">
        <v>13.1017</v>
      </c>
      <c r="JB266">
        <v>26.0364</v>
      </c>
      <c r="JC266">
        <v>30.0004</v>
      </c>
      <c r="JD266">
        <v>26.0931</v>
      </c>
      <c r="JE266">
        <v>26.0472</v>
      </c>
      <c r="JF266">
        <v>39.7589</v>
      </c>
      <c r="JG266">
        <v>60.2222</v>
      </c>
      <c r="JH266">
        <v>0</v>
      </c>
      <c r="JI266">
        <v>13.0573</v>
      </c>
      <c r="JJ266">
        <v>972.085</v>
      </c>
      <c r="JK266">
        <v>9.34511</v>
      </c>
      <c r="JL266">
        <v>102.221</v>
      </c>
      <c r="JM266">
        <v>102.825</v>
      </c>
    </row>
    <row r="267" spans="1:273">
      <c r="A267">
        <v>251</v>
      </c>
      <c r="B267">
        <v>1510794443</v>
      </c>
      <c r="C267">
        <v>5110.90000009537</v>
      </c>
      <c r="D267" t="s">
        <v>913</v>
      </c>
      <c r="E267" t="s">
        <v>914</v>
      </c>
      <c r="F267">
        <v>5</v>
      </c>
      <c r="G267" t="s">
        <v>798</v>
      </c>
      <c r="H267" t="s">
        <v>406</v>
      </c>
      <c r="I267">
        <v>1510794435.21429</v>
      </c>
      <c r="J267">
        <f>(K267)/1000</f>
        <v>0</v>
      </c>
      <c r="K267">
        <f>IF(CZ267, AN267, AH267)</f>
        <v>0</v>
      </c>
      <c r="L267">
        <f>IF(CZ267, AI267, AG267)</f>
        <v>0</v>
      </c>
      <c r="M267">
        <f>DB267 - IF(AU267&gt;1, L267*CV267*100.0/(AW267*DP267), 0)</f>
        <v>0</v>
      </c>
      <c r="N267">
        <f>((T267-J267/2)*M267-L267)/(T267+J267/2)</f>
        <v>0</v>
      </c>
      <c r="O267">
        <f>N267*(DI267+DJ267)/1000.0</f>
        <v>0</v>
      </c>
      <c r="P267">
        <f>(DB267 - IF(AU267&gt;1, L267*CV267*100.0/(AW267*DP267), 0))*(DI267+DJ267)/1000.0</f>
        <v>0</v>
      </c>
      <c r="Q267">
        <f>2.0/((1/S267-1/R267)+SIGN(S267)*SQRT((1/S267-1/R267)*(1/S267-1/R267) + 4*CW267/((CW267+1)*(CW267+1))*(2*1/S267*1/R267-1/R267*1/R267)))</f>
        <v>0</v>
      </c>
      <c r="R267">
        <f>IF(LEFT(CX267,1)&lt;&gt;"0",IF(LEFT(CX267,1)="1",3.0,CY267),$D$5+$E$5*(DP267*DI267/($K$5*1000))+$F$5*(DP267*DI267/($K$5*1000))*MAX(MIN(CV267,$J$5),$I$5)*MAX(MIN(CV267,$J$5),$I$5)+$G$5*MAX(MIN(CV267,$J$5),$I$5)*(DP267*DI267/($K$5*1000))+$H$5*(DP267*DI267/($K$5*1000))*(DP267*DI267/($K$5*1000)))</f>
        <v>0</v>
      </c>
      <c r="S267">
        <f>J267*(1000-(1000*0.61365*exp(17.502*W267/(240.97+W267))/(DI267+DJ267)+DD267)/2)/(1000*0.61365*exp(17.502*W267/(240.97+W267))/(DI267+DJ267)-DD267)</f>
        <v>0</v>
      </c>
      <c r="T267">
        <f>1/((CW267+1)/(Q267/1.6)+1/(R267/1.37)) + CW267/((CW267+1)/(Q267/1.6) + CW267/(R267/1.37))</f>
        <v>0</v>
      </c>
      <c r="U267">
        <f>(CR267*CU267)</f>
        <v>0</v>
      </c>
      <c r="V267">
        <f>(DK267+(U267+2*0.95*5.67E-8*(((DK267+$B$7)+273)^4-(DK267+273)^4)-44100*J267)/(1.84*29.3*R267+8*0.95*5.67E-8*(DK267+273)^3))</f>
        <v>0</v>
      </c>
      <c r="W267">
        <f>($C$7*DL267+$D$7*DM267+$E$7*V267)</f>
        <v>0</v>
      </c>
      <c r="X267">
        <f>0.61365*exp(17.502*W267/(240.97+W267))</f>
        <v>0</v>
      </c>
      <c r="Y267">
        <f>(Z267/AA267*100)</f>
        <v>0</v>
      </c>
      <c r="Z267">
        <f>DD267*(DI267+DJ267)/1000</f>
        <v>0</v>
      </c>
      <c r="AA267">
        <f>0.61365*exp(17.502*DK267/(240.97+DK267))</f>
        <v>0</v>
      </c>
      <c r="AB267">
        <f>(X267-DD267*(DI267+DJ267)/1000)</f>
        <v>0</v>
      </c>
      <c r="AC267">
        <f>(-J267*44100)</f>
        <v>0</v>
      </c>
      <c r="AD267">
        <f>2*29.3*R267*0.92*(DK267-W267)</f>
        <v>0</v>
      </c>
      <c r="AE267">
        <f>2*0.95*5.67E-8*(((DK267+$B$7)+273)^4-(W267+273)^4)</f>
        <v>0</v>
      </c>
      <c r="AF267">
        <f>U267+AE267+AC267+AD267</f>
        <v>0</v>
      </c>
      <c r="AG267">
        <f>DH267*AU267*(DC267-DB267*(1000-AU267*DE267)/(1000-AU267*DD267))/(100*CV267)</f>
        <v>0</v>
      </c>
      <c r="AH267">
        <f>1000*DH267*AU267*(DD267-DE267)/(100*CV267*(1000-AU267*DD267))</f>
        <v>0</v>
      </c>
      <c r="AI267">
        <f>(AJ267 - AK267 - DI267*1E3/(8.314*(DK267+273.15)) * AM267/DH267 * AL267) * DH267/(100*CV267) * (1000 - DE267)/1000</f>
        <v>0</v>
      </c>
      <c r="AJ267">
        <v>971.951375460996</v>
      </c>
      <c r="AK267">
        <v>951.585042424242</v>
      </c>
      <c r="AL267">
        <v>3.40401668018779</v>
      </c>
      <c r="AM267">
        <v>64.6680745848926</v>
      </c>
      <c r="AN267">
        <f>(AP267 - AO267 + DI267*1E3/(8.314*(DK267+273.15)) * AR267/DH267 * AQ267) * DH267/(100*CV267) * 1000/(1000 - AP267)</f>
        <v>0</v>
      </c>
      <c r="AO267">
        <v>9.31207565759465</v>
      </c>
      <c r="AP267">
        <v>9.88479398601399</v>
      </c>
      <c r="AQ267">
        <v>7.27993527911163e-06</v>
      </c>
      <c r="AR267">
        <v>99.6129753711119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MAX(0,($B$13+$C$13*DP267)/(1+$D$13*DP267)*DI267/(DK267+273)*$E$13)</f>
        <v>0</v>
      </c>
      <c r="AX267" t="s">
        <v>407</v>
      </c>
      <c r="AY267" t="s">
        <v>407</v>
      </c>
      <c r="AZ267">
        <v>0</v>
      </c>
      <c r="BA267">
        <v>0</v>
      </c>
      <c r="BB267">
        <f>1-AZ267/BA267</f>
        <v>0</v>
      </c>
      <c r="BC267">
        <v>0</v>
      </c>
      <c r="BD267" t="s">
        <v>407</v>
      </c>
      <c r="BE267" t="s">
        <v>407</v>
      </c>
      <c r="BF267">
        <v>0</v>
      </c>
      <c r="BG267">
        <v>0</v>
      </c>
      <c r="BH267">
        <f>1-BF267/BG267</f>
        <v>0</v>
      </c>
      <c r="BI267">
        <v>0.5</v>
      </c>
      <c r="BJ267">
        <f>CS267</f>
        <v>0</v>
      </c>
      <c r="BK267">
        <f>L267</f>
        <v>0</v>
      </c>
      <c r="BL267">
        <f>BH267*BI267*BJ267</f>
        <v>0</v>
      </c>
      <c r="BM267">
        <f>(BK267-BC267)/BJ267</f>
        <v>0</v>
      </c>
      <c r="BN267">
        <f>(BA267-BG267)/BG267</f>
        <v>0</v>
      </c>
      <c r="BO267">
        <f>AZ267/(BB267+AZ267/BG267)</f>
        <v>0</v>
      </c>
      <c r="BP267" t="s">
        <v>407</v>
      </c>
      <c r="BQ267">
        <v>0</v>
      </c>
      <c r="BR267">
        <f>IF(BQ267&lt;&gt;0, BQ267, BO267)</f>
        <v>0</v>
      </c>
      <c r="BS267">
        <f>1-BR267/BG267</f>
        <v>0</v>
      </c>
      <c r="BT267">
        <f>(BG267-BF267)/(BG267-BR267)</f>
        <v>0</v>
      </c>
      <c r="BU267">
        <f>(BA267-BG267)/(BA267-BR267)</f>
        <v>0</v>
      </c>
      <c r="BV267">
        <f>(BG267-BF267)/(BG267-AZ267)</f>
        <v>0</v>
      </c>
      <c r="BW267">
        <f>(BA267-BG267)/(BA267-AZ267)</f>
        <v>0</v>
      </c>
      <c r="BX267">
        <f>(BT267*BR267/BF267)</f>
        <v>0</v>
      </c>
      <c r="BY267">
        <f>(1-BX267)</f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f>$B$11*DQ267+$C$11*DR267+$F$11*EC267*(1-EF267)</f>
        <v>0</v>
      </c>
      <c r="CS267">
        <f>CR267*CT267</f>
        <v>0</v>
      </c>
      <c r="CT267">
        <f>($B$11*$D$9+$C$11*$D$9+$F$11*((EP267+EH267)/MAX(EP267+EH267+EQ267, 0.1)*$I$9+EQ267/MAX(EP267+EH267+EQ267, 0.1)*$J$9))/($B$11+$C$11+$F$11)</f>
        <v>0</v>
      </c>
      <c r="CU267">
        <f>($B$11*$K$9+$C$11*$K$9+$F$11*((EP267+EH267)/MAX(EP267+EH267+EQ267, 0.1)*$P$9+EQ267/MAX(EP267+EH267+EQ267, 0.1)*$Q$9))/($B$11+$C$11+$F$11)</f>
        <v>0</v>
      </c>
      <c r="CV267">
        <v>2.96</v>
      </c>
      <c r="CW267">
        <v>0.5</v>
      </c>
      <c r="CX267" t="s">
        <v>408</v>
      </c>
      <c r="CY267">
        <v>2</v>
      </c>
      <c r="CZ267" t="b">
        <v>1</v>
      </c>
      <c r="DA267">
        <v>1510794435.21429</v>
      </c>
      <c r="DB267">
        <v>917.798714285714</v>
      </c>
      <c r="DC267">
        <v>945.261035714286</v>
      </c>
      <c r="DD267">
        <v>9.88568928571429</v>
      </c>
      <c r="DE267">
        <v>9.31336142857143</v>
      </c>
      <c r="DF267">
        <v>907.924928571429</v>
      </c>
      <c r="DG267">
        <v>9.88693142857143</v>
      </c>
      <c r="DH267">
        <v>500.073464285714</v>
      </c>
      <c r="DI267">
        <v>89.8512071428571</v>
      </c>
      <c r="DJ267">
        <v>0.100069160714286</v>
      </c>
      <c r="DK267">
        <v>18.943175</v>
      </c>
      <c r="DL267">
        <v>20.0047071428571</v>
      </c>
      <c r="DM267">
        <v>999.9</v>
      </c>
      <c r="DN267">
        <v>0</v>
      </c>
      <c r="DO267">
        <v>0</v>
      </c>
      <c r="DP267">
        <v>9998.50428571429</v>
      </c>
      <c r="DQ267">
        <v>0</v>
      </c>
      <c r="DR267">
        <v>9.76822571428571</v>
      </c>
      <c r="DS267">
        <v>-27.4622785714286</v>
      </c>
      <c r="DT267">
        <v>926.962428571429</v>
      </c>
      <c r="DU267">
        <v>954.147357142857</v>
      </c>
      <c r="DV267">
        <v>0.572328964285714</v>
      </c>
      <c r="DW267">
        <v>945.261035714286</v>
      </c>
      <c r="DX267">
        <v>9.31336142857143</v>
      </c>
      <c r="DY267">
        <v>0.888241214285714</v>
      </c>
      <c r="DZ267">
        <v>0.83681675</v>
      </c>
      <c r="EA267">
        <v>5.20162392857143</v>
      </c>
      <c r="EB267">
        <v>4.3476575</v>
      </c>
      <c r="EC267">
        <v>1999.95571428571</v>
      </c>
      <c r="ED267">
        <v>0.980002821428571</v>
      </c>
      <c r="EE267">
        <v>0.0199969285714286</v>
      </c>
      <c r="EF267">
        <v>0</v>
      </c>
      <c r="EG267">
        <v>2.38126785714286</v>
      </c>
      <c r="EH267">
        <v>0</v>
      </c>
      <c r="EI267">
        <v>5249.34464285714</v>
      </c>
      <c r="EJ267">
        <v>17299.7892857143</v>
      </c>
      <c r="EK267">
        <v>38.75425</v>
      </c>
      <c r="EL267">
        <v>40.0065</v>
      </c>
      <c r="EM267">
        <v>38.6269642857143</v>
      </c>
      <c r="EN267">
        <v>38.6760714285714</v>
      </c>
      <c r="EO267">
        <v>37.5377142857143</v>
      </c>
      <c r="EP267">
        <v>1959.965</v>
      </c>
      <c r="EQ267">
        <v>39.9907142857143</v>
      </c>
      <c r="ER267">
        <v>0</v>
      </c>
      <c r="ES267">
        <v>1679595196.1</v>
      </c>
      <c r="ET267">
        <v>0</v>
      </c>
      <c r="EU267">
        <v>2.36660384615385</v>
      </c>
      <c r="EV267">
        <v>-0.157514523412121</v>
      </c>
      <c r="EW267">
        <v>2.30905983008159</v>
      </c>
      <c r="EX267">
        <v>5249.41846153846</v>
      </c>
      <c r="EY267">
        <v>15</v>
      </c>
      <c r="EZ267">
        <v>0</v>
      </c>
      <c r="FA267" t="s">
        <v>409</v>
      </c>
      <c r="FB267">
        <v>1510787920.6</v>
      </c>
      <c r="FC267">
        <v>1510787921.6</v>
      </c>
      <c r="FD267">
        <v>0</v>
      </c>
      <c r="FE267">
        <v>-0.101</v>
      </c>
      <c r="FF267">
        <v>-0.012</v>
      </c>
      <c r="FG267">
        <v>6.901</v>
      </c>
      <c r="FH267">
        <v>0.516</v>
      </c>
      <c r="FI267">
        <v>420</v>
      </c>
      <c r="FJ267">
        <v>24</v>
      </c>
      <c r="FK267">
        <v>0.32</v>
      </c>
      <c r="FL267">
        <v>0.12</v>
      </c>
      <c r="FM267">
        <v>0.57172795</v>
      </c>
      <c r="FN267">
        <v>0.0175990919324558</v>
      </c>
      <c r="FO267">
        <v>0.00186423995169613</v>
      </c>
      <c r="FP267">
        <v>1</v>
      </c>
      <c r="FQ267">
        <v>1</v>
      </c>
      <c r="FR267">
        <v>1</v>
      </c>
      <c r="FS267" t="s">
        <v>410</v>
      </c>
      <c r="FT267">
        <v>2.97398</v>
      </c>
      <c r="FU267">
        <v>2.75379</v>
      </c>
      <c r="FV267">
        <v>0.159084</v>
      </c>
      <c r="FW267">
        <v>0.163007</v>
      </c>
      <c r="FX267">
        <v>0.054121</v>
      </c>
      <c r="FY267">
        <v>0.0522166</v>
      </c>
      <c r="FZ267">
        <v>32736.6</v>
      </c>
      <c r="GA267">
        <v>35554.8</v>
      </c>
      <c r="GB267">
        <v>35277.7</v>
      </c>
      <c r="GC267">
        <v>38524.1</v>
      </c>
      <c r="GD267">
        <v>47290.2</v>
      </c>
      <c r="GE267">
        <v>52721.3</v>
      </c>
      <c r="GF267">
        <v>55080</v>
      </c>
      <c r="GG267">
        <v>61764.2</v>
      </c>
      <c r="GH267">
        <v>1.9947</v>
      </c>
      <c r="GI267">
        <v>1.79497</v>
      </c>
      <c r="GJ267">
        <v>0.0387803</v>
      </c>
      <c r="GK267">
        <v>0</v>
      </c>
      <c r="GL267">
        <v>19.363</v>
      </c>
      <c r="GM267">
        <v>999.9</v>
      </c>
      <c r="GN267">
        <v>50.91</v>
      </c>
      <c r="GO267">
        <v>30.696</v>
      </c>
      <c r="GP267">
        <v>25.1213</v>
      </c>
      <c r="GQ267">
        <v>56.0487</v>
      </c>
      <c r="GR267">
        <v>50.2845</v>
      </c>
      <c r="GS267">
        <v>1</v>
      </c>
      <c r="GT267">
        <v>-0.0747002</v>
      </c>
      <c r="GU267">
        <v>5.16486</v>
      </c>
      <c r="GV267">
        <v>20.0456</v>
      </c>
      <c r="GW267">
        <v>5.20217</v>
      </c>
      <c r="GX267">
        <v>12.0071</v>
      </c>
      <c r="GY267">
        <v>4.97575</v>
      </c>
      <c r="GZ267">
        <v>3.293</v>
      </c>
      <c r="HA267">
        <v>9999</v>
      </c>
      <c r="HB267">
        <v>9999</v>
      </c>
      <c r="HC267">
        <v>999.9</v>
      </c>
      <c r="HD267">
        <v>9999</v>
      </c>
      <c r="HE267">
        <v>1.8631</v>
      </c>
      <c r="HF267">
        <v>1.86813</v>
      </c>
      <c r="HG267">
        <v>1.86787</v>
      </c>
      <c r="HH267">
        <v>1.86902</v>
      </c>
      <c r="HI267">
        <v>1.86987</v>
      </c>
      <c r="HJ267">
        <v>1.86589</v>
      </c>
      <c r="HK267">
        <v>1.86702</v>
      </c>
      <c r="HL267">
        <v>1.86833</v>
      </c>
      <c r="HM267">
        <v>5</v>
      </c>
      <c r="HN267">
        <v>0</v>
      </c>
      <c r="HO267">
        <v>0</v>
      </c>
      <c r="HP267">
        <v>0</v>
      </c>
      <c r="HQ267" t="s">
        <v>411</v>
      </c>
      <c r="HR267" t="s">
        <v>412</v>
      </c>
      <c r="HS267" t="s">
        <v>413</v>
      </c>
      <c r="HT267" t="s">
        <v>413</v>
      </c>
      <c r="HU267" t="s">
        <v>413</v>
      </c>
      <c r="HV267" t="s">
        <v>413</v>
      </c>
      <c r="HW267">
        <v>0</v>
      </c>
      <c r="HX267">
        <v>100</v>
      </c>
      <c r="HY267">
        <v>100</v>
      </c>
      <c r="HZ267">
        <v>10.021</v>
      </c>
      <c r="IA267">
        <v>-0.0013</v>
      </c>
      <c r="IB267">
        <v>4.09459096810632</v>
      </c>
      <c r="IC267">
        <v>0.00701673648668627</v>
      </c>
      <c r="ID267">
        <v>-7.00304995360485e-07</v>
      </c>
      <c r="IE267">
        <v>-1.86506737496121e-11</v>
      </c>
      <c r="IF267">
        <v>0.00125787624930914</v>
      </c>
      <c r="IG267">
        <v>-0.0224036906934607</v>
      </c>
      <c r="IH267">
        <v>0.00249664406764014</v>
      </c>
      <c r="II267">
        <v>-2.59163740235367e-05</v>
      </c>
      <c r="IJ267">
        <v>-2</v>
      </c>
      <c r="IK267">
        <v>2020</v>
      </c>
      <c r="IL267">
        <v>1</v>
      </c>
      <c r="IM267">
        <v>25</v>
      </c>
      <c r="IN267">
        <v>108.7</v>
      </c>
      <c r="IO267">
        <v>108.7</v>
      </c>
      <c r="IP267">
        <v>2.00928</v>
      </c>
      <c r="IQ267">
        <v>2.61963</v>
      </c>
      <c r="IR267">
        <v>1.54785</v>
      </c>
      <c r="IS267">
        <v>2.30469</v>
      </c>
      <c r="IT267">
        <v>1.34644</v>
      </c>
      <c r="IU267">
        <v>2.41943</v>
      </c>
      <c r="IV267">
        <v>34.2814</v>
      </c>
      <c r="IW267">
        <v>24.1926</v>
      </c>
      <c r="IX267">
        <v>18</v>
      </c>
      <c r="IY267">
        <v>501.834</v>
      </c>
      <c r="IZ267">
        <v>379.336</v>
      </c>
      <c r="JA267">
        <v>13.063</v>
      </c>
      <c r="JB267">
        <v>26.0349</v>
      </c>
      <c r="JC267">
        <v>30.0003</v>
      </c>
      <c r="JD267">
        <v>26.0919</v>
      </c>
      <c r="JE267">
        <v>26.0461</v>
      </c>
      <c r="JF267">
        <v>40.3279</v>
      </c>
      <c r="JG267">
        <v>60.2222</v>
      </c>
      <c r="JH267">
        <v>0</v>
      </c>
      <c r="JI267">
        <v>13.0484</v>
      </c>
      <c r="JJ267">
        <v>992.17</v>
      </c>
      <c r="JK267">
        <v>9.35087</v>
      </c>
      <c r="JL267">
        <v>102.222</v>
      </c>
      <c r="JM267">
        <v>102.825</v>
      </c>
    </row>
    <row r="268" spans="1:273">
      <c r="A268">
        <v>252</v>
      </c>
      <c r="B268">
        <v>1510794448</v>
      </c>
      <c r="C268">
        <v>5115.90000009537</v>
      </c>
      <c r="D268" t="s">
        <v>915</v>
      </c>
      <c r="E268" t="s">
        <v>916</v>
      </c>
      <c r="F268">
        <v>5</v>
      </c>
      <c r="G268" t="s">
        <v>798</v>
      </c>
      <c r="H268" t="s">
        <v>406</v>
      </c>
      <c r="I268">
        <v>1510794440.5</v>
      </c>
      <c r="J268">
        <f>(K268)/1000</f>
        <v>0</v>
      </c>
      <c r="K268">
        <f>IF(CZ268, AN268, AH268)</f>
        <v>0</v>
      </c>
      <c r="L268">
        <f>IF(CZ268, AI268, AG268)</f>
        <v>0</v>
      </c>
      <c r="M268">
        <f>DB268 - IF(AU268&gt;1, L268*CV268*100.0/(AW268*DP268), 0)</f>
        <v>0</v>
      </c>
      <c r="N268">
        <f>((T268-J268/2)*M268-L268)/(T268+J268/2)</f>
        <v>0</v>
      </c>
      <c r="O268">
        <f>N268*(DI268+DJ268)/1000.0</f>
        <v>0</v>
      </c>
      <c r="P268">
        <f>(DB268 - IF(AU268&gt;1, L268*CV268*100.0/(AW268*DP268), 0))*(DI268+DJ268)/1000.0</f>
        <v>0</v>
      </c>
      <c r="Q268">
        <f>2.0/((1/S268-1/R268)+SIGN(S268)*SQRT((1/S268-1/R268)*(1/S268-1/R268) + 4*CW268/((CW268+1)*(CW268+1))*(2*1/S268*1/R268-1/R268*1/R268)))</f>
        <v>0</v>
      </c>
      <c r="R268">
        <f>IF(LEFT(CX268,1)&lt;&gt;"0",IF(LEFT(CX268,1)="1",3.0,CY268),$D$5+$E$5*(DP268*DI268/($K$5*1000))+$F$5*(DP268*DI268/($K$5*1000))*MAX(MIN(CV268,$J$5),$I$5)*MAX(MIN(CV268,$J$5),$I$5)+$G$5*MAX(MIN(CV268,$J$5),$I$5)*(DP268*DI268/($K$5*1000))+$H$5*(DP268*DI268/($K$5*1000))*(DP268*DI268/($K$5*1000)))</f>
        <v>0</v>
      </c>
      <c r="S268">
        <f>J268*(1000-(1000*0.61365*exp(17.502*W268/(240.97+W268))/(DI268+DJ268)+DD268)/2)/(1000*0.61365*exp(17.502*W268/(240.97+W268))/(DI268+DJ268)-DD268)</f>
        <v>0</v>
      </c>
      <c r="T268">
        <f>1/((CW268+1)/(Q268/1.6)+1/(R268/1.37)) + CW268/((CW268+1)/(Q268/1.6) + CW268/(R268/1.37))</f>
        <v>0</v>
      </c>
      <c r="U268">
        <f>(CR268*CU268)</f>
        <v>0</v>
      </c>
      <c r="V268">
        <f>(DK268+(U268+2*0.95*5.67E-8*(((DK268+$B$7)+273)^4-(DK268+273)^4)-44100*J268)/(1.84*29.3*R268+8*0.95*5.67E-8*(DK268+273)^3))</f>
        <v>0</v>
      </c>
      <c r="W268">
        <f>($C$7*DL268+$D$7*DM268+$E$7*V268)</f>
        <v>0</v>
      </c>
      <c r="X268">
        <f>0.61365*exp(17.502*W268/(240.97+W268))</f>
        <v>0</v>
      </c>
      <c r="Y268">
        <f>(Z268/AA268*100)</f>
        <v>0</v>
      </c>
      <c r="Z268">
        <f>DD268*(DI268+DJ268)/1000</f>
        <v>0</v>
      </c>
      <c r="AA268">
        <f>0.61365*exp(17.502*DK268/(240.97+DK268))</f>
        <v>0</v>
      </c>
      <c r="AB268">
        <f>(X268-DD268*(DI268+DJ268)/1000)</f>
        <v>0</v>
      </c>
      <c r="AC268">
        <f>(-J268*44100)</f>
        <v>0</v>
      </c>
      <c r="AD268">
        <f>2*29.3*R268*0.92*(DK268-W268)</f>
        <v>0</v>
      </c>
      <c r="AE268">
        <f>2*0.95*5.67E-8*(((DK268+$B$7)+273)^4-(W268+273)^4)</f>
        <v>0</v>
      </c>
      <c r="AF268">
        <f>U268+AE268+AC268+AD268</f>
        <v>0</v>
      </c>
      <c r="AG268">
        <f>DH268*AU268*(DC268-DB268*(1000-AU268*DE268)/(1000-AU268*DD268))/(100*CV268)</f>
        <v>0</v>
      </c>
      <c r="AH268">
        <f>1000*DH268*AU268*(DD268-DE268)/(100*CV268*(1000-AU268*DD268))</f>
        <v>0</v>
      </c>
      <c r="AI268">
        <f>(AJ268 - AK268 - DI268*1E3/(8.314*(DK268+273.15)) * AM268/DH268 * AL268) * DH268/(100*CV268) * (1000 - DE268)/1000</f>
        <v>0</v>
      </c>
      <c r="AJ268">
        <v>987.584239782539</v>
      </c>
      <c r="AK268">
        <v>967.829612121212</v>
      </c>
      <c r="AL268">
        <v>3.23737378978771</v>
      </c>
      <c r="AM268">
        <v>64.6680745848926</v>
      </c>
      <c r="AN268">
        <f>(AP268 - AO268 + DI268*1E3/(8.314*(DK268+273.15)) * AR268/DH268 * AQ268) * DH268/(100*CV268) * 1000/(1000 - AP268)</f>
        <v>0</v>
      </c>
      <c r="AO268">
        <v>9.30916585974996</v>
      </c>
      <c r="AP268">
        <v>9.88068902097903</v>
      </c>
      <c r="AQ268">
        <v>-3.3110466066966e-05</v>
      </c>
      <c r="AR268">
        <v>99.6129753711119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MAX(0,($B$13+$C$13*DP268)/(1+$D$13*DP268)*DI268/(DK268+273)*$E$13)</f>
        <v>0</v>
      </c>
      <c r="AX268" t="s">
        <v>407</v>
      </c>
      <c r="AY268" t="s">
        <v>407</v>
      </c>
      <c r="AZ268">
        <v>0</v>
      </c>
      <c r="BA268">
        <v>0</v>
      </c>
      <c r="BB268">
        <f>1-AZ268/BA268</f>
        <v>0</v>
      </c>
      <c r="BC268">
        <v>0</v>
      </c>
      <c r="BD268" t="s">
        <v>407</v>
      </c>
      <c r="BE268" t="s">
        <v>407</v>
      </c>
      <c r="BF268">
        <v>0</v>
      </c>
      <c r="BG268">
        <v>0</v>
      </c>
      <c r="BH268">
        <f>1-BF268/BG268</f>
        <v>0</v>
      </c>
      <c r="BI268">
        <v>0.5</v>
      </c>
      <c r="BJ268">
        <f>CS268</f>
        <v>0</v>
      </c>
      <c r="BK268">
        <f>L268</f>
        <v>0</v>
      </c>
      <c r="BL268">
        <f>BH268*BI268*BJ268</f>
        <v>0</v>
      </c>
      <c r="BM268">
        <f>(BK268-BC268)/BJ268</f>
        <v>0</v>
      </c>
      <c r="BN268">
        <f>(BA268-BG268)/BG268</f>
        <v>0</v>
      </c>
      <c r="BO268">
        <f>AZ268/(BB268+AZ268/BG268)</f>
        <v>0</v>
      </c>
      <c r="BP268" t="s">
        <v>407</v>
      </c>
      <c r="BQ268">
        <v>0</v>
      </c>
      <c r="BR268">
        <f>IF(BQ268&lt;&gt;0, BQ268, BO268)</f>
        <v>0</v>
      </c>
      <c r="BS268">
        <f>1-BR268/BG268</f>
        <v>0</v>
      </c>
      <c r="BT268">
        <f>(BG268-BF268)/(BG268-BR268)</f>
        <v>0</v>
      </c>
      <c r="BU268">
        <f>(BA268-BG268)/(BA268-BR268)</f>
        <v>0</v>
      </c>
      <c r="BV268">
        <f>(BG268-BF268)/(BG268-AZ268)</f>
        <v>0</v>
      </c>
      <c r="BW268">
        <f>(BA268-BG268)/(BA268-AZ268)</f>
        <v>0</v>
      </c>
      <c r="BX268">
        <f>(BT268*BR268/BF268)</f>
        <v>0</v>
      </c>
      <c r="BY268">
        <f>(1-BX268)</f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f>$B$11*DQ268+$C$11*DR268+$F$11*EC268*(1-EF268)</f>
        <v>0</v>
      </c>
      <c r="CS268">
        <f>CR268*CT268</f>
        <v>0</v>
      </c>
      <c r="CT268">
        <f>($B$11*$D$9+$C$11*$D$9+$F$11*((EP268+EH268)/MAX(EP268+EH268+EQ268, 0.1)*$I$9+EQ268/MAX(EP268+EH268+EQ268, 0.1)*$J$9))/($B$11+$C$11+$F$11)</f>
        <v>0</v>
      </c>
      <c r="CU268">
        <f>($B$11*$K$9+$C$11*$K$9+$F$11*((EP268+EH268)/MAX(EP268+EH268+EQ268, 0.1)*$P$9+EQ268/MAX(EP268+EH268+EQ268, 0.1)*$Q$9))/($B$11+$C$11+$F$11)</f>
        <v>0</v>
      </c>
      <c r="CV268">
        <v>2.96</v>
      </c>
      <c r="CW268">
        <v>0.5</v>
      </c>
      <c r="CX268" t="s">
        <v>408</v>
      </c>
      <c r="CY268">
        <v>2</v>
      </c>
      <c r="CZ268" t="b">
        <v>1</v>
      </c>
      <c r="DA268">
        <v>1510794440.5</v>
      </c>
      <c r="DB268">
        <v>935.340111111111</v>
      </c>
      <c r="DC268">
        <v>962.431037037037</v>
      </c>
      <c r="DD268">
        <v>9.88434703703704</v>
      </c>
      <c r="DE268">
        <v>9.31084296296296</v>
      </c>
      <c r="DF268">
        <v>925.367185185185</v>
      </c>
      <c r="DG268">
        <v>9.88561555555556</v>
      </c>
      <c r="DH268">
        <v>500.073148148148</v>
      </c>
      <c r="DI268">
        <v>89.8508444444445</v>
      </c>
      <c r="DJ268">
        <v>0.0999727592592593</v>
      </c>
      <c r="DK268">
        <v>18.9473740740741</v>
      </c>
      <c r="DL268">
        <v>20.0067296296296</v>
      </c>
      <c r="DM268">
        <v>999.9</v>
      </c>
      <c r="DN268">
        <v>0</v>
      </c>
      <c r="DO268">
        <v>0</v>
      </c>
      <c r="DP268">
        <v>10009.5881481481</v>
      </c>
      <c r="DQ268">
        <v>0</v>
      </c>
      <c r="DR268">
        <v>9.76761481481481</v>
      </c>
      <c r="DS268">
        <v>-27.0908333333333</v>
      </c>
      <c r="DT268">
        <v>944.677777777778</v>
      </c>
      <c r="DU268">
        <v>971.476222222222</v>
      </c>
      <c r="DV268">
        <v>0.573505037037037</v>
      </c>
      <c r="DW268">
        <v>962.431037037037</v>
      </c>
      <c r="DX268">
        <v>9.31084296296296</v>
      </c>
      <c r="DY268">
        <v>0.888116962962963</v>
      </c>
      <c r="DZ268">
        <v>0.836587074074074</v>
      </c>
      <c r="EA268">
        <v>5.19961444444444</v>
      </c>
      <c r="EB268">
        <v>4.34374037037037</v>
      </c>
      <c r="EC268">
        <v>1999.96481481481</v>
      </c>
      <c r="ED268">
        <v>0.980003740740741</v>
      </c>
      <c r="EE268">
        <v>0.0199961074074074</v>
      </c>
      <c r="EF268">
        <v>0</v>
      </c>
      <c r="EG268">
        <v>2.25598518518518</v>
      </c>
      <c r="EH268">
        <v>0</v>
      </c>
      <c r="EI268">
        <v>5249.77148148148</v>
      </c>
      <c r="EJ268">
        <v>17299.8703703704</v>
      </c>
      <c r="EK268">
        <v>38.8538888888889</v>
      </c>
      <c r="EL268">
        <v>40.1085555555556</v>
      </c>
      <c r="EM268">
        <v>38.715</v>
      </c>
      <c r="EN268">
        <v>38.7983703703704</v>
      </c>
      <c r="EO268">
        <v>37.6247777777778</v>
      </c>
      <c r="EP268">
        <v>1959.97481481482</v>
      </c>
      <c r="EQ268">
        <v>39.99</v>
      </c>
      <c r="ER268">
        <v>0</v>
      </c>
      <c r="ES268">
        <v>1679595200.9</v>
      </c>
      <c r="ET268">
        <v>0</v>
      </c>
      <c r="EU268">
        <v>2.28346538461538</v>
      </c>
      <c r="EV268">
        <v>-0.851128201466914</v>
      </c>
      <c r="EW268">
        <v>3.03965813829268</v>
      </c>
      <c r="EX268">
        <v>5249.73884615385</v>
      </c>
      <c r="EY268">
        <v>15</v>
      </c>
      <c r="EZ268">
        <v>0</v>
      </c>
      <c r="FA268" t="s">
        <v>409</v>
      </c>
      <c r="FB268">
        <v>1510787920.6</v>
      </c>
      <c r="FC268">
        <v>1510787921.6</v>
      </c>
      <c r="FD268">
        <v>0</v>
      </c>
      <c r="FE268">
        <v>-0.101</v>
      </c>
      <c r="FF268">
        <v>-0.012</v>
      </c>
      <c r="FG268">
        <v>6.901</v>
      </c>
      <c r="FH268">
        <v>0.516</v>
      </c>
      <c r="FI268">
        <v>420</v>
      </c>
      <c r="FJ268">
        <v>24</v>
      </c>
      <c r="FK268">
        <v>0.32</v>
      </c>
      <c r="FL268">
        <v>0.12</v>
      </c>
      <c r="FM268">
        <v>0.572488525</v>
      </c>
      <c r="FN268">
        <v>0.0136896247654754</v>
      </c>
      <c r="FO268">
        <v>0.00164122809181875</v>
      </c>
      <c r="FP268">
        <v>1</v>
      </c>
      <c r="FQ268">
        <v>1</v>
      </c>
      <c r="FR268">
        <v>1</v>
      </c>
      <c r="FS268" t="s">
        <v>410</v>
      </c>
      <c r="FT268">
        <v>2.97393</v>
      </c>
      <c r="FU268">
        <v>2.75388</v>
      </c>
      <c r="FV268">
        <v>0.160842</v>
      </c>
      <c r="FW268">
        <v>0.164825</v>
      </c>
      <c r="FX268">
        <v>0.0541061</v>
      </c>
      <c r="FY268">
        <v>0.0522044</v>
      </c>
      <c r="FZ268">
        <v>32667.8</v>
      </c>
      <c r="GA268">
        <v>35477.6</v>
      </c>
      <c r="GB268">
        <v>35277.2</v>
      </c>
      <c r="GC268">
        <v>38524</v>
      </c>
      <c r="GD268">
        <v>47290.4</v>
      </c>
      <c r="GE268">
        <v>52721.8</v>
      </c>
      <c r="GF268">
        <v>55079.2</v>
      </c>
      <c r="GG268">
        <v>61763.9</v>
      </c>
      <c r="GH268">
        <v>1.99498</v>
      </c>
      <c r="GI268">
        <v>1.79515</v>
      </c>
      <c r="GJ268">
        <v>0.0392199</v>
      </c>
      <c r="GK268">
        <v>0</v>
      </c>
      <c r="GL268">
        <v>19.365</v>
      </c>
      <c r="GM268">
        <v>999.9</v>
      </c>
      <c r="GN268">
        <v>50.91</v>
      </c>
      <c r="GO268">
        <v>30.706</v>
      </c>
      <c r="GP268">
        <v>25.1369</v>
      </c>
      <c r="GQ268">
        <v>56.2687</v>
      </c>
      <c r="GR268">
        <v>50.5288</v>
      </c>
      <c r="GS268">
        <v>1</v>
      </c>
      <c r="GT268">
        <v>-0.0748679</v>
      </c>
      <c r="GU268">
        <v>5.12998</v>
      </c>
      <c r="GV268">
        <v>20.0467</v>
      </c>
      <c r="GW268">
        <v>5.20157</v>
      </c>
      <c r="GX268">
        <v>12.0046</v>
      </c>
      <c r="GY268">
        <v>4.97565</v>
      </c>
      <c r="GZ268">
        <v>3.29293</v>
      </c>
      <c r="HA268">
        <v>9999</v>
      </c>
      <c r="HB268">
        <v>9999</v>
      </c>
      <c r="HC268">
        <v>999.9</v>
      </c>
      <c r="HD268">
        <v>9999</v>
      </c>
      <c r="HE268">
        <v>1.8631</v>
      </c>
      <c r="HF268">
        <v>1.86813</v>
      </c>
      <c r="HG268">
        <v>1.86786</v>
      </c>
      <c r="HH268">
        <v>1.86904</v>
      </c>
      <c r="HI268">
        <v>1.86987</v>
      </c>
      <c r="HJ268">
        <v>1.86588</v>
      </c>
      <c r="HK268">
        <v>1.86705</v>
      </c>
      <c r="HL268">
        <v>1.86833</v>
      </c>
      <c r="HM268">
        <v>5</v>
      </c>
      <c r="HN268">
        <v>0</v>
      </c>
      <c r="HO268">
        <v>0</v>
      </c>
      <c r="HP268">
        <v>0</v>
      </c>
      <c r="HQ268" t="s">
        <v>411</v>
      </c>
      <c r="HR268" t="s">
        <v>412</v>
      </c>
      <c r="HS268" t="s">
        <v>413</v>
      </c>
      <c r="HT268" t="s">
        <v>413</v>
      </c>
      <c r="HU268" t="s">
        <v>413</v>
      </c>
      <c r="HV268" t="s">
        <v>413</v>
      </c>
      <c r="HW268">
        <v>0</v>
      </c>
      <c r="HX268">
        <v>100</v>
      </c>
      <c r="HY268">
        <v>100</v>
      </c>
      <c r="HZ268">
        <v>10.112</v>
      </c>
      <c r="IA268">
        <v>-0.0013</v>
      </c>
      <c r="IB268">
        <v>4.09459096810632</v>
      </c>
      <c r="IC268">
        <v>0.00701673648668627</v>
      </c>
      <c r="ID268">
        <v>-7.00304995360485e-07</v>
      </c>
      <c r="IE268">
        <v>-1.86506737496121e-11</v>
      </c>
      <c r="IF268">
        <v>0.00125787624930914</v>
      </c>
      <c r="IG268">
        <v>-0.0224036906934607</v>
      </c>
      <c r="IH268">
        <v>0.00249664406764014</v>
      </c>
      <c r="II268">
        <v>-2.59163740235367e-05</v>
      </c>
      <c r="IJ268">
        <v>-2</v>
      </c>
      <c r="IK268">
        <v>2020</v>
      </c>
      <c r="IL268">
        <v>1</v>
      </c>
      <c r="IM268">
        <v>25</v>
      </c>
      <c r="IN268">
        <v>108.8</v>
      </c>
      <c r="IO268">
        <v>108.8</v>
      </c>
      <c r="IP268">
        <v>2.03857</v>
      </c>
      <c r="IQ268">
        <v>2.61597</v>
      </c>
      <c r="IR268">
        <v>1.54785</v>
      </c>
      <c r="IS268">
        <v>2.30469</v>
      </c>
      <c r="IT268">
        <v>1.34644</v>
      </c>
      <c r="IU268">
        <v>2.41577</v>
      </c>
      <c r="IV268">
        <v>34.2814</v>
      </c>
      <c r="IW268">
        <v>24.2013</v>
      </c>
      <c r="IX268">
        <v>18</v>
      </c>
      <c r="IY268">
        <v>502.006</v>
      </c>
      <c r="IZ268">
        <v>379.414</v>
      </c>
      <c r="JA268">
        <v>13.0443</v>
      </c>
      <c r="JB268">
        <v>26.0337</v>
      </c>
      <c r="JC268">
        <v>30.0001</v>
      </c>
      <c r="JD268">
        <v>26.0909</v>
      </c>
      <c r="JE268">
        <v>26.044</v>
      </c>
      <c r="JF268">
        <v>40.8506</v>
      </c>
      <c r="JG268">
        <v>60.2222</v>
      </c>
      <c r="JH268">
        <v>0</v>
      </c>
      <c r="JI268">
        <v>13.0433</v>
      </c>
      <c r="JJ268">
        <v>1005.62</v>
      </c>
      <c r="JK268">
        <v>9.36274</v>
      </c>
      <c r="JL268">
        <v>102.221</v>
      </c>
      <c r="JM268">
        <v>102.824</v>
      </c>
    </row>
    <row r="269" spans="1:273">
      <c r="A269">
        <v>253</v>
      </c>
      <c r="B269">
        <v>1510794452.5</v>
      </c>
      <c r="C269">
        <v>5120.40000009537</v>
      </c>
      <c r="D269" t="s">
        <v>917</v>
      </c>
      <c r="E269" t="s">
        <v>918</v>
      </c>
      <c r="F269">
        <v>5</v>
      </c>
      <c r="G269" t="s">
        <v>798</v>
      </c>
      <c r="H269" t="s">
        <v>406</v>
      </c>
      <c r="I269">
        <v>1510794444.94444</v>
      </c>
      <c r="J269">
        <f>(K269)/1000</f>
        <v>0</v>
      </c>
      <c r="K269">
        <f>IF(CZ269, AN269, AH269)</f>
        <v>0</v>
      </c>
      <c r="L269">
        <f>IF(CZ269, AI269, AG269)</f>
        <v>0</v>
      </c>
      <c r="M269">
        <f>DB269 - IF(AU269&gt;1, L269*CV269*100.0/(AW269*DP269), 0)</f>
        <v>0</v>
      </c>
      <c r="N269">
        <f>((T269-J269/2)*M269-L269)/(T269+J269/2)</f>
        <v>0</v>
      </c>
      <c r="O269">
        <f>N269*(DI269+DJ269)/1000.0</f>
        <v>0</v>
      </c>
      <c r="P269">
        <f>(DB269 - IF(AU269&gt;1, L269*CV269*100.0/(AW269*DP269), 0))*(DI269+DJ269)/1000.0</f>
        <v>0</v>
      </c>
      <c r="Q269">
        <f>2.0/((1/S269-1/R269)+SIGN(S269)*SQRT((1/S269-1/R269)*(1/S269-1/R269) + 4*CW269/((CW269+1)*(CW269+1))*(2*1/S269*1/R269-1/R269*1/R269)))</f>
        <v>0</v>
      </c>
      <c r="R269">
        <f>IF(LEFT(CX269,1)&lt;&gt;"0",IF(LEFT(CX269,1)="1",3.0,CY269),$D$5+$E$5*(DP269*DI269/($K$5*1000))+$F$5*(DP269*DI269/($K$5*1000))*MAX(MIN(CV269,$J$5),$I$5)*MAX(MIN(CV269,$J$5),$I$5)+$G$5*MAX(MIN(CV269,$J$5),$I$5)*(DP269*DI269/($K$5*1000))+$H$5*(DP269*DI269/($K$5*1000))*(DP269*DI269/($K$5*1000)))</f>
        <v>0</v>
      </c>
      <c r="S269">
        <f>J269*(1000-(1000*0.61365*exp(17.502*W269/(240.97+W269))/(DI269+DJ269)+DD269)/2)/(1000*0.61365*exp(17.502*W269/(240.97+W269))/(DI269+DJ269)-DD269)</f>
        <v>0</v>
      </c>
      <c r="T269">
        <f>1/((CW269+1)/(Q269/1.6)+1/(R269/1.37)) + CW269/((CW269+1)/(Q269/1.6) + CW269/(R269/1.37))</f>
        <v>0</v>
      </c>
      <c r="U269">
        <f>(CR269*CU269)</f>
        <v>0</v>
      </c>
      <c r="V269">
        <f>(DK269+(U269+2*0.95*5.67E-8*(((DK269+$B$7)+273)^4-(DK269+273)^4)-44100*J269)/(1.84*29.3*R269+8*0.95*5.67E-8*(DK269+273)^3))</f>
        <v>0</v>
      </c>
      <c r="W269">
        <f>($C$7*DL269+$D$7*DM269+$E$7*V269)</f>
        <v>0</v>
      </c>
      <c r="X269">
        <f>0.61365*exp(17.502*W269/(240.97+W269))</f>
        <v>0</v>
      </c>
      <c r="Y269">
        <f>(Z269/AA269*100)</f>
        <v>0</v>
      </c>
      <c r="Z269">
        <f>DD269*(DI269+DJ269)/1000</f>
        <v>0</v>
      </c>
      <c r="AA269">
        <f>0.61365*exp(17.502*DK269/(240.97+DK269))</f>
        <v>0</v>
      </c>
      <c r="AB269">
        <f>(X269-DD269*(DI269+DJ269)/1000)</f>
        <v>0</v>
      </c>
      <c r="AC269">
        <f>(-J269*44100)</f>
        <v>0</v>
      </c>
      <c r="AD269">
        <f>2*29.3*R269*0.92*(DK269-W269)</f>
        <v>0</v>
      </c>
      <c r="AE269">
        <f>2*0.95*5.67E-8*(((DK269+$B$7)+273)^4-(W269+273)^4)</f>
        <v>0</v>
      </c>
      <c r="AF269">
        <f>U269+AE269+AC269+AD269</f>
        <v>0</v>
      </c>
      <c r="AG269">
        <f>DH269*AU269*(DC269-DB269*(1000-AU269*DE269)/(1000-AU269*DD269))/(100*CV269)</f>
        <v>0</v>
      </c>
      <c r="AH269">
        <f>1000*DH269*AU269*(DD269-DE269)/(100*CV269*(1000-AU269*DD269))</f>
        <v>0</v>
      </c>
      <c r="AI269">
        <f>(AJ269 - AK269 - DI269*1E3/(8.314*(DK269+273.15)) * AM269/DH269 * AL269) * DH269/(100*CV269) * (1000 - DE269)/1000</f>
        <v>0</v>
      </c>
      <c r="AJ269">
        <v>1003.53641297955</v>
      </c>
      <c r="AK269">
        <v>983.1034</v>
      </c>
      <c r="AL269">
        <v>3.39886553959098</v>
      </c>
      <c r="AM269">
        <v>64.6680745848926</v>
      </c>
      <c r="AN269">
        <f>(AP269 - AO269 + DI269*1E3/(8.314*(DK269+273.15)) * AR269/DH269 * AQ269) * DH269/(100*CV269) * 1000/(1000 - AP269)</f>
        <v>0</v>
      </c>
      <c r="AO269">
        <v>9.30662757394973</v>
      </c>
      <c r="AP269">
        <v>9.88016377622378</v>
      </c>
      <c r="AQ269">
        <v>-3.99434649293368e-06</v>
      </c>
      <c r="AR269">
        <v>99.6129753711119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MAX(0,($B$13+$C$13*DP269)/(1+$D$13*DP269)*DI269/(DK269+273)*$E$13)</f>
        <v>0</v>
      </c>
      <c r="AX269" t="s">
        <v>407</v>
      </c>
      <c r="AY269" t="s">
        <v>407</v>
      </c>
      <c r="AZ269">
        <v>0</v>
      </c>
      <c r="BA269">
        <v>0</v>
      </c>
      <c r="BB269">
        <f>1-AZ269/BA269</f>
        <v>0</v>
      </c>
      <c r="BC269">
        <v>0</v>
      </c>
      <c r="BD269" t="s">
        <v>407</v>
      </c>
      <c r="BE269" t="s">
        <v>407</v>
      </c>
      <c r="BF269">
        <v>0</v>
      </c>
      <c r="BG269">
        <v>0</v>
      </c>
      <c r="BH269">
        <f>1-BF269/BG269</f>
        <v>0</v>
      </c>
      <c r="BI269">
        <v>0.5</v>
      </c>
      <c r="BJ269">
        <f>CS269</f>
        <v>0</v>
      </c>
      <c r="BK269">
        <f>L269</f>
        <v>0</v>
      </c>
      <c r="BL269">
        <f>BH269*BI269*BJ269</f>
        <v>0</v>
      </c>
      <c r="BM269">
        <f>(BK269-BC269)/BJ269</f>
        <v>0</v>
      </c>
      <c r="BN269">
        <f>(BA269-BG269)/BG269</f>
        <v>0</v>
      </c>
      <c r="BO269">
        <f>AZ269/(BB269+AZ269/BG269)</f>
        <v>0</v>
      </c>
      <c r="BP269" t="s">
        <v>407</v>
      </c>
      <c r="BQ269">
        <v>0</v>
      </c>
      <c r="BR269">
        <f>IF(BQ269&lt;&gt;0, BQ269, BO269)</f>
        <v>0</v>
      </c>
      <c r="BS269">
        <f>1-BR269/BG269</f>
        <v>0</v>
      </c>
      <c r="BT269">
        <f>(BG269-BF269)/(BG269-BR269)</f>
        <v>0</v>
      </c>
      <c r="BU269">
        <f>(BA269-BG269)/(BA269-BR269)</f>
        <v>0</v>
      </c>
      <c r="BV269">
        <f>(BG269-BF269)/(BG269-AZ269)</f>
        <v>0</v>
      </c>
      <c r="BW269">
        <f>(BA269-BG269)/(BA269-AZ269)</f>
        <v>0</v>
      </c>
      <c r="BX269">
        <f>(BT269*BR269/BF269)</f>
        <v>0</v>
      </c>
      <c r="BY269">
        <f>(1-BX269)</f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f>$B$11*DQ269+$C$11*DR269+$F$11*EC269*(1-EF269)</f>
        <v>0</v>
      </c>
      <c r="CS269">
        <f>CR269*CT269</f>
        <v>0</v>
      </c>
      <c r="CT269">
        <f>($B$11*$D$9+$C$11*$D$9+$F$11*((EP269+EH269)/MAX(EP269+EH269+EQ269, 0.1)*$I$9+EQ269/MAX(EP269+EH269+EQ269, 0.1)*$J$9))/($B$11+$C$11+$F$11)</f>
        <v>0</v>
      </c>
      <c r="CU269">
        <f>($B$11*$K$9+$C$11*$K$9+$F$11*((EP269+EH269)/MAX(EP269+EH269+EQ269, 0.1)*$P$9+EQ269/MAX(EP269+EH269+EQ269, 0.1)*$Q$9))/($B$11+$C$11+$F$11)</f>
        <v>0</v>
      </c>
      <c r="CV269">
        <v>2.96</v>
      </c>
      <c r="CW269">
        <v>0.5</v>
      </c>
      <c r="CX269" t="s">
        <v>408</v>
      </c>
      <c r="CY269">
        <v>2</v>
      </c>
      <c r="CZ269" t="b">
        <v>1</v>
      </c>
      <c r="DA269">
        <v>1510794444.94444</v>
      </c>
      <c r="DB269">
        <v>950.035</v>
      </c>
      <c r="DC269">
        <v>977.275888888889</v>
      </c>
      <c r="DD269">
        <v>9.88272148148148</v>
      </c>
      <c r="DE269">
        <v>9.30905962962963</v>
      </c>
      <c r="DF269">
        <v>939.979296296296</v>
      </c>
      <c r="DG269">
        <v>9.88402148148148</v>
      </c>
      <c r="DH269">
        <v>500.068037037037</v>
      </c>
      <c r="DI269">
        <v>89.8508037037037</v>
      </c>
      <c r="DJ269">
        <v>0.0999999888888889</v>
      </c>
      <c r="DK269">
        <v>18.9500888888889</v>
      </c>
      <c r="DL269">
        <v>20.0101407407407</v>
      </c>
      <c r="DM269">
        <v>999.9</v>
      </c>
      <c r="DN269">
        <v>0</v>
      </c>
      <c r="DO269">
        <v>0</v>
      </c>
      <c r="DP269">
        <v>10003.1277777778</v>
      </c>
      <c r="DQ269">
        <v>0</v>
      </c>
      <c r="DR269">
        <v>9.76761481481481</v>
      </c>
      <c r="DS269">
        <v>-27.2406740740741</v>
      </c>
      <c r="DT269">
        <v>959.517703703704</v>
      </c>
      <c r="DU269">
        <v>986.459148148148</v>
      </c>
      <c r="DV269">
        <v>0.573662259259259</v>
      </c>
      <c r="DW269">
        <v>977.275888888889</v>
      </c>
      <c r="DX269">
        <v>9.30905962962963</v>
      </c>
      <c r="DY269">
        <v>0.887970481481481</v>
      </c>
      <c r="DZ269">
        <v>0.836426444444444</v>
      </c>
      <c r="EA269">
        <v>5.19724296296296</v>
      </c>
      <c r="EB269">
        <v>4.34100074074074</v>
      </c>
      <c r="EC269">
        <v>1999.96555555556</v>
      </c>
      <c r="ED269">
        <v>0.980004481481482</v>
      </c>
      <c r="EE269">
        <v>0.0199955148148148</v>
      </c>
      <c r="EF269">
        <v>0</v>
      </c>
      <c r="EG269">
        <v>2.2398</v>
      </c>
      <c r="EH269">
        <v>0</v>
      </c>
      <c r="EI269">
        <v>5249.92777777778</v>
      </c>
      <c r="EJ269">
        <v>17299.8777777778</v>
      </c>
      <c r="EK269">
        <v>38.9325555555556</v>
      </c>
      <c r="EL269">
        <v>40.1872222222222</v>
      </c>
      <c r="EM269">
        <v>38.7890740740741</v>
      </c>
      <c r="EN269">
        <v>38.9002222222222</v>
      </c>
      <c r="EO269">
        <v>37.6988518518519</v>
      </c>
      <c r="EP269">
        <v>1959.97555555556</v>
      </c>
      <c r="EQ269">
        <v>39.99</v>
      </c>
      <c r="ER269">
        <v>0</v>
      </c>
      <c r="ES269">
        <v>1679595205.7</v>
      </c>
      <c r="ET269">
        <v>0</v>
      </c>
      <c r="EU269">
        <v>2.26405</v>
      </c>
      <c r="EV269">
        <v>-0.499251285716337</v>
      </c>
      <c r="EW269">
        <v>4.04444445707646</v>
      </c>
      <c r="EX269">
        <v>5249.93846153846</v>
      </c>
      <c r="EY269">
        <v>15</v>
      </c>
      <c r="EZ269">
        <v>0</v>
      </c>
      <c r="FA269" t="s">
        <v>409</v>
      </c>
      <c r="FB269">
        <v>1510787920.6</v>
      </c>
      <c r="FC269">
        <v>1510787921.6</v>
      </c>
      <c r="FD269">
        <v>0</v>
      </c>
      <c r="FE269">
        <v>-0.101</v>
      </c>
      <c r="FF269">
        <v>-0.012</v>
      </c>
      <c r="FG269">
        <v>6.901</v>
      </c>
      <c r="FH269">
        <v>0.516</v>
      </c>
      <c r="FI269">
        <v>420</v>
      </c>
      <c r="FJ269">
        <v>24</v>
      </c>
      <c r="FK269">
        <v>0.32</v>
      </c>
      <c r="FL269">
        <v>0.12</v>
      </c>
      <c r="FM269">
        <v>0.57346475</v>
      </c>
      <c r="FN269">
        <v>0.00329175984990573</v>
      </c>
      <c r="FO269">
        <v>0.000589248112003759</v>
      </c>
      <c r="FP269">
        <v>1</v>
      </c>
      <c r="FQ269">
        <v>1</v>
      </c>
      <c r="FR269">
        <v>1</v>
      </c>
      <c r="FS269" t="s">
        <v>410</v>
      </c>
      <c r="FT269">
        <v>2.97395</v>
      </c>
      <c r="FU269">
        <v>2.75381</v>
      </c>
      <c r="FV269">
        <v>0.162471</v>
      </c>
      <c r="FW269">
        <v>0.166399</v>
      </c>
      <c r="FX269">
        <v>0.0541029</v>
      </c>
      <c r="FY269">
        <v>0.0522017</v>
      </c>
      <c r="FZ269">
        <v>32604.4</v>
      </c>
      <c r="GA269">
        <v>35410.8</v>
      </c>
      <c r="GB269">
        <v>35277.2</v>
      </c>
      <c r="GC269">
        <v>38524</v>
      </c>
      <c r="GD269">
        <v>47290.6</v>
      </c>
      <c r="GE269">
        <v>52721.9</v>
      </c>
      <c r="GF269">
        <v>55079.3</v>
      </c>
      <c r="GG269">
        <v>61763.8</v>
      </c>
      <c r="GH269">
        <v>1.99507</v>
      </c>
      <c r="GI269">
        <v>1.79503</v>
      </c>
      <c r="GJ269">
        <v>0.0398308</v>
      </c>
      <c r="GK269">
        <v>0</v>
      </c>
      <c r="GL269">
        <v>19.3665</v>
      </c>
      <c r="GM269">
        <v>999.9</v>
      </c>
      <c r="GN269">
        <v>50.91</v>
      </c>
      <c r="GO269">
        <v>30.675</v>
      </c>
      <c r="GP269">
        <v>25.0903</v>
      </c>
      <c r="GQ269">
        <v>56.1087</v>
      </c>
      <c r="GR269">
        <v>50.5048</v>
      </c>
      <c r="GS269">
        <v>1</v>
      </c>
      <c r="GT269">
        <v>-0.0750686</v>
      </c>
      <c r="GU269">
        <v>5.12252</v>
      </c>
      <c r="GV269">
        <v>20.0469</v>
      </c>
      <c r="GW269">
        <v>5.20246</v>
      </c>
      <c r="GX269">
        <v>12.0052</v>
      </c>
      <c r="GY269">
        <v>4.97585</v>
      </c>
      <c r="GZ269">
        <v>3.29295</v>
      </c>
      <c r="HA269">
        <v>9999</v>
      </c>
      <c r="HB269">
        <v>9999</v>
      </c>
      <c r="HC269">
        <v>999.9</v>
      </c>
      <c r="HD269">
        <v>9999</v>
      </c>
      <c r="HE269">
        <v>1.86311</v>
      </c>
      <c r="HF269">
        <v>1.86813</v>
      </c>
      <c r="HG269">
        <v>1.86789</v>
      </c>
      <c r="HH269">
        <v>1.86901</v>
      </c>
      <c r="HI269">
        <v>1.86985</v>
      </c>
      <c r="HJ269">
        <v>1.86586</v>
      </c>
      <c r="HK269">
        <v>1.86704</v>
      </c>
      <c r="HL269">
        <v>1.86832</v>
      </c>
      <c r="HM269">
        <v>5</v>
      </c>
      <c r="HN269">
        <v>0</v>
      </c>
      <c r="HO269">
        <v>0</v>
      </c>
      <c r="HP269">
        <v>0</v>
      </c>
      <c r="HQ269" t="s">
        <v>411</v>
      </c>
      <c r="HR269" t="s">
        <v>412</v>
      </c>
      <c r="HS269" t="s">
        <v>413</v>
      </c>
      <c r="HT269" t="s">
        <v>413</v>
      </c>
      <c r="HU269" t="s">
        <v>413</v>
      </c>
      <c r="HV269" t="s">
        <v>413</v>
      </c>
      <c r="HW269">
        <v>0</v>
      </c>
      <c r="HX269">
        <v>100</v>
      </c>
      <c r="HY269">
        <v>100</v>
      </c>
      <c r="HZ269">
        <v>10.196</v>
      </c>
      <c r="IA269">
        <v>-0.0014</v>
      </c>
      <c r="IB269">
        <v>4.09459096810632</v>
      </c>
      <c r="IC269">
        <v>0.00701673648668627</v>
      </c>
      <c r="ID269">
        <v>-7.00304995360485e-07</v>
      </c>
      <c r="IE269">
        <v>-1.86506737496121e-11</v>
      </c>
      <c r="IF269">
        <v>0.00125787624930914</v>
      </c>
      <c r="IG269">
        <v>-0.0224036906934607</v>
      </c>
      <c r="IH269">
        <v>0.00249664406764014</v>
      </c>
      <c r="II269">
        <v>-2.59163740235367e-05</v>
      </c>
      <c r="IJ269">
        <v>-2</v>
      </c>
      <c r="IK269">
        <v>2020</v>
      </c>
      <c r="IL269">
        <v>1</v>
      </c>
      <c r="IM269">
        <v>25</v>
      </c>
      <c r="IN269">
        <v>108.9</v>
      </c>
      <c r="IO269">
        <v>108.8</v>
      </c>
      <c r="IP269">
        <v>2.06177</v>
      </c>
      <c r="IQ269">
        <v>2.61475</v>
      </c>
      <c r="IR269">
        <v>1.54785</v>
      </c>
      <c r="IS269">
        <v>2.30469</v>
      </c>
      <c r="IT269">
        <v>1.34644</v>
      </c>
      <c r="IU269">
        <v>2.38281</v>
      </c>
      <c r="IV269">
        <v>34.2814</v>
      </c>
      <c r="IW269">
        <v>24.2013</v>
      </c>
      <c r="IX269">
        <v>18</v>
      </c>
      <c r="IY269">
        <v>502.059</v>
      </c>
      <c r="IZ269">
        <v>379.347</v>
      </c>
      <c r="JA269">
        <v>13.0358</v>
      </c>
      <c r="JB269">
        <v>26.0327</v>
      </c>
      <c r="JC269">
        <v>30</v>
      </c>
      <c r="JD269">
        <v>26.0894</v>
      </c>
      <c r="JE269">
        <v>26.0437</v>
      </c>
      <c r="JF269">
        <v>41.3149</v>
      </c>
      <c r="JG269">
        <v>60.2222</v>
      </c>
      <c r="JH269">
        <v>0</v>
      </c>
      <c r="JI269">
        <v>13.0311</v>
      </c>
      <c r="JJ269">
        <v>1025.7</v>
      </c>
      <c r="JK269">
        <v>9.36865</v>
      </c>
      <c r="JL269">
        <v>102.221</v>
      </c>
      <c r="JM269">
        <v>102.824</v>
      </c>
    </row>
    <row r="270" spans="1:273">
      <c r="A270">
        <v>254</v>
      </c>
      <c r="B270">
        <v>1510794458</v>
      </c>
      <c r="C270">
        <v>5125.90000009537</v>
      </c>
      <c r="D270" t="s">
        <v>919</v>
      </c>
      <c r="E270" t="s">
        <v>920</v>
      </c>
      <c r="F270">
        <v>5</v>
      </c>
      <c r="G270" t="s">
        <v>798</v>
      </c>
      <c r="H270" t="s">
        <v>406</v>
      </c>
      <c r="I270">
        <v>1510794450.23214</v>
      </c>
      <c r="J270">
        <f>(K270)/1000</f>
        <v>0</v>
      </c>
      <c r="K270">
        <f>IF(CZ270, AN270, AH270)</f>
        <v>0</v>
      </c>
      <c r="L270">
        <f>IF(CZ270, AI270, AG270)</f>
        <v>0</v>
      </c>
      <c r="M270">
        <f>DB270 - IF(AU270&gt;1, L270*CV270*100.0/(AW270*DP270), 0)</f>
        <v>0</v>
      </c>
      <c r="N270">
        <f>((T270-J270/2)*M270-L270)/(T270+J270/2)</f>
        <v>0</v>
      </c>
      <c r="O270">
        <f>N270*(DI270+DJ270)/1000.0</f>
        <v>0</v>
      </c>
      <c r="P270">
        <f>(DB270 - IF(AU270&gt;1, L270*CV270*100.0/(AW270*DP270), 0))*(DI270+DJ270)/1000.0</f>
        <v>0</v>
      </c>
      <c r="Q270">
        <f>2.0/((1/S270-1/R270)+SIGN(S270)*SQRT((1/S270-1/R270)*(1/S270-1/R270) + 4*CW270/((CW270+1)*(CW270+1))*(2*1/S270*1/R270-1/R270*1/R270)))</f>
        <v>0</v>
      </c>
      <c r="R270">
        <f>IF(LEFT(CX270,1)&lt;&gt;"0",IF(LEFT(CX270,1)="1",3.0,CY270),$D$5+$E$5*(DP270*DI270/($K$5*1000))+$F$5*(DP270*DI270/($K$5*1000))*MAX(MIN(CV270,$J$5),$I$5)*MAX(MIN(CV270,$J$5),$I$5)+$G$5*MAX(MIN(CV270,$J$5),$I$5)*(DP270*DI270/($K$5*1000))+$H$5*(DP270*DI270/($K$5*1000))*(DP270*DI270/($K$5*1000)))</f>
        <v>0</v>
      </c>
      <c r="S270">
        <f>J270*(1000-(1000*0.61365*exp(17.502*W270/(240.97+W270))/(DI270+DJ270)+DD270)/2)/(1000*0.61365*exp(17.502*W270/(240.97+W270))/(DI270+DJ270)-DD270)</f>
        <v>0</v>
      </c>
      <c r="T270">
        <f>1/((CW270+1)/(Q270/1.6)+1/(R270/1.37)) + CW270/((CW270+1)/(Q270/1.6) + CW270/(R270/1.37))</f>
        <v>0</v>
      </c>
      <c r="U270">
        <f>(CR270*CU270)</f>
        <v>0</v>
      </c>
      <c r="V270">
        <f>(DK270+(U270+2*0.95*5.67E-8*(((DK270+$B$7)+273)^4-(DK270+273)^4)-44100*J270)/(1.84*29.3*R270+8*0.95*5.67E-8*(DK270+273)^3))</f>
        <v>0</v>
      </c>
      <c r="W270">
        <f>($C$7*DL270+$D$7*DM270+$E$7*V270)</f>
        <v>0</v>
      </c>
      <c r="X270">
        <f>0.61365*exp(17.502*W270/(240.97+W270))</f>
        <v>0</v>
      </c>
      <c r="Y270">
        <f>(Z270/AA270*100)</f>
        <v>0</v>
      </c>
      <c r="Z270">
        <f>DD270*(DI270+DJ270)/1000</f>
        <v>0</v>
      </c>
      <c r="AA270">
        <f>0.61365*exp(17.502*DK270/(240.97+DK270))</f>
        <v>0</v>
      </c>
      <c r="AB270">
        <f>(X270-DD270*(DI270+DJ270)/1000)</f>
        <v>0</v>
      </c>
      <c r="AC270">
        <f>(-J270*44100)</f>
        <v>0</v>
      </c>
      <c r="AD270">
        <f>2*29.3*R270*0.92*(DK270-W270)</f>
        <v>0</v>
      </c>
      <c r="AE270">
        <f>2*0.95*5.67E-8*(((DK270+$B$7)+273)^4-(W270+273)^4)</f>
        <v>0</v>
      </c>
      <c r="AF270">
        <f>U270+AE270+AC270+AD270</f>
        <v>0</v>
      </c>
      <c r="AG270">
        <f>DH270*AU270*(DC270-DB270*(1000-AU270*DE270)/(1000-AU270*DD270))/(100*CV270)</f>
        <v>0</v>
      </c>
      <c r="AH270">
        <f>1000*DH270*AU270*(DD270-DE270)/(100*CV270*(1000-AU270*DD270))</f>
        <v>0</v>
      </c>
      <c r="AI270">
        <f>(AJ270 - AK270 - DI270*1E3/(8.314*(DK270+273.15)) * AM270/DH270 * AL270) * DH270/(100*CV270) * (1000 - DE270)/1000</f>
        <v>0</v>
      </c>
      <c r="AJ270">
        <v>1021.50459392164</v>
      </c>
      <c r="AK270">
        <v>1001.41756363636</v>
      </c>
      <c r="AL270">
        <v>3.32717723519171</v>
      </c>
      <c r="AM270">
        <v>64.6680745848926</v>
      </c>
      <c r="AN270">
        <f>(AP270 - AO270 + DI270*1E3/(8.314*(DK270+273.15)) * AR270/DH270 * AQ270) * DH270/(100*CV270) * 1000/(1000 - AP270)</f>
        <v>0</v>
      </c>
      <c r="AO270">
        <v>9.30555019903288</v>
      </c>
      <c r="AP270">
        <v>9.87756181818182</v>
      </c>
      <c r="AQ270">
        <v>-7.98699469642582e-06</v>
      </c>
      <c r="AR270">
        <v>99.6129753711119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MAX(0,($B$13+$C$13*DP270)/(1+$D$13*DP270)*DI270/(DK270+273)*$E$13)</f>
        <v>0</v>
      </c>
      <c r="AX270" t="s">
        <v>407</v>
      </c>
      <c r="AY270" t="s">
        <v>407</v>
      </c>
      <c r="AZ270">
        <v>0</v>
      </c>
      <c r="BA270">
        <v>0</v>
      </c>
      <c r="BB270">
        <f>1-AZ270/BA270</f>
        <v>0</v>
      </c>
      <c r="BC270">
        <v>0</v>
      </c>
      <c r="BD270" t="s">
        <v>407</v>
      </c>
      <c r="BE270" t="s">
        <v>407</v>
      </c>
      <c r="BF270">
        <v>0</v>
      </c>
      <c r="BG270">
        <v>0</v>
      </c>
      <c r="BH270">
        <f>1-BF270/BG270</f>
        <v>0</v>
      </c>
      <c r="BI270">
        <v>0.5</v>
      </c>
      <c r="BJ270">
        <f>CS270</f>
        <v>0</v>
      </c>
      <c r="BK270">
        <f>L270</f>
        <v>0</v>
      </c>
      <c r="BL270">
        <f>BH270*BI270*BJ270</f>
        <v>0</v>
      </c>
      <c r="BM270">
        <f>(BK270-BC270)/BJ270</f>
        <v>0</v>
      </c>
      <c r="BN270">
        <f>(BA270-BG270)/BG270</f>
        <v>0</v>
      </c>
      <c r="BO270">
        <f>AZ270/(BB270+AZ270/BG270)</f>
        <v>0</v>
      </c>
      <c r="BP270" t="s">
        <v>407</v>
      </c>
      <c r="BQ270">
        <v>0</v>
      </c>
      <c r="BR270">
        <f>IF(BQ270&lt;&gt;0, BQ270, BO270)</f>
        <v>0</v>
      </c>
      <c r="BS270">
        <f>1-BR270/BG270</f>
        <v>0</v>
      </c>
      <c r="BT270">
        <f>(BG270-BF270)/(BG270-BR270)</f>
        <v>0</v>
      </c>
      <c r="BU270">
        <f>(BA270-BG270)/(BA270-BR270)</f>
        <v>0</v>
      </c>
      <c r="BV270">
        <f>(BG270-BF270)/(BG270-AZ270)</f>
        <v>0</v>
      </c>
      <c r="BW270">
        <f>(BA270-BG270)/(BA270-AZ270)</f>
        <v>0</v>
      </c>
      <c r="BX270">
        <f>(BT270*BR270/BF270)</f>
        <v>0</v>
      </c>
      <c r="BY270">
        <f>(1-BX270)</f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f>$B$11*DQ270+$C$11*DR270+$F$11*EC270*(1-EF270)</f>
        <v>0</v>
      </c>
      <c r="CS270">
        <f>CR270*CT270</f>
        <v>0</v>
      </c>
      <c r="CT270">
        <f>($B$11*$D$9+$C$11*$D$9+$F$11*((EP270+EH270)/MAX(EP270+EH270+EQ270, 0.1)*$I$9+EQ270/MAX(EP270+EH270+EQ270, 0.1)*$J$9))/($B$11+$C$11+$F$11)</f>
        <v>0</v>
      </c>
      <c r="CU270">
        <f>($B$11*$K$9+$C$11*$K$9+$F$11*((EP270+EH270)/MAX(EP270+EH270+EQ270, 0.1)*$P$9+EQ270/MAX(EP270+EH270+EQ270, 0.1)*$Q$9))/($B$11+$C$11+$F$11)</f>
        <v>0</v>
      </c>
      <c r="CV270">
        <v>2.96</v>
      </c>
      <c r="CW270">
        <v>0.5</v>
      </c>
      <c r="CX270" t="s">
        <v>408</v>
      </c>
      <c r="CY270">
        <v>2</v>
      </c>
      <c r="CZ270" t="b">
        <v>1</v>
      </c>
      <c r="DA270">
        <v>1510794450.23214</v>
      </c>
      <c r="DB270">
        <v>967.495892857143</v>
      </c>
      <c r="DC270">
        <v>994.646642857143</v>
      </c>
      <c r="DD270">
        <v>9.88035321428571</v>
      </c>
      <c r="DE270">
        <v>9.30679892857143</v>
      </c>
      <c r="DF270">
        <v>957.342392857143</v>
      </c>
      <c r="DG270">
        <v>9.88169785714286</v>
      </c>
      <c r="DH270">
        <v>500.067142857143</v>
      </c>
      <c r="DI270">
        <v>89.8506392857143</v>
      </c>
      <c r="DJ270">
        <v>0.100010867857143</v>
      </c>
      <c r="DK270">
        <v>18.9538607142857</v>
      </c>
      <c r="DL270">
        <v>20.0169357142857</v>
      </c>
      <c r="DM270">
        <v>999.9</v>
      </c>
      <c r="DN270">
        <v>0</v>
      </c>
      <c r="DO270">
        <v>0</v>
      </c>
      <c r="DP270">
        <v>9995.67178571428</v>
      </c>
      <c r="DQ270">
        <v>0</v>
      </c>
      <c r="DR270">
        <v>9.76625607142857</v>
      </c>
      <c r="DS270">
        <v>-27.1505678571429</v>
      </c>
      <c r="DT270">
        <v>977.1505</v>
      </c>
      <c r="DU270">
        <v>1003.99078571429</v>
      </c>
      <c r="DV270">
        <v>0.573554035714286</v>
      </c>
      <c r="DW270">
        <v>994.646642857143</v>
      </c>
      <c r="DX270">
        <v>9.30679892857143</v>
      </c>
      <c r="DY270">
        <v>0.887756071428572</v>
      </c>
      <c r="DZ270">
        <v>0.836221821428571</v>
      </c>
      <c r="EA270">
        <v>5.19377392857143</v>
      </c>
      <c r="EB270">
        <v>4.33751035714286</v>
      </c>
      <c r="EC270">
        <v>2000.00678571429</v>
      </c>
      <c r="ED270">
        <v>0.980005714285714</v>
      </c>
      <c r="EE270">
        <v>0.0199945285714286</v>
      </c>
      <c r="EF270">
        <v>0</v>
      </c>
      <c r="EG270">
        <v>2.19595357142857</v>
      </c>
      <c r="EH270">
        <v>0</v>
      </c>
      <c r="EI270">
        <v>5250.19678571429</v>
      </c>
      <c r="EJ270">
        <v>17300.2285714286</v>
      </c>
      <c r="EK270">
        <v>39.031</v>
      </c>
      <c r="EL270">
        <v>40.2855</v>
      </c>
      <c r="EM270">
        <v>38.8769642857143</v>
      </c>
      <c r="EN270">
        <v>39.0198928571429</v>
      </c>
      <c r="EO270">
        <v>37.781</v>
      </c>
      <c r="EP270">
        <v>1960.01642857143</v>
      </c>
      <c r="EQ270">
        <v>39.99</v>
      </c>
      <c r="ER270">
        <v>0</v>
      </c>
      <c r="ES270">
        <v>1679595211.1</v>
      </c>
      <c r="ET270">
        <v>0</v>
      </c>
      <c r="EU270">
        <v>2.21414</v>
      </c>
      <c r="EV270">
        <v>0.511092298400985</v>
      </c>
      <c r="EW270">
        <v>0.480000019684869</v>
      </c>
      <c r="EX270">
        <v>5250.1952</v>
      </c>
      <c r="EY270">
        <v>15</v>
      </c>
      <c r="EZ270">
        <v>0</v>
      </c>
      <c r="FA270" t="s">
        <v>409</v>
      </c>
      <c r="FB270">
        <v>1510787920.6</v>
      </c>
      <c r="FC270">
        <v>1510787921.6</v>
      </c>
      <c r="FD270">
        <v>0</v>
      </c>
      <c r="FE270">
        <v>-0.101</v>
      </c>
      <c r="FF270">
        <v>-0.012</v>
      </c>
      <c r="FG270">
        <v>6.901</v>
      </c>
      <c r="FH270">
        <v>0.516</v>
      </c>
      <c r="FI270">
        <v>420</v>
      </c>
      <c r="FJ270">
        <v>24</v>
      </c>
      <c r="FK270">
        <v>0.32</v>
      </c>
      <c r="FL270">
        <v>0.12</v>
      </c>
      <c r="FM270">
        <v>0.5735956</v>
      </c>
      <c r="FN270">
        <v>-0.000675489681051475</v>
      </c>
      <c r="FO270">
        <v>0.000423657987060317</v>
      </c>
      <c r="FP270">
        <v>1</v>
      </c>
      <c r="FQ270">
        <v>1</v>
      </c>
      <c r="FR270">
        <v>1</v>
      </c>
      <c r="FS270" t="s">
        <v>410</v>
      </c>
      <c r="FT270">
        <v>2.97396</v>
      </c>
      <c r="FU270">
        <v>2.75366</v>
      </c>
      <c r="FV270">
        <v>0.164415</v>
      </c>
      <c r="FW270">
        <v>0.168379</v>
      </c>
      <c r="FX270">
        <v>0.0540938</v>
      </c>
      <c r="FY270">
        <v>0.0521928</v>
      </c>
      <c r="FZ270">
        <v>32529.1</v>
      </c>
      <c r="GA270">
        <v>35326.9</v>
      </c>
      <c r="GB270">
        <v>35277.6</v>
      </c>
      <c r="GC270">
        <v>38524.2</v>
      </c>
      <c r="GD270">
        <v>47291.2</v>
      </c>
      <c r="GE270">
        <v>52722.7</v>
      </c>
      <c r="GF270">
        <v>55079.3</v>
      </c>
      <c r="GG270">
        <v>61764</v>
      </c>
      <c r="GH270">
        <v>1.99513</v>
      </c>
      <c r="GI270">
        <v>1.795</v>
      </c>
      <c r="GJ270">
        <v>0.0396147</v>
      </c>
      <c r="GK270">
        <v>0</v>
      </c>
      <c r="GL270">
        <v>19.3667</v>
      </c>
      <c r="GM270">
        <v>999.9</v>
      </c>
      <c r="GN270">
        <v>50.91</v>
      </c>
      <c r="GO270">
        <v>30.696</v>
      </c>
      <c r="GP270">
        <v>25.121</v>
      </c>
      <c r="GQ270">
        <v>56.1088</v>
      </c>
      <c r="GR270">
        <v>49.972</v>
      </c>
      <c r="GS270">
        <v>1</v>
      </c>
      <c r="GT270">
        <v>-0.0749771</v>
      </c>
      <c r="GU270">
        <v>5.17614</v>
      </c>
      <c r="GV270">
        <v>20.0455</v>
      </c>
      <c r="GW270">
        <v>5.20261</v>
      </c>
      <c r="GX270">
        <v>12.0056</v>
      </c>
      <c r="GY270">
        <v>4.9756</v>
      </c>
      <c r="GZ270">
        <v>3.293</v>
      </c>
      <c r="HA270">
        <v>9999</v>
      </c>
      <c r="HB270">
        <v>9999</v>
      </c>
      <c r="HC270">
        <v>999.9</v>
      </c>
      <c r="HD270">
        <v>9999</v>
      </c>
      <c r="HE270">
        <v>1.8631</v>
      </c>
      <c r="HF270">
        <v>1.86813</v>
      </c>
      <c r="HG270">
        <v>1.86786</v>
      </c>
      <c r="HH270">
        <v>1.86904</v>
      </c>
      <c r="HI270">
        <v>1.86984</v>
      </c>
      <c r="HJ270">
        <v>1.86587</v>
      </c>
      <c r="HK270">
        <v>1.86705</v>
      </c>
      <c r="HL270">
        <v>1.86835</v>
      </c>
      <c r="HM270">
        <v>5</v>
      </c>
      <c r="HN270">
        <v>0</v>
      </c>
      <c r="HO270">
        <v>0</v>
      </c>
      <c r="HP270">
        <v>0</v>
      </c>
      <c r="HQ270" t="s">
        <v>411</v>
      </c>
      <c r="HR270" t="s">
        <v>412</v>
      </c>
      <c r="HS270" t="s">
        <v>413</v>
      </c>
      <c r="HT270" t="s">
        <v>413</v>
      </c>
      <c r="HU270" t="s">
        <v>413</v>
      </c>
      <c r="HV270" t="s">
        <v>413</v>
      </c>
      <c r="HW270">
        <v>0</v>
      </c>
      <c r="HX270">
        <v>100</v>
      </c>
      <c r="HY270">
        <v>100</v>
      </c>
      <c r="HZ270">
        <v>10.297</v>
      </c>
      <c r="IA270">
        <v>-0.0014</v>
      </c>
      <c r="IB270">
        <v>4.09459096810632</v>
      </c>
      <c r="IC270">
        <v>0.00701673648668627</v>
      </c>
      <c r="ID270">
        <v>-7.00304995360485e-07</v>
      </c>
      <c r="IE270">
        <v>-1.86506737496121e-11</v>
      </c>
      <c r="IF270">
        <v>0.00125787624930914</v>
      </c>
      <c r="IG270">
        <v>-0.0224036906934607</v>
      </c>
      <c r="IH270">
        <v>0.00249664406764014</v>
      </c>
      <c r="II270">
        <v>-2.59163740235367e-05</v>
      </c>
      <c r="IJ270">
        <v>-2</v>
      </c>
      <c r="IK270">
        <v>2020</v>
      </c>
      <c r="IL270">
        <v>1</v>
      </c>
      <c r="IM270">
        <v>25</v>
      </c>
      <c r="IN270">
        <v>109</v>
      </c>
      <c r="IO270">
        <v>108.9</v>
      </c>
      <c r="IP270">
        <v>2.09351</v>
      </c>
      <c r="IQ270">
        <v>2.62329</v>
      </c>
      <c r="IR270">
        <v>1.54785</v>
      </c>
      <c r="IS270">
        <v>2.30469</v>
      </c>
      <c r="IT270">
        <v>1.34644</v>
      </c>
      <c r="IU270">
        <v>2.29858</v>
      </c>
      <c r="IV270">
        <v>34.2814</v>
      </c>
      <c r="IW270">
        <v>24.1926</v>
      </c>
      <c r="IX270">
        <v>18</v>
      </c>
      <c r="IY270">
        <v>502.084</v>
      </c>
      <c r="IZ270">
        <v>379.32</v>
      </c>
      <c r="JA270">
        <v>13.0212</v>
      </c>
      <c r="JB270">
        <v>26.031</v>
      </c>
      <c r="JC270">
        <v>30.0002</v>
      </c>
      <c r="JD270">
        <v>26.0885</v>
      </c>
      <c r="JE270">
        <v>26.0418</v>
      </c>
      <c r="JF270">
        <v>41.9458</v>
      </c>
      <c r="JG270">
        <v>60.2222</v>
      </c>
      <c r="JH270">
        <v>0</v>
      </c>
      <c r="JI270">
        <v>13.0063</v>
      </c>
      <c r="JJ270">
        <v>1039.22</v>
      </c>
      <c r="JK270">
        <v>9.37924</v>
      </c>
      <c r="JL270">
        <v>102.221</v>
      </c>
      <c r="JM270">
        <v>102.825</v>
      </c>
    </row>
    <row r="271" spans="1:273">
      <c r="A271">
        <v>255</v>
      </c>
      <c r="B271">
        <v>1510794462.5</v>
      </c>
      <c r="C271">
        <v>5130.40000009537</v>
      </c>
      <c r="D271" t="s">
        <v>921</v>
      </c>
      <c r="E271" t="s">
        <v>922</v>
      </c>
      <c r="F271">
        <v>5</v>
      </c>
      <c r="G271" t="s">
        <v>798</v>
      </c>
      <c r="H271" t="s">
        <v>406</v>
      </c>
      <c r="I271">
        <v>1510794454.67857</v>
      </c>
      <c r="J271">
        <f>(K271)/1000</f>
        <v>0</v>
      </c>
      <c r="K271">
        <f>IF(CZ271, AN271, AH271)</f>
        <v>0</v>
      </c>
      <c r="L271">
        <f>IF(CZ271, AI271, AG271)</f>
        <v>0</v>
      </c>
      <c r="M271">
        <f>DB271 - IF(AU271&gt;1, L271*CV271*100.0/(AW271*DP271), 0)</f>
        <v>0</v>
      </c>
      <c r="N271">
        <f>((T271-J271/2)*M271-L271)/(T271+J271/2)</f>
        <v>0</v>
      </c>
      <c r="O271">
        <f>N271*(DI271+DJ271)/1000.0</f>
        <v>0</v>
      </c>
      <c r="P271">
        <f>(DB271 - IF(AU271&gt;1, L271*CV271*100.0/(AW271*DP271), 0))*(DI271+DJ271)/1000.0</f>
        <v>0</v>
      </c>
      <c r="Q271">
        <f>2.0/((1/S271-1/R271)+SIGN(S271)*SQRT((1/S271-1/R271)*(1/S271-1/R271) + 4*CW271/((CW271+1)*(CW271+1))*(2*1/S271*1/R271-1/R271*1/R271)))</f>
        <v>0</v>
      </c>
      <c r="R271">
        <f>IF(LEFT(CX271,1)&lt;&gt;"0",IF(LEFT(CX271,1)="1",3.0,CY271),$D$5+$E$5*(DP271*DI271/($K$5*1000))+$F$5*(DP271*DI271/($K$5*1000))*MAX(MIN(CV271,$J$5),$I$5)*MAX(MIN(CV271,$J$5),$I$5)+$G$5*MAX(MIN(CV271,$J$5),$I$5)*(DP271*DI271/($K$5*1000))+$H$5*(DP271*DI271/($K$5*1000))*(DP271*DI271/($K$5*1000)))</f>
        <v>0</v>
      </c>
      <c r="S271">
        <f>J271*(1000-(1000*0.61365*exp(17.502*W271/(240.97+W271))/(DI271+DJ271)+DD271)/2)/(1000*0.61365*exp(17.502*W271/(240.97+W271))/(DI271+DJ271)-DD271)</f>
        <v>0</v>
      </c>
      <c r="T271">
        <f>1/((CW271+1)/(Q271/1.6)+1/(R271/1.37)) + CW271/((CW271+1)/(Q271/1.6) + CW271/(R271/1.37))</f>
        <v>0</v>
      </c>
      <c r="U271">
        <f>(CR271*CU271)</f>
        <v>0</v>
      </c>
      <c r="V271">
        <f>(DK271+(U271+2*0.95*5.67E-8*(((DK271+$B$7)+273)^4-(DK271+273)^4)-44100*J271)/(1.84*29.3*R271+8*0.95*5.67E-8*(DK271+273)^3))</f>
        <v>0</v>
      </c>
      <c r="W271">
        <f>($C$7*DL271+$D$7*DM271+$E$7*V271)</f>
        <v>0</v>
      </c>
      <c r="X271">
        <f>0.61365*exp(17.502*W271/(240.97+W271))</f>
        <v>0</v>
      </c>
      <c r="Y271">
        <f>(Z271/AA271*100)</f>
        <v>0</v>
      </c>
      <c r="Z271">
        <f>DD271*(DI271+DJ271)/1000</f>
        <v>0</v>
      </c>
      <c r="AA271">
        <f>0.61365*exp(17.502*DK271/(240.97+DK271))</f>
        <v>0</v>
      </c>
      <c r="AB271">
        <f>(X271-DD271*(DI271+DJ271)/1000)</f>
        <v>0</v>
      </c>
      <c r="AC271">
        <f>(-J271*44100)</f>
        <v>0</v>
      </c>
      <c r="AD271">
        <f>2*29.3*R271*0.92*(DK271-W271)</f>
        <v>0</v>
      </c>
      <c r="AE271">
        <f>2*0.95*5.67E-8*(((DK271+$B$7)+273)^4-(W271+273)^4)</f>
        <v>0</v>
      </c>
      <c r="AF271">
        <f>U271+AE271+AC271+AD271</f>
        <v>0</v>
      </c>
      <c r="AG271">
        <f>DH271*AU271*(DC271-DB271*(1000-AU271*DE271)/(1000-AU271*DD271))/(100*CV271)</f>
        <v>0</v>
      </c>
      <c r="AH271">
        <f>1000*DH271*AU271*(DD271-DE271)/(100*CV271*(1000-AU271*DD271))</f>
        <v>0</v>
      </c>
      <c r="AI271">
        <f>(AJ271 - AK271 - DI271*1E3/(8.314*(DK271+273.15)) * AM271/DH271 * AL271) * DH271/(100*CV271) * (1000 - DE271)/1000</f>
        <v>0</v>
      </c>
      <c r="AJ271">
        <v>1037.38512876845</v>
      </c>
      <c r="AK271">
        <v>1016.82666666667</v>
      </c>
      <c r="AL271">
        <v>3.43333333333338</v>
      </c>
      <c r="AM271">
        <v>64.6680745848926</v>
      </c>
      <c r="AN271">
        <f>(AP271 - AO271 + DI271*1E3/(8.314*(DK271+273.15)) * AR271/DH271 * AQ271) * DH271/(100*CV271) * 1000/(1000 - AP271)</f>
        <v>0</v>
      </c>
      <c r="AO271">
        <v>9.30403108676748</v>
      </c>
      <c r="AP271">
        <v>9.87840853146854</v>
      </c>
      <c r="AQ271">
        <v>5.38918361701596e-06</v>
      </c>
      <c r="AR271">
        <v>99.6129753711119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MAX(0,($B$13+$C$13*DP271)/(1+$D$13*DP271)*DI271/(DK271+273)*$E$13)</f>
        <v>0</v>
      </c>
      <c r="AX271" t="s">
        <v>407</v>
      </c>
      <c r="AY271" t="s">
        <v>407</v>
      </c>
      <c r="AZ271">
        <v>0</v>
      </c>
      <c r="BA271">
        <v>0</v>
      </c>
      <c r="BB271">
        <f>1-AZ271/BA271</f>
        <v>0</v>
      </c>
      <c r="BC271">
        <v>0</v>
      </c>
      <c r="BD271" t="s">
        <v>407</v>
      </c>
      <c r="BE271" t="s">
        <v>407</v>
      </c>
      <c r="BF271">
        <v>0</v>
      </c>
      <c r="BG271">
        <v>0</v>
      </c>
      <c r="BH271">
        <f>1-BF271/BG271</f>
        <v>0</v>
      </c>
      <c r="BI271">
        <v>0.5</v>
      </c>
      <c r="BJ271">
        <f>CS271</f>
        <v>0</v>
      </c>
      <c r="BK271">
        <f>L271</f>
        <v>0</v>
      </c>
      <c r="BL271">
        <f>BH271*BI271*BJ271</f>
        <v>0</v>
      </c>
      <c r="BM271">
        <f>(BK271-BC271)/BJ271</f>
        <v>0</v>
      </c>
      <c r="BN271">
        <f>(BA271-BG271)/BG271</f>
        <v>0</v>
      </c>
      <c r="BO271">
        <f>AZ271/(BB271+AZ271/BG271)</f>
        <v>0</v>
      </c>
      <c r="BP271" t="s">
        <v>407</v>
      </c>
      <c r="BQ271">
        <v>0</v>
      </c>
      <c r="BR271">
        <f>IF(BQ271&lt;&gt;0, BQ271, BO271)</f>
        <v>0</v>
      </c>
      <c r="BS271">
        <f>1-BR271/BG271</f>
        <v>0</v>
      </c>
      <c r="BT271">
        <f>(BG271-BF271)/(BG271-BR271)</f>
        <v>0</v>
      </c>
      <c r="BU271">
        <f>(BA271-BG271)/(BA271-BR271)</f>
        <v>0</v>
      </c>
      <c r="BV271">
        <f>(BG271-BF271)/(BG271-AZ271)</f>
        <v>0</v>
      </c>
      <c r="BW271">
        <f>(BA271-BG271)/(BA271-AZ271)</f>
        <v>0</v>
      </c>
      <c r="BX271">
        <f>(BT271*BR271/BF271)</f>
        <v>0</v>
      </c>
      <c r="BY271">
        <f>(1-BX271)</f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f>$B$11*DQ271+$C$11*DR271+$F$11*EC271*(1-EF271)</f>
        <v>0</v>
      </c>
      <c r="CS271">
        <f>CR271*CT271</f>
        <v>0</v>
      </c>
      <c r="CT271">
        <f>($B$11*$D$9+$C$11*$D$9+$F$11*((EP271+EH271)/MAX(EP271+EH271+EQ271, 0.1)*$I$9+EQ271/MAX(EP271+EH271+EQ271, 0.1)*$J$9))/($B$11+$C$11+$F$11)</f>
        <v>0</v>
      </c>
      <c r="CU271">
        <f>($B$11*$K$9+$C$11*$K$9+$F$11*((EP271+EH271)/MAX(EP271+EH271+EQ271, 0.1)*$P$9+EQ271/MAX(EP271+EH271+EQ271, 0.1)*$Q$9))/($B$11+$C$11+$F$11)</f>
        <v>0</v>
      </c>
      <c r="CV271">
        <v>2.96</v>
      </c>
      <c r="CW271">
        <v>0.5</v>
      </c>
      <c r="CX271" t="s">
        <v>408</v>
      </c>
      <c r="CY271">
        <v>2</v>
      </c>
      <c r="CZ271" t="b">
        <v>1</v>
      </c>
      <c r="DA271">
        <v>1510794454.67857</v>
      </c>
      <c r="DB271">
        <v>982.237142857143</v>
      </c>
      <c r="DC271">
        <v>1009.71546428571</v>
      </c>
      <c r="DD271">
        <v>9.87911321428571</v>
      </c>
      <c r="DE271">
        <v>9.30529428571428</v>
      </c>
      <c r="DF271">
        <v>972.001214285714</v>
      </c>
      <c r="DG271">
        <v>9.88048071428571</v>
      </c>
      <c r="DH271">
        <v>500.06725</v>
      </c>
      <c r="DI271">
        <v>89.8508571428572</v>
      </c>
      <c r="DJ271">
        <v>0.100034989285714</v>
      </c>
      <c r="DK271">
        <v>18.9565464285714</v>
      </c>
      <c r="DL271">
        <v>20.0233857142857</v>
      </c>
      <c r="DM271">
        <v>999.9</v>
      </c>
      <c r="DN271">
        <v>0</v>
      </c>
      <c r="DO271">
        <v>0</v>
      </c>
      <c r="DP271">
        <v>9993.07821428572</v>
      </c>
      <c r="DQ271">
        <v>0</v>
      </c>
      <c r="DR271">
        <v>9.76748714285714</v>
      </c>
      <c r="DS271">
        <v>-27.47825</v>
      </c>
      <c r="DT271">
        <v>992.037357142857</v>
      </c>
      <c r="DU271">
        <v>1019.19932142857</v>
      </c>
      <c r="DV271">
        <v>0.573819214285714</v>
      </c>
      <c r="DW271">
        <v>1009.71546428571</v>
      </c>
      <c r="DX271">
        <v>9.30529428571428</v>
      </c>
      <c r="DY271">
        <v>0.887646857142857</v>
      </c>
      <c r="DZ271">
        <v>0.836088607142857</v>
      </c>
      <c r="EA271">
        <v>5.19200571428571</v>
      </c>
      <c r="EB271">
        <v>4.33523821428571</v>
      </c>
      <c r="EC271">
        <v>1999.99321428571</v>
      </c>
      <c r="ED271">
        <v>0.980006285714286</v>
      </c>
      <c r="EE271">
        <v>0.0199940714285714</v>
      </c>
      <c r="EF271">
        <v>0</v>
      </c>
      <c r="EG271">
        <v>2.28001785714286</v>
      </c>
      <c r="EH271">
        <v>0</v>
      </c>
      <c r="EI271">
        <v>5250.10178571429</v>
      </c>
      <c r="EJ271">
        <v>17300.1178571429</v>
      </c>
      <c r="EK271">
        <v>39.1136428571428</v>
      </c>
      <c r="EL271">
        <v>40.3658928571429</v>
      </c>
      <c r="EM271">
        <v>38.9506071428571</v>
      </c>
      <c r="EN271">
        <v>39.1181428571429</v>
      </c>
      <c r="EO271">
        <v>37.8546785714286</v>
      </c>
      <c r="EP271">
        <v>1960.00357142857</v>
      </c>
      <c r="EQ271">
        <v>39.99</v>
      </c>
      <c r="ER271">
        <v>0</v>
      </c>
      <c r="ES271">
        <v>1679595215.9</v>
      </c>
      <c r="ET271">
        <v>0</v>
      </c>
      <c r="EU271">
        <v>2.284556</v>
      </c>
      <c r="EV271">
        <v>0.472915375797824</v>
      </c>
      <c r="EW271">
        <v>-2.05999999913485</v>
      </c>
      <c r="EX271">
        <v>5250.11</v>
      </c>
      <c r="EY271">
        <v>15</v>
      </c>
      <c r="EZ271">
        <v>0</v>
      </c>
      <c r="FA271" t="s">
        <v>409</v>
      </c>
      <c r="FB271">
        <v>1510787920.6</v>
      </c>
      <c r="FC271">
        <v>1510787921.6</v>
      </c>
      <c r="FD271">
        <v>0</v>
      </c>
      <c r="FE271">
        <v>-0.101</v>
      </c>
      <c r="FF271">
        <v>-0.012</v>
      </c>
      <c r="FG271">
        <v>6.901</v>
      </c>
      <c r="FH271">
        <v>0.516</v>
      </c>
      <c r="FI271">
        <v>420</v>
      </c>
      <c r="FJ271">
        <v>24</v>
      </c>
      <c r="FK271">
        <v>0.32</v>
      </c>
      <c r="FL271">
        <v>0.12</v>
      </c>
      <c r="FM271">
        <v>0.573723725</v>
      </c>
      <c r="FN271">
        <v>0.0010110731707297</v>
      </c>
      <c r="FO271">
        <v>0.00049504747183982</v>
      </c>
      <c r="FP271">
        <v>1</v>
      </c>
      <c r="FQ271">
        <v>1</v>
      </c>
      <c r="FR271">
        <v>1</v>
      </c>
      <c r="FS271" t="s">
        <v>410</v>
      </c>
      <c r="FT271">
        <v>2.97401</v>
      </c>
      <c r="FU271">
        <v>2.75402</v>
      </c>
      <c r="FV271">
        <v>0.166031</v>
      </c>
      <c r="FW271">
        <v>0.169917</v>
      </c>
      <c r="FX271">
        <v>0.0540944</v>
      </c>
      <c r="FY271">
        <v>0.0521869</v>
      </c>
      <c r="FZ271">
        <v>32466.6</v>
      </c>
      <c r="GA271">
        <v>35261.7</v>
      </c>
      <c r="GB271">
        <v>35278</v>
      </c>
      <c r="GC271">
        <v>38524.3</v>
      </c>
      <c r="GD271">
        <v>47291.7</v>
      </c>
      <c r="GE271">
        <v>52723.4</v>
      </c>
      <c r="GF271">
        <v>55079.9</v>
      </c>
      <c r="GG271">
        <v>61764.5</v>
      </c>
      <c r="GH271">
        <v>1.99492</v>
      </c>
      <c r="GI271">
        <v>1.79513</v>
      </c>
      <c r="GJ271">
        <v>0.0401735</v>
      </c>
      <c r="GK271">
        <v>0</v>
      </c>
      <c r="GL271">
        <v>19.3671</v>
      </c>
      <c r="GM271">
        <v>999.9</v>
      </c>
      <c r="GN271">
        <v>50.885</v>
      </c>
      <c r="GO271">
        <v>30.706</v>
      </c>
      <c r="GP271">
        <v>25.1249</v>
      </c>
      <c r="GQ271">
        <v>56.4288</v>
      </c>
      <c r="GR271">
        <v>50.4447</v>
      </c>
      <c r="GS271">
        <v>1</v>
      </c>
      <c r="GT271">
        <v>-0.0751042</v>
      </c>
      <c r="GU271">
        <v>5.21478</v>
      </c>
      <c r="GV271">
        <v>20.0442</v>
      </c>
      <c r="GW271">
        <v>5.20097</v>
      </c>
      <c r="GX271">
        <v>12.007</v>
      </c>
      <c r="GY271">
        <v>4.9755</v>
      </c>
      <c r="GZ271">
        <v>3.2929</v>
      </c>
      <c r="HA271">
        <v>9999</v>
      </c>
      <c r="HB271">
        <v>9999</v>
      </c>
      <c r="HC271">
        <v>999.9</v>
      </c>
      <c r="HD271">
        <v>9999</v>
      </c>
      <c r="HE271">
        <v>1.8631</v>
      </c>
      <c r="HF271">
        <v>1.86813</v>
      </c>
      <c r="HG271">
        <v>1.86786</v>
      </c>
      <c r="HH271">
        <v>1.86902</v>
      </c>
      <c r="HI271">
        <v>1.86985</v>
      </c>
      <c r="HJ271">
        <v>1.86586</v>
      </c>
      <c r="HK271">
        <v>1.86706</v>
      </c>
      <c r="HL271">
        <v>1.86834</v>
      </c>
      <c r="HM271">
        <v>5</v>
      </c>
      <c r="HN271">
        <v>0</v>
      </c>
      <c r="HO271">
        <v>0</v>
      </c>
      <c r="HP271">
        <v>0</v>
      </c>
      <c r="HQ271" t="s">
        <v>411</v>
      </c>
      <c r="HR271" t="s">
        <v>412</v>
      </c>
      <c r="HS271" t="s">
        <v>413</v>
      </c>
      <c r="HT271" t="s">
        <v>413</v>
      </c>
      <c r="HU271" t="s">
        <v>413</v>
      </c>
      <c r="HV271" t="s">
        <v>413</v>
      </c>
      <c r="HW271">
        <v>0</v>
      </c>
      <c r="HX271">
        <v>100</v>
      </c>
      <c r="HY271">
        <v>100</v>
      </c>
      <c r="HZ271">
        <v>10.385</v>
      </c>
      <c r="IA271">
        <v>-0.0014</v>
      </c>
      <c r="IB271">
        <v>4.09459096810632</v>
      </c>
      <c r="IC271">
        <v>0.00701673648668627</v>
      </c>
      <c r="ID271">
        <v>-7.00304995360485e-07</v>
      </c>
      <c r="IE271">
        <v>-1.86506737496121e-11</v>
      </c>
      <c r="IF271">
        <v>0.00125787624930914</v>
      </c>
      <c r="IG271">
        <v>-0.0224036906934607</v>
      </c>
      <c r="IH271">
        <v>0.00249664406764014</v>
      </c>
      <c r="II271">
        <v>-2.59163740235367e-05</v>
      </c>
      <c r="IJ271">
        <v>-2</v>
      </c>
      <c r="IK271">
        <v>2020</v>
      </c>
      <c r="IL271">
        <v>1</v>
      </c>
      <c r="IM271">
        <v>25</v>
      </c>
      <c r="IN271">
        <v>109</v>
      </c>
      <c r="IO271">
        <v>109</v>
      </c>
      <c r="IP271">
        <v>2.11914</v>
      </c>
      <c r="IQ271">
        <v>2.61719</v>
      </c>
      <c r="IR271">
        <v>1.54785</v>
      </c>
      <c r="IS271">
        <v>2.30469</v>
      </c>
      <c r="IT271">
        <v>1.34644</v>
      </c>
      <c r="IU271">
        <v>2.40479</v>
      </c>
      <c r="IV271">
        <v>34.2587</v>
      </c>
      <c r="IW271">
        <v>24.1926</v>
      </c>
      <c r="IX271">
        <v>18</v>
      </c>
      <c r="IY271">
        <v>501.933</v>
      </c>
      <c r="IZ271">
        <v>379.373</v>
      </c>
      <c r="JA271">
        <v>13.0006</v>
      </c>
      <c r="JB271">
        <v>26.0305</v>
      </c>
      <c r="JC271">
        <v>30.0001</v>
      </c>
      <c r="JD271">
        <v>26.0865</v>
      </c>
      <c r="JE271">
        <v>26.0398</v>
      </c>
      <c r="JF271">
        <v>42.4095</v>
      </c>
      <c r="JG271">
        <v>59.9516</v>
      </c>
      <c r="JH271">
        <v>0</v>
      </c>
      <c r="JI271">
        <v>12.9814</v>
      </c>
      <c r="JJ271">
        <v>1059.36</v>
      </c>
      <c r="JK271">
        <v>9.38715</v>
      </c>
      <c r="JL271">
        <v>102.222</v>
      </c>
      <c r="JM271">
        <v>102.825</v>
      </c>
    </row>
    <row r="272" spans="1:273">
      <c r="A272">
        <v>256</v>
      </c>
      <c r="B272">
        <v>1510794468</v>
      </c>
      <c r="C272">
        <v>5135.90000009537</v>
      </c>
      <c r="D272" t="s">
        <v>923</v>
      </c>
      <c r="E272" t="s">
        <v>924</v>
      </c>
      <c r="F272">
        <v>5</v>
      </c>
      <c r="G272" t="s">
        <v>798</v>
      </c>
      <c r="H272" t="s">
        <v>406</v>
      </c>
      <c r="I272">
        <v>1510794460.25</v>
      </c>
      <c r="J272">
        <f>(K272)/1000</f>
        <v>0</v>
      </c>
      <c r="K272">
        <f>IF(CZ272, AN272, AH272)</f>
        <v>0</v>
      </c>
      <c r="L272">
        <f>IF(CZ272, AI272, AG272)</f>
        <v>0</v>
      </c>
      <c r="M272">
        <f>DB272 - IF(AU272&gt;1, L272*CV272*100.0/(AW272*DP272), 0)</f>
        <v>0</v>
      </c>
      <c r="N272">
        <f>((T272-J272/2)*M272-L272)/(T272+J272/2)</f>
        <v>0</v>
      </c>
      <c r="O272">
        <f>N272*(DI272+DJ272)/1000.0</f>
        <v>0</v>
      </c>
      <c r="P272">
        <f>(DB272 - IF(AU272&gt;1, L272*CV272*100.0/(AW272*DP272), 0))*(DI272+DJ272)/1000.0</f>
        <v>0</v>
      </c>
      <c r="Q272">
        <f>2.0/((1/S272-1/R272)+SIGN(S272)*SQRT((1/S272-1/R272)*(1/S272-1/R272) + 4*CW272/((CW272+1)*(CW272+1))*(2*1/S272*1/R272-1/R272*1/R272)))</f>
        <v>0</v>
      </c>
      <c r="R272">
        <f>IF(LEFT(CX272,1)&lt;&gt;"0",IF(LEFT(CX272,1)="1",3.0,CY272),$D$5+$E$5*(DP272*DI272/($K$5*1000))+$F$5*(DP272*DI272/($K$5*1000))*MAX(MIN(CV272,$J$5),$I$5)*MAX(MIN(CV272,$J$5),$I$5)+$G$5*MAX(MIN(CV272,$J$5),$I$5)*(DP272*DI272/($K$5*1000))+$H$5*(DP272*DI272/($K$5*1000))*(DP272*DI272/($K$5*1000)))</f>
        <v>0</v>
      </c>
      <c r="S272">
        <f>J272*(1000-(1000*0.61365*exp(17.502*W272/(240.97+W272))/(DI272+DJ272)+DD272)/2)/(1000*0.61365*exp(17.502*W272/(240.97+W272))/(DI272+DJ272)-DD272)</f>
        <v>0</v>
      </c>
      <c r="T272">
        <f>1/((CW272+1)/(Q272/1.6)+1/(R272/1.37)) + CW272/((CW272+1)/(Q272/1.6) + CW272/(R272/1.37))</f>
        <v>0</v>
      </c>
      <c r="U272">
        <f>(CR272*CU272)</f>
        <v>0</v>
      </c>
      <c r="V272">
        <f>(DK272+(U272+2*0.95*5.67E-8*(((DK272+$B$7)+273)^4-(DK272+273)^4)-44100*J272)/(1.84*29.3*R272+8*0.95*5.67E-8*(DK272+273)^3))</f>
        <v>0</v>
      </c>
      <c r="W272">
        <f>($C$7*DL272+$D$7*DM272+$E$7*V272)</f>
        <v>0</v>
      </c>
      <c r="X272">
        <f>0.61365*exp(17.502*W272/(240.97+W272))</f>
        <v>0</v>
      </c>
      <c r="Y272">
        <f>(Z272/AA272*100)</f>
        <v>0</v>
      </c>
      <c r="Z272">
        <f>DD272*(DI272+DJ272)/1000</f>
        <v>0</v>
      </c>
      <c r="AA272">
        <f>0.61365*exp(17.502*DK272/(240.97+DK272))</f>
        <v>0</v>
      </c>
      <c r="AB272">
        <f>(X272-DD272*(DI272+DJ272)/1000)</f>
        <v>0</v>
      </c>
      <c r="AC272">
        <f>(-J272*44100)</f>
        <v>0</v>
      </c>
      <c r="AD272">
        <f>2*29.3*R272*0.92*(DK272-W272)</f>
        <v>0</v>
      </c>
      <c r="AE272">
        <f>2*0.95*5.67E-8*(((DK272+$B$7)+273)^4-(W272+273)^4)</f>
        <v>0</v>
      </c>
      <c r="AF272">
        <f>U272+AE272+AC272+AD272</f>
        <v>0</v>
      </c>
      <c r="AG272">
        <f>DH272*AU272*(DC272-DB272*(1000-AU272*DE272)/(1000-AU272*DD272))/(100*CV272)</f>
        <v>0</v>
      </c>
      <c r="AH272">
        <f>1000*DH272*AU272*(DD272-DE272)/(100*CV272*(1000-AU272*DD272))</f>
        <v>0</v>
      </c>
      <c r="AI272">
        <f>(AJ272 - AK272 - DI272*1E3/(8.314*(DK272+273.15)) * AM272/DH272 * AL272) * DH272/(100*CV272) * (1000 - DE272)/1000</f>
        <v>0</v>
      </c>
      <c r="AJ272">
        <v>1055.43342251824</v>
      </c>
      <c r="AK272">
        <v>1035.1396969697</v>
      </c>
      <c r="AL272">
        <v>3.3406592597926</v>
      </c>
      <c r="AM272">
        <v>64.6680745848926</v>
      </c>
      <c r="AN272">
        <f>(AP272 - AO272 + DI272*1E3/(8.314*(DK272+273.15)) * AR272/DH272 * AQ272) * DH272/(100*CV272) * 1000/(1000 - AP272)</f>
        <v>0</v>
      </c>
      <c r="AO272">
        <v>9.30388966306205</v>
      </c>
      <c r="AP272">
        <v>9.87878013986014</v>
      </c>
      <c r="AQ272">
        <v>-1.37371324637641e-05</v>
      </c>
      <c r="AR272">
        <v>99.6129753711119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MAX(0,($B$13+$C$13*DP272)/(1+$D$13*DP272)*DI272/(DK272+273)*$E$13)</f>
        <v>0</v>
      </c>
      <c r="AX272" t="s">
        <v>407</v>
      </c>
      <c r="AY272" t="s">
        <v>407</v>
      </c>
      <c r="AZ272">
        <v>0</v>
      </c>
      <c r="BA272">
        <v>0</v>
      </c>
      <c r="BB272">
        <f>1-AZ272/BA272</f>
        <v>0</v>
      </c>
      <c r="BC272">
        <v>0</v>
      </c>
      <c r="BD272" t="s">
        <v>407</v>
      </c>
      <c r="BE272" t="s">
        <v>407</v>
      </c>
      <c r="BF272">
        <v>0</v>
      </c>
      <c r="BG272">
        <v>0</v>
      </c>
      <c r="BH272">
        <f>1-BF272/BG272</f>
        <v>0</v>
      </c>
      <c r="BI272">
        <v>0.5</v>
      </c>
      <c r="BJ272">
        <f>CS272</f>
        <v>0</v>
      </c>
      <c r="BK272">
        <f>L272</f>
        <v>0</v>
      </c>
      <c r="BL272">
        <f>BH272*BI272*BJ272</f>
        <v>0</v>
      </c>
      <c r="BM272">
        <f>(BK272-BC272)/BJ272</f>
        <v>0</v>
      </c>
      <c r="BN272">
        <f>(BA272-BG272)/BG272</f>
        <v>0</v>
      </c>
      <c r="BO272">
        <f>AZ272/(BB272+AZ272/BG272)</f>
        <v>0</v>
      </c>
      <c r="BP272" t="s">
        <v>407</v>
      </c>
      <c r="BQ272">
        <v>0</v>
      </c>
      <c r="BR272">
        <f>IF(BQ272&lt;&gt;0, BQ272, BO272)</f>
        <v>0</v>
      </c>
      <c r="BS272">
        <f>1-BR272/BG272</f>
        <v>0</v>
      </c>
      <c r="BT272">
        <f>(BG272-BF272)/(BG272-BR272)</f>
        <v>0</v>
      </c>
      <c r="BU272">
        <f>(BA272-BG272)/(BA272-BR272)</f>
        <v>0</v>
      </c>
      <c r="BV272">
        <f>(BG272-BF272)/(BG272-AZ272)</f>
        <v>0</v>
      </c>
      <c r="BW272">
        <f>(BA272-BG272)/(BA272-AZ272)</f>
        <v>0</v>
      </c>
      <c r="BX272">
        <f>(BT272*BR272/BF272)</f>
        <v>0</v>
      </c>
      <c r="BY272">
        <f>(1-BX272)</f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f>$B$11*DQ272+$C$11*DR272+$F$11*EC272*(1-EF272)</f>
        <v>0</v>
      </c>
      <c r="CS272">
        <f>CR272*CT272</f>
        <v>0</v>
      </c>
      <c r="CT272">
        <f>($B$11*$D$9+$C$11*$D$9+$F$11*((EP272+EH272)/MAX(EP272+EH272+EQ272, 0.1)*$I$9+EQ272/MAX(EP272+EH272+EQ272, 0.1)*$J$9))/($B$11+$C$11+$F$11)</f>
        <v>0</v>
      </c>
      <c r="CU272">
        <f>($B$11*$K$9+$C$11*$K$9+$F$11*((EP272+EH272)/MAX(EP272+EH272+EQ272, 0.1)*$P$9+EQ272/MAX(EP272+EH272+EQ272, 0.1)*$Q$9))/($B$11+$C$11+$F$11)</f>
        <v>0</v>
      </c>
      <c r="CV272">
        <v>2.96</v>
      </c>
      <c r="CW272">
        <v>0.5</v>
      </c>
      <c r="CX272" t="s">
        <v>408</v>
      </c>
      <c r="CY272">
        <v>2</v>
      </c>
      <c r="CZ272" t="b">
        <v>1</v>
      </c>
      <c r="DA272">
        <v>1510794460.25</v>
      </c>
      <c r="DB272">
        <v>1000.80164285714</v>
      </c>
      <c r="DC272">
        <v>1028.29464285714</v>
      </c>
      <c r="DD272">
        <v>9.87794785714286</v>
      </c>
      <c r="DE272">
        <v>9.30662785714286</v>
      </c>
      <c r="DF272">
        <v>990.461821428571</v>
      </c>
      <c r="DG272">
        <v>9.87933714285714</v>
      </c>
      <c r="DH272">
        <v>500.067214285714</v>
      </c>
      <c r="DI272">
        <v>89.8505571428571</v>
      </c>
      <c r="DJ272">
        <v>0.0999432892857143</v>
      </c>
      <c r="DK272">
        <v>18.959525</v>
      </c>
      <c r="DL272">
        <v>20.0246285714286</v>
      </c>
      <c r="DM272">
        <v>999.9</v>
      </c>
      <c r="DN272">
        <v>0</v>
      </c>
      <c r="DO272">
        <v>0</v>
      </c>
      <c r="DP272">
        <v>10002.0042857143</v>
      </c>
      <c r="DQ272">
        <v>0</v>
      </c>
      <c r="DR272">
        <v>9.77068821428571</v>
      </c>
      <c r="DS272">
        <v>-27.4931642857143</v>
      </c>
      <c r="DT272">
        <v>1010.78585714286</v>
      </c>
      <c r="DU272">
        <v>1037.95392857143</v>
      </c>
      <c r="DV272">
        <v>0.571319964285714</v>
      </c>
      <c r="DW272">
        <v>1028.29464285714</v>
      </c>
      <c r="DX272">
        <v>9.30662785714286</v>
      </c>
      <c r="DY272">
        <v>0.887539142857143</v>
      </c>
      <c r="DZ272">
        <v>0.836205714285714</v>
      </c>
      <c r="EA272">
        <v>5.19026392857143</v>
      </c>
      <c r="EB272">
        <v>4.33723357142857</v>
      </c>
      <c r="EC272">
        <v>1999.975</v>
      </c>
      <c r="ED272">
        <v>0.980005857142857</v>
      </c>
      <c r="EE272">
        <v>0.0199945642857143</v>
      </c>
      <c r="EF272">
        <v>0</v>
      </c>
      <c r="EG272">
        <v>2.32217857142857</v>
      </c>
      <c r="EH272">
        <v>0</v>
      </c>
      <c r="EI272">
        <v>5249.89892857143</v>
      </c>
      <c r="EJ272">
        <v>17299.9571428571</v>
      </c>
      <c r="EK272">
        <v>39.2118214285714</v>
      </c>
      <c r="EL272">
        <v>40.4618214285714</v>
      </c>
      <c r="EM272">
        <v>39.0421428571428</v>
      </c>
      <c r="EN272">
        <v>39.2408928571429</v>
      </c>
      <c r="EO272">
        <v>37.9461785714286</v>
      </c>
      <c r="EP272">
        <v>1959.98642857143</v>
      </c>
      <c r="EQ272">
        <v>39.9903571428571</v>
      </c>
      <c r="ER272">
        <v>0</v>
      </c>
      <c r="ES272">
        <v>1679595220.7</v>
      </c>
      <c r="ET272">
        <v>0</v>
      </c>
      <c r="EU272">
        <v>2.33874</v>
      </c>
      <c r="EV272">
        <v>1.20599229732538</v>
      </c>
      <c r="EW272">
        <v>-3.85076922483443</v>
      </c>
      <c r="EX272">
        <v>5249.8716</v>
      </c>
      <c r="EY272">
        <v>15</v>
      </c>
      <c r="EZ272">
        <v>0</v>
      </c>
      <c r="FA272" t="s">
        <v>409</v>
      </c>
      <c r="FB272">
        <v>1510787920.6</v>
      </c>
      <c r="FC272">
        <v>1510787921.6</v>
      </c>
      <c r="FD272">
        <v>0</v>
      </c>
      <c r="FE272">
        <v>-0.101</v>
      </c>
      <c r="FF272">
        <v>-0.012</v>
      </c>
      <c r="FG272">
        <v>6.901</v>
      </c>
      <c r="FH272">
        <v>0.516</v>
      </c>
      <c r="FI272">
        <v>420</v>
      </c>
      <c r="FJ272">
        <v>24</v>
      </c>
      <c r="FK272">
        <v>0.32</v>
      </c>
      <c r="FL272">
        <v>0.12</v>
      </c>
      <c r="FM272">
        <v>0.5730294</v>
      </c>
      <c r="FN272">
        <v>-0.011429515947467</v>
      </c>
      <c r="FO272">
        <v>0.00287168058634661</v>
      </c>
      <c r="FP272">
        <v>1</v>
      </c>
      <c r="FQ272">
        <v>1</v>
      </c>
      <c r="FR272">
        <v>1</v>
      </c>
      <c r="FS272" t="s">
        <v>410</v>
      </c>
      <c r="FT272">
        <v>2.97397</v>
      </c>
      <c r="FU272">
        <v>2.75383</v>
      </c>
      <c r="FV272">
        <v>0.167936</v>
      </c>
      <c r="FW272">
        <v>0.171866</v>
      </c>
      <c r="FX272">
        <v>0.0541</v>
      </c>
      <c r="FY272">
        <v>0.052304</v>
      </c>
      <c r="FZ272">
        <v>32392.6</v>
      </c>
      <c r="GA272">
        <v>35179.5</v>
      </c>
      <c r="GB272">
        <v>35278.1</v>
      </c>
      <c r="GC272">
        <v>38524.8</v>
      </c>
      <c r="GD272">
        <v>47291.8</v>
      </c>
      <c r="GE272">
        <v>52717.4</v>
      </c>
      <c r="GF272">
        <v>55080.3</v>
      </c>
      <c r="GG272">
        <v>61765.1</v>
      </c>
      <c r="GH272">
        <v>1.99498</v>
      </c>
      <c r="GI272">
        <v>1.7954</v>
      </c>
      <c r="GJ272">
        <v>0.0400543</v>
      </c>
      <c r="GK272">
        <v>0</v>
      </c>
      <c r="GL272">
        <v>19.3667</v>
      </c>
      <c r="GM272">
        <v>999.9</v>
      </c>
      <c r="GN272">
        <v>50.885</v>
      </c>
      <c r="GO272">
        <v>30.706</v>
      </c>
      <c r="GP272">
        <v>25.123</v>
      </c>
      <c r="GQ272">
        <v>56.2488</v>
      </c>
      <c r="GR272">
        <v>50.3686</v>
      </c>
      <c r="GS272">
        <v>1</v>
      </c>
      <c r="GT272">
        <v>-0.0749035</v>
      </c>
      <c r="GU272">
        <v>5.26533</v>
      </c>
      <c r="GV272">
        <v>20.0428</v>
      </c>
      <c r="GW272">
        <v>5.20157</v>
      </c>
      <c r="GX272">
        <v>12.0065</v>
      </c>
      <c r="GY272">
        <v>4.97555</v>
      </c>
      <c r="GZ272">
        <v>3.29295</v>
      </c>
      <c r="HA272">
        <v>9999</v>
      </c>
      <c r="HB272">
        <v>9999</v>
      </c>
      <c r="HC272">
        <v>999.9</v>
      </c>
      <c r="HD272">
        <v>9999</v>
      </c>
      <c r="HE272">
        <v>1.8631</v>
      </c>
      <c r="HF272">
        <v>1.86812</v>
      </c>
      <c r="HG272">
        <v>1.86784</v>
      </c>
      <c r="HH272">
        <v>1.86902</v>
      </c>
      <c r="HI272">
        <v>1.86985</v>
      </c>
      <c r="HJ272">
        <v>1.86584</v>
      </c>
      <c r="HK272">
        <v>1.86705</v>
      </c>
      <c r="HL272">
        <v>1.86834</v>
      </c>
      <c r="HM272">
        <v>5</v>
      </c>
      <c r="HN272">
        <v>0</v>
      </c>
      <c r="HO272">
        <v>0</v>
      </c>
      <c r="HP272">
        <v>0</v>
      </c>
      <c r="HQ272" t="s">
        <v>411</v>
      </c>
      <c r="HR272" t="s">
        <v>412</v>
      </c>
      <c r="HS272" t="s">
        <v>413</v>
      </c>
      <c r="HT272" t="s">
        <v>413</v>
      </c>
      <c r="HU272" t="s">
        <v>413</v>
      </c>
      <c r="HV272" t="s">
        <v>413</v>
      </c>
      <c r="HW272">
        <v>0</v>
      </c>
      <c r="HX272">
        <v>100</v>
      </c>
      <c r="HY272">
        <v>100</v>
      </c>
      <c r="HZ272">
        <v>10.48</v>
      </c>
      <c r="IA272">
        <v>-0.0014</v>
      </c>
      <c r="IB272">
        <v>4.09459096810632</v>
      </c>
      <c r="IC272">
        <v>0.00701673648668627</v>
      </c>
      <c r="ID272">
        <v>-7.00304995360485e-07</v>
      </c>
      <c r="IE272">
        <v>-1.86506737496121e-11</v>
      </c>
      <c r="IF272">
        <v>0.00125787624930914</v>
      </c>
      <c r="IG272">
        <v>-0.0224036906934607</v>
      </c>
      <c r="IH272">
        <v>0.00249664406764014</v>
      </c>
      <c r="II272">
        <v>-2.59163740235367e-05</v>
      </c>
      <c r="IJ272">
        <v>-2</v>
      </c>
      <c r="IK272">
        <v>2020</v>
      </c>
      <c r="IL272">
        <v>1</v>
      </c>
      <c r="IM272">
        <v>25</v>
      </c>
      <c r="IN272">
        <v>109.1</v>
      </c>
      <c r="IO272">
        <v>109.1</v>
      </c>
      <c r="IP272">
        <v>2.14844</v>
      </c>
      <c r="IQ272">
        <v>2.61353</v>
      </c>
      <c r="IR272">
        <v>1.54785</v>
      </c>
      <c r="IS272">
        <v>2.30469</v>
      </c>
      <c r="IT272">
        <v>1.34644</v>
      </c>
      <c r="IU272">
        <v>2.41577</v>
      </c>
      <c r="IV272">
        <v>34.2814</v>
      </c>
      <c r="IW272">
        <v>24.1926</v>
      </c>
      <c r="IX272">
        <v>18</v>
      </c>
      <c r="IY272">
        <v>501.95</v>
      </c>
      <c r="IZ272">
        <v>379.516</v>
      </c>
      <c r="JA272">
        <v>12.9725</v>
      </c>
      <c r="JB272">
        <v>26.0283</v>
      </c>
      <c r="JC272">
        <v>30</v>
      </c>
      <c r="JD272">
        <v>26.0847</v>
      </c>
      <c r="JE272">
        <v>26.0396</v>
      </c>
      <c r="JF272">
        <v>43.0385</v>
      </c>
      <c r="JG272">
        <v>59.9516</v>
      </c>
      <c r="JH272">
        <v>0</v>
      </c>
      <c r="JI272">
        <v>12.9551</v>
      </c>
      <c r="JJ272">
        <v>1072.79</v>
      </c>
      <c r="JK272">
        <v>9.39313</v>
      </c>
      <c r="JL272">
        <v>102.223</v>
      </c>
      <c r="JM272">
        <v>102.826</v>
      </c>
    </row>
    <row r="273" spans="1:273">
      <c r="A273">
        <v>257</v>
      </c>
      <c r="B273">
        <v>1510794473</v>
      </c>
      <c r="C273">
        <v>5140.90000009537</v>
      </c>
      <c r="D273" t="s">
        <v>925</v>
      </c>
      <c r="E273" t="s">
        <v>926</v>
      </c>
      <c r="F273">
        <v>5</v>
      </c>
      <c r="G273" t="s">
        <v>798</v>
      </c>
      <c r="H273" t="s">
        <v>406</v>
      </c>
      <c r="I273">
        <v>1510794465.51852</v>
      </c>
      <c r="J273">
        <f>(K273)/1000</f>
        <v>0</v>
      </c>
      <c r="K273">
        <f>IF(CZ273, AN273, AH273)</f>
        <v>0</v>
      </c>
      <c r="L273">
        <f>IF(CZ273, AI273, AG273)</f>
        <v>0</v>
      </c>
      <c r="M273">
        <f>DB273 - IF(AU273&gt;1, L273*CV273*100.0/(AW273*DP273), 0)</f>
        <v>0</v>
      </c>
      <c r="N273">
        <f>((T273-J273/2)*M273-L273)/(T273+J273/2)</f>
        <v>0</v>
      </c>
      <c r="O273">
        <f>N273*(DI273+DJ273)/1000.0</f>
        <v>0</v>
      </c>
      <c r="P273">
        <f>(DB273 - IF(AU273&gt;1, L273*CV273*100.0/(AW273*DP273), 0))*(DI273+DJ273)/1000.0</f>
        <v>0</v>
      </c>
      <c r="Q273">
        <f>2.0/((1/S273-1/R273)+SIGN(S273)*SQRT((1/S273-1/R273)*(1/S273-1/R273) + 4*CW273/((CW273+1)*(CW273+1))*(2*1/S273*1/R273-1/R273*1/R273)))</f>
        <v>0</v>
      </c>
      <c r="R273">
        <f>IF(LEFT(CX273,1)&lt;&gt;"0",IF(LEFT(CX273,1)="1",3.0,CY273),$D$5+$E$5*(DP273*DI273/($K$5*1000))+$F$5*(DP273*DI273/($K$5*1000))*MAX(MIN(CV273,$J$5),$I$5)*MAX(MIN(CV273,$J$5),$I$5)+$G$5*MAX(MIN(CV273,$J$5),$I$5)*(DP273*DI273/($K$5*1000))+$H$5*(DP273*DI273/($K$5*1000))*(DP273*DI273/($K$5*1000)))</f>
        <v>0</v>
      </c>
      <c r="S273">
        <f>J273*(1000-(1000*0.61365*exp(17.502*W273/(240.97+W273))/(DI273+DJ273)+DD273)/2)/(1000*0.61365*exp(17.502*W273/(240.97+W273))/(DI273+DJ273)-DD273)</f>
        <v>0</v>
      </c>
      <c r="T273">
        <f>1/((CW273+1)/(Q273/1.6)+1/(R273/1.37)) + CW273/((CW273+1)/(Q273/1.6) + CW273/(R273/1.37))</f>
        <v>0</v>
      </c>
      <c r="U273">
        <f>(CR273*CU273)</f>
        <v>0</v>
      </c>
      <c r="V273">
        <f>(DK273+(U273+2*0.95*5.67E-8*(((DK273+$B$7)+273)^4-(DK273+273)^4)-44100*J273)/(1.84*29.3*R273+8*0.95*5.67E-8*(DK273+273)^3))</f>
        <v>0</v>
      </c>
      <c r="W273">
        <f>($C$7*DL273+$D$7*DM273+$E$7*V273)</f>
        <v>0</v>
      </c>
      <c r="X273">
        <f>0.61365*exp(17.502*W273/(240.97+W273))</f>
        <v>0</v>
      </c>
      <c r="Y273">
        <f>(Z273/AA273*100)</f>
        <v>0</v>
      </c>
      <c r="Z273">
        <f>DD273*(DI273+DJ273)/1000</f>
        <v>0</v>
      </c>
      <c r="AA273">
        <f>0.61365*exp(17.502*DK273/(240.97+DK273))</f>
        <v>0</v>
      </c>
      <c r="AB273">
        <f>(X273-DD273*(DI273+DJ273)/1000)</f>
        <v>0</v>
      </c>
      <c r="AC273">
        <f>(-J273*44100)</f>
        <v>0</v>
      </c>
      <c r="AD273">
        <f>2*29.3*R273*0.92*(DK273-W273)</f>
        <v>0</v>
      </c>
      <c r="AE273">
        <f>2*0.95*5.67E-8*(((DK273+$B$7)+273)^4-(W273+273)^4)</f>
        <v>0</v>
      </c>
      <c r="AF273">
        <f>U273+AE273+AC273+AD273</f>
        <v>0</v>
      </c>
      <c r="AG273">
        <f>DH273*AU273*(DC273-DB273*(1000-AU273*DE273)/(1000-AU273*DD273))/(100*CV273)</f>
        <v>0</v>
      </c>
      <c r="AH273">
        <f>1000*DH273*AU273*(DD273-DE273)/(100*CV273*(1000-AU273*DD273))</f>
        <v>0</v>
      </c>
      <c r="AI273">
        <f>(AJ273 - AK273 - DI273*1E3/(8.314*(DK273+273.15)) * AM273/DH273 * AL273) * DH273/(100*CV273) * (1000 - DE273)/1000</f>
        <v>0</v>
      </c>
      <c r="AJ273">
        <v>1073.20999501818</v>
      </c>
      <c r="AK273">
        <v>1052.3516969697</v>
      </c>
      <c r="AL273">
        <v>3.45649182936402</v>
      </c>
      <c r="AM273">
        <v>64.6680745848926</v>
      </c>
      <c r="AN273">
        <f>(AP273 - AO273 + DI273*1E3/(8.314*(DK273+273.15)) * AR273/DH273 * AQ273) * DH273/(100*CV273) * 1000/(1000 - AP273)</f>
        <v>0</v>
      </c>
      <c r="AO273">
        <v>9.33587436101793</v>
      </c>
      <c r="AP273">
        <v>9.88914174825175</v>
      </c>
      <c r="AQ273">
        <v>3.5006754651228e-05</v>
      </c>
      <c r="AR273">
        <v>99.6129753711119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MAX(0,($B$13+$C$13*DP273)/(1+$D$13*DP273)*DI273/(DK273+273)*$E$13)</f>
        <v>0</v>
      </c>
      <c r="AX273" t="s">
        <v>407</v>
      </c>
      <c r="AY273" t="s">
        <v>407</v>
      </c>
      <c r="AZ273">
        <v>0</v>
      </c>
      <c r="BA273">
        <v>0</v>
      </c>
      <c r="BB273">
        <f>1-AZ273/BA273</f>
        <v>0</v>
      </c>
      <c r="BC273">
        <v>0</v>
      </c>
      <c r="BD273" t="s">
        <v>407</v>
      </c>
      <c r="BE273" t="s">
        <v>407</v>
      </c>
      <c r="BF273">
        <v>0</v>
      </c>
      <c r="BG273">
        <v>0</v>
      </c>
      <c r="BH273">
        <f>1-BF273/BG273</f>
        <v>0</v>
      </c>
      <c r="BI273">
        <v>0.5</v>
      </c>
      <c r="BJ273">
        <f>CS273</f>
        <v>0</v>
      </c>
      <c r="BK273">
        <f>L273</f>
        <v>0</v>
      </c>
      <c r="BL273">
        <f>BH273*BI273*BJ273</f>
        <v>0</v>
      </c>
      <c r="BM273">
        <f>(BK273-BC273)/BJ273</f>
        <v>0</v>
      </c>
      <c r="BN273">
        <f>(BA273-BG273)/BG273</f>
        <v>0</v>
      </c>
      <c r="BO273">
        <f>AZ273/(BB273+AZ273/BG273)</f>
        <v>0</v>
      </c>
      <c r="BP273" t="s">
        <v>407</v>
      </c>
      <c r="BQ273">
        <v>0</v>
      </c>
      <c r="BR273">
        <f>IF(BQ273&lt;&gt;0, BQ273, BO273)</f>
        <v>0</v>
      </c>
      <c r="BS273">
        <f>1-BR273/BG273</f>
        <v>0</v>
      </c>
      <c r="BT273">
        <f>(BG273-BF273)/(BG273-BR273)</f>
        <v>0</v>
      </c>
      <c r="BU273">
        <f>(BA273-BG273)/(BA273-BR273)</f>
        <v>0</v>
      </c>
      <c r="BV273">
        <f>(BG273-BF273)/(BG273-AZ273)</f>
        <v>0</v>
      </c>
      <c r="BW273">
        <f>(BA273-BG273)/(BA273-AZ273)</f>
        <v>0</v>
      </c>
      <c r="BX273">
        <f>(BT273*BR273/BF273)</f>
        <v>0</v>
      </c>
      <c r="BY273">
        <f>(1-BX273)</f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f>$B$11*DQ273+$C$11*DR273+$F$11*EC273*(1-EF273)</f>
        <v>0</v>
      </c>
      <c r="CS273">
        <f>CR273*CT273</f>
        <v>0</v>
      </c>
      <c r="CT273">
        <f>($B$11*$D$9+$C$11*$D$9+$F$11*((EP273+EH273)/MAX(EP273+EH273+EQ273, 0.1)*$I$9+EQ273/MAX(EP273+EH273+EQ273, 0.1)*$J$9))/($B$11+$C$11+$F$11)</f>
        <v>0</v>
      </c>
      <c r="CU273">
        <f>($B$11*$K$9+$C$11*$K$9+$F$11*((EP273+EH273)/MAX(EP273+EH273+EQ273, 0.1)*$P$9+EQ273/MAX(EP273+EH273+EQ273, 0.1)*$Q$9))/($B$11+$C$11+$F$11)</f>
        <v>0</v>
      </c>
      <c r="CV273">
        <v>2.96</v>
      </c>
      <c r="CW273">
        <v>0.5</v>
      </c>
      <c r="CX273" t="s">
        <v>408</v>
      </c>
      <c r="CY273">
        <v>2</v>
      </c>
      <c r="CZ273" t="b">
        <v>1</v>
      </c>
      <c r="DA273">
        <v>1510794465.51852</v>
      </c>
      <c r="DB273">
        <v>1018.41837037037</v>
      </c>
      <c r="DC273">
        <v>1046.19296296296</v>
      </c>
      <c r="DD273">
        <v>9.87981592592593</v>
      </c>
      <c r="DE273">
        <v>9.31718407407407</v>
      </c>
      <c r="DF273">
        <v>1007.98162962963</v>
      </c>
      <c r="DG273">
        <v>9.88116962962963</v>
      </c>
      <c r="DH273">
        <v>500.068814814815</v>
      </c>
      <c r="DI273">
        <v>89.8506962962963</v>
      </c>
      <c r="DJ273">
        <v>0.0999560962962963</v>
      </c>
      <c r="DK273">
        <v>18.9610851851852</v>
      </c>
      <c r="DL273">
        <v>20.0295555555556</v>
      </c>
      <c r="DM273">
        <v>999.9</v>
      </c>
      <c r="DN273">
        <v>0</v>
      </c>
      <c r="DO273">
        <v>0</v>
      </c>
      <c r="DP273">
        <v>10003.4437037037</v>
      </c>
      <c r="DQ273">
        <v>0</v>
      </c>
      <c r="DR273">
        <v>9.77221111111111</v>
      </c>
      <c r="DS273">
        <v>-27.7747259259259</v>
      </c>
      <c r="DT273">
        <v>1028.58074074074</v>
      </c>
      <c r="DU273">
        <v>1056.03259259259</v>
      </c>
      <c r="DV273">
        <v>0.562631703703704</v>
      </c>
      <c r="DW273">
        <v>1046.19296296296</v>
      </c>
      <c r="DX273">
        <v>9.31718407407407</v>
      </c>
      <c r="DY273">
        <v>0.88770837037037</v>
      </c>
      <c r="DZ273">
        <v>0.837155481481481</v>
      </c>
      <c r="EA273">
        <v>5.19300111111111</v>
      </c>
      <c r="EB273">
        <v>4.35341740740741</v>
      </c>
      <c r="EC273">
        <v>1999.96777777778</v>
      </c>
      <c r="ED273">
        <v>0.980003037037037</v>
      </c>
      <c r="EE273">
        <v>0.0199973111111111</v>
      </c>
      <c r="EF273">
        <v>0</v>
      </c>
      <c r="EG273">
        <v>2.35454814814815</v>
      </c>
      <c r="EH273">
        <v>0</v>
      </c>
      <c r="EI273">
        <v>5249.63888888889</v>
      </c>
      <c r="EJ273">
        <v>17299.8888888889</v>
      </c>
      <c r="EK273">
        <v>39.3052962962963</v>
      </c>
      <c r="EL273">
        <v>40.5484074074074</v>
      </c>
      <c r="EM273">
        <v>39.1293703703704</v>
      </c>
      <c r="EN273">
        <v>39.3516296296296</v>
      </c>
      <c r="EO273">
        <v>38.0344814814815</v>
      </c>
      <c r="EP273">
        <v>1959.97592592593</v>
      </c>
      <c r="EQ273">
        <v>39.9940740740741</v>
      </c>
      <c r="ER273">
        <v>0</v>
      </c>
      <c r="ES273">
        <v>1679595226.1</v>
      </c>
      <c r="ET273">
        <v>0</v>
      </c>
      <c r="EU273">
        <v>2.36846923076923</v>
      </c>
      <c r="EV273">
        <v>0.142564102338792</v>
      </c>
      <c r="EW273">
        <v>-3.2557264690146</v>
      </c>
      <c r="EX273">
        <v>5249.60423076923</v>
      </c>
      <c r="EY273">
        <v>15</v>
      </c>
      <c r="EZ273">
        <v>0</v>
      </c>
      <c r="FA273" t="s">
        <v>409</v>
      </c>
      <c r="FB273">
        <v>1510787920.6</v>
      </c>
      <c r="FC273">
        <v>1510787921.6</v>
      </c>
      <c r="FD273">
        <v>0</v>
      </c>
      <c r="FE273">
        <v>-0.101</v>
      </c>
      <c r="FF273">
        <v>-0.012</v>
      </c>
      <c r="FG273">
        <v>6.901</v>
      </c>
      <c r="FH273">
        <v>0.516</v>
      </c>
      <c r="FI273">
        <v>420</v>
      </c>
      <c r="FJ273">
        <v>24</v>
      </c>
      <c r="FK273">
        <v>0.32</v>
      </c>
      <c r="FL273">
        <v>0.12</v>
      </c>
      <c r="FM273">
        <v>0.566696125</v>
      </c>
      <c r="FN273">
        <v>-0.091671410881801</v>
      </c>
      <c r="FO273">
        <v>0.0110461441851614</v>
      </c>
      <c r="FP273">
        <v>1</v>
      </c>
      <c r="FQ273">
        <v>1</v>
      </c>
      <c r="FR273">
        <v>1</v>
      </c>
      <c r="FS273" t="s">
        <v>410</v>
      </c>
      <c r="FT273">
        <v>2.97396</v>
      </c>
      <c r="FU273">
        <v>2.75373</v>
      </c>
      <c r="FV273">
        <v>0.169707</v>
      </c>
      <c r="FW273">
        <v>0.173545</v>
      </c>
      <c r="FX273">
        <v>0.0541433</v>
      </c>
      <c r="FY273">
        <v>0.052338</v>
      </c>
      <c r="FZ273">
        <v>32323.5</v>
      </c>
      <c r="GA273">
        <v>35108.3</v>
      </c>
      <c r="GB273">
        <v>35277.9</v>
      </c>
      <c r="GC273">
        <v>38524.9</v>
      </c>
      <c r="GD273">
        <v>47288.9</v>
      </c>
      <c r="GE273">
        <v>52715.6</v>
      </c>
      <c r="GF273">
        <v>55079.5</v>
      </c>
      <c r="GG273">
        <v>61765.1</v>
      </c>
      <c r="GH273">
        <v>1.99513</v>
      </c>
      <c r="GI273">
        <v>1.7955</v>
      </c>
      <c r="GJ273">
        <v>0.0407621</v>
      </c>
      <c r="GK273">
        <v>0</v>
      </c>
      <c r="GL273">
        <v>19.3667</v>
      </c>
      <c r="GM273">
        <v>999.9</v>
      </c>
      <c r="GN273">
        <v>50.885</v>
      </c>
      <c r="GO273">
        <v>30.706</v>
      </c>
      <c r="GP273">
        <v>25.1252</v>
      </c>
      <c r="GQ273">
        <v>56.5288</v>
      </c>
      <c r="GR273">
        <v>50.5849</v>
      </c>
      <c r="GS273">
        <v>1</v>
      </c>
      <c r="GT273">
        <v>-0.0748781</v>
      </c>
      <c r="GU273">
        <v>5.30044</v>
      </c>
      <c r="GV273">
        <v>20.0417</v>
      </c>
      <c r="GW273">
        <v>5.20172</v>
      </c>
      <c r="GX273">
        <v>12.0073</v>
      </c>
      <c r="GY273">
        <v>4.97545</v>
      </c>
      <c r="GZ273">
        <v>3.29298</v>
      </c>
      <c r="HA273">
        <v>9999</v>
      </c>
      <c r="HB273">
        <v>9999</v>
      </c>
      <c r="HC273">
        <v>999.9</v>
      </c>
      <c r="HD273">
        <v>9999</v>
      </c>
      <c r="HE273">
        <v>1.8631</v>
      </c>
      <c r="HF273">
        <v>1.86813</v>
      </c>
      <c r="HG273">
        <v>1.86785</v>
      </c>
      <c r="HH273">
        <v>1.86904</v>
      </c>
      <c r="HI273">
        <v>1.86985</v>
      </c>
      <c r="HJ273">
        <v>1.86588</v>
      </c>
      <c r="HK273">
        <v>1.86701</v>
      </c>
      <c r="HL273">
        <v>1.86832</v>
      </c>
      <c r="HM273">
        <v>5</v>
      </c>
      <c r="HN273">
        <v>0</v>
      </c>
      <c r="HO273">
        <v>0</v>
      </c>
      <c r="HP273">
        <v>0</v>
      </c>
      <c r="HQ273" t="s">
        <v>411</v>
      </c>
      <c r="HR273" t="s">
        <v>412</v>
      </c>
      <c r="HS273" t="s">
        <v>413</v>
      </c>
      <c r="HT273" t="s">
        <v>413</v>
      </c>
      <c r="HU273" t="s">
        <v>413</v>
      </c>
      <c r="HV273" t="s">
        <v>413</v>
      </c>
      <c r="HW273">
        <v>0</v>
      </c>
      <c r="HX273">
        <v>100</v>
      </c>
      <c r="HY273">
        <v>100</v>
      </c>
      <c r="HZ273">
        <v>10.57</v>
      </c>
      <c r="IA273">
        <v>-0.0012</v>
      </c>
      <c r="IB273">
        <v>4.09459096810632</v>
      </c>
      <c r="IC273">
        <v>0.00701673648668627</v>
      </c>
      <c r="ID273">
        <v>-7.00304995360485e-07</v>
      </c>
      <c r="IE273">
        <v>-1.86506737496121e-11</v>
      </c>
      <c r="IF273">
        <v>0.00125787624930914</v>
      </c>
      <c r="IG273">
        <v>-0.0224036906934607</v>
      </c>
      <c r="IH273">
        <v>0.00249664406764014</v>
      </c>
      <c r="II273">
        <v>-2.59163740235367e-05</v>
      </c>
      <c r="IJ273">
        <v>-2</v>
      </c>
      <c r="IK273">
        <v>2020</v>
      </c>
      <c r="IL273">
        <v>1</v>
      </c>
      <c r="IM273">
        <v>25</v>
      </c>
      <c r="IN273">
        <v>109.2</v>
      </c>
      <c r="IO273">
        <v>109.2</v>
      </c>
      <c r="IP273">
        <v>2.17285</v>
      </c>
      <c r="IQ273">
        <v>2.61475</v>
      </c>
      <c r="IR273">
        <v>1.54785</v>
      </c>
      <c r="IS273">
        <v>2.30469</v>
      </c>
      <c r="IT273">
        <v>1.34644</v>
      </c>
      <c r="IU273">
        <v>2.38159</v>
      </c>
      <c r="IV273">
        <v>34.2814</v>
      </c>
      <c r="IW273">
        <v>24.1926</v>
      </c>
      <c r="IX273">
        <v>18</v>
      </c>
      <c r="IY273">
        <v>502.044</v>
      </c>
      <c r="IZ273">
        <v>379.554</v>
      </c>
      <c r="JA273">
        <v>12.9442</v>
      </c>
      <c r="JB273">
        <v>26.0271</v>
      </c>
      <c r="JC273">
        <v>30.0001</v>
      </c>
      <c r="JD273">
        <v>26.0843</v>
      </c>
      <c r="JE273">
        <v>26.0374</v>
      </c>
      <c r="JF273">
        <v>43.6065</v>
      </c>
      <c r="JG273">
        <v>59.9516</v>
      </c>
      <c r="JH273">
        <v>0</v>
      </c>
      <c r="JI273">
        <v>12.9276</v>
      </c>
      <c r="JJ273">
        <v>1092.9</v>
      </c>
      <c r="JK273">
        <v>9.39162</v>
      </c>
      <c r="JL273">
        <v>102.222</v>
      </c>
      <c r="JM273">
        <v>102.827</v>
      </c>
    </row>
    <row r="274" spans="1:273">
      <c r="A274">
        <v>258</v>
      </c>
      <c r="B274">
        <v>1510794478</v>
      </c>
      <c r="C274">
        <v>5145.90000009537</v>
      </c>
      <c r="D274" t="s">
        <v>927</v>
      </c>
      <c r="E274" t="s">
        <v>928</v>
      </c>
      <c r="F274">
        <v>5</v>
      </c>
      <c r="G274" t="s">
        <v>798</v>
      </c>
      <c r="H274" t="s">
        <v>406</v>
      </c>
      <c r="I274">
        <v>1510794470.23214</v>
      </c>
      <c r="J274">
        <f>(K274)/1000</f>
        <v>0</v>
      </c>
      <c r="K274">
        <f>IF(CZ274, AN274, AH274)</f>
        <v>0</v>
      </c>
      <c r="L274">
        <f>IF(CZ274, AI274, AG274)</f>
        <v>0</v>
      </c>
      <c r="M274">
        <f>DB274 - IF(AU274&gt;1, L274*CV274*100.0/(AW274*DP274), 0)</f>
        <v>0</v>
      </c>
      <c r="N274">
        <f>((T274-J274/2)*M274-L274)/(T274+J274/2)</f>
        <v>0</v>
      </c>
      <c r="O274">
        <f>N274*(DI274+DJ274)/1000.0</f>
        <v>0</v>
      </c>
      <c r="P274">
        <f>(DB274 - IF(AU274&gt;1, L274*CV274*100.0/(AW274*DP274), 0))*(DI274+DJ274)/1000.0</f>
        <v>0</v>
      </c>
      <c r="Q274">
        <f>2.0/((1/S274-1/R274)+SIGN(S274)*SQRT((1/S274-1/R274)*(1/S274-1/R274) + 4*CW274/((CW274+1)*(CW274+1))*(2*1/S274*1/R274-1/R274*1/R274)))</f>
        <v>0</v>
      </c>
      <c r="R274">
        <f>IF(LEFT(CX274,1)&lt;&gt;"0",IF(LEFT(CX274,1)="1",3.0,CY274),$D$5+$E$5*(DP274*DI274/($K$5*1000))+$F$5*(DP274*DI274/($K$5*1000))*MAX(MIN(CV274,$J$5),$I$5)*MAX(MIN(CV274,$J$5),$I$5)+$G$5*MAX(MIN(CV274,$J$5),$I$5)*(DP274*DI274/($K$5*1000))+$H$5*(DP274*DI274/($K$5*1000))*(DP274*DI274/($K$5*1000)))</f>
        <v>0</v>
      </c>
      <c r="S274">
        <f>J274*(1000-(1000*0.61365*exp(17.502*W274/(240.97+W274))/(DI274+DJ274)+DD274)/2)/(1000*0.61365*exp(17.502*W274/(240.97+W274))/(DI274+DJ274)-DD274)</f>
        <v>0</v>
      </c>
      <c r="T274">
        <f>1/((CW274+1)/(Q274/1.6)+1/(R274/1.37)) + CW274/((CW274+1)/(Q274/1.6) + CW274/(R274/1.37))</f>
        <v>0</v>
      </c>
      <c r="U274">
        <f>(CR274*CU274)</f>
        <v>0</v>
      </c>
      <c r="V274">
        <f>(DK274+(U274+2*0.95*5.67E-8*(((DK274+$B$7)+273)^4-(DK274+273)^4)-44100*J274)/(1.84*29.3*R274+8*0.95*5.67E-8*(DK274+273)^3))</f>
        <v>0</v>
      </c>
      <c r="W274">
        <f>($C$7*DL274+$D$7*DM274+$E$7*V274)</f>
        <v>0</v>
      </c>
      <c r="X274">
        <f>0.61365*exp(17.502*W274/(240.97+W274))</f>
        <v>0</v>
      </c>
      <c r="Y274">
        <f>(Z274/AA274*100)</f>
        <v>0</v>
      </c>
      <c r="Z274">
        <f>DD274*(DI274+DJ274)/1000</f>
        <v>0</v>
      </c>
      <c r="AA274">
        <f>0.61365*exp(17.502*DK274/(240.97+DK274))</f>
        <v>0</v>
      </c>
      <c r="AB274">
        <f>(X274-DD274*(DI274+DJ274)/1000)</f>
        <v>0</v>
      </c>
      <c r="AC274">
        <f>(-J274*44100)</f>
        <v>0</v>
      </c>
      <c r="AD274">
        <f>2*29.3*R274*0.92*(DK274-W274)</f>
        <v>0</v>
      </c>
      <c r="AE274">
        <f>2*0.95*5.67E-8*(((DK274+$B$7)+273)^4-(W274+273)^4)</f>
        <v>0</v>
      </c>
      <c r="AF274">
        <f>U274+AE274+AC274+AD274</f>
        <v>0</v>
      </c>
      <c r="AG274">
        <f>DH274*AU274*(DC274-DB274*(1000-AU274*DE274)/(1000-AU274*DD274))/(100*CV274)</f>
        <v>0</v>
      </c>
      <c r="AH274">
        <f>1000*DH274*AU274*(DD274-DE274)/(100*CV274*(1000-AU274*DD274))</f>
        <v>0</v>
      </c>
      <c r="AI274">
        <f>(AJ274 - AK274 - DI274*1E3/(8.314*(DK274+273.15)) * AM274/DH274 * AL274) * DH274/(100*CV274) * (1000 - DE274)/1000</f>
        <v>0</v>
      </c>
      <c r="AJ274">
        <v>1089.28729858138</v>
      </c>
      <c r="AK274">
        <v>1068.95648484849</v>
      </c>
      <c r="AL274">
        <v>3.31225484907979</v>
      </c>
      <c r="AM274">
        <v>64.6680745848926</v>
      </c>
      <c r="AN274">
        <f>(AP274 - AO274 + DI274*1E3/(8.314*(DK274+273.15)) * AR274/DH274 * AQ274) * DH274/(100*CV274) * 1000/(1000 - AP274)</f>
        <v>0</v>
      </c>
      <c r="AO274">
        <v>9.33841212857527</v>
      </c>
      <c r="AP274">
        <v>9.89668727272728</v>
      </c>
      <c r="AQ274">
        <v>2.86299962398166e-05</v>
      </c>
      <c r="AR274">
        <v>99.6129753711119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MAX(0,($B$13+$C$13*DP274)/(1+$D$13*DP274)*DI274/(DK274+273)*$E$13)</f>
        <v>0</v>
      </c>
      <c r="AX274" t="s">
        <v>407</v>
      </c>
      <c r="AY274" t="s">
        <v>407</v>
      </c>
      <c r="AZ274">
        <v>0</v>
      </c>
      <c r="BA274">
        <v>0</v>
      </c>
      <c r="BB274">
        <f>1-AZ274/BA274</f>
        <v>0</v>
      </c>
      <c r="BC274">
        <v>0</v>
      </c>
      <c r="BD274" t="s">
        <v>407</v>
      </c>
      <c r="BE274" t="s">
        <v>407</v>
      </c>
      <c r="BF274">
        <v>0</v>
      </c>
      <c r="BG274">
        <v>0</v>
      </c>
      <c r="BH274">
        <f>1-BF274/BG274</f>
        <v>0</v>
      </c>
      <c r="BI274">
        <v>0.5</v>
      </c>
      <c r="BJ274">
        <f>CS274</f>
        <v>0</v>
      </c>
      <c r="BK274">
        <f>L274</f>
        <v>0</v>
      </c>
      <c r="BL274">
        <f>BH274*BI274*BJ274</f>
        <v>0</v>
      </c>
      <c r="BM274">
        <f>(BK274-BC274)/BJ274</f>
        <v>0</v>
      </c>
      <c r="BN274">
        <f>(BA274-BG274)/BG274</f>
        <v>0</v>
      </c>
      <c r="BO274">
        <f>AZ274/(BB274+AZ274/BG274)</f>
        <v>0</v>
      </c>
      <c r="BP274" t="s">
        <v>407</v>
      </c>
      <c r="BQ274">
        <v>0</v>
      </c>
      <c r="BR274">
        <f>IF(BQ274&lt;&gt;0, BQ274, BO274)</f>
        <v>0</v>
      </c>
      <c r="BS274">
        <f>1-BR274/BG274</f>
        <v>0</v>
      </c>
      <c r="BT274">
        <f>(BG274-BF274)/(BG274-BR274)</f>
        <v>0</v>
      </c>
      <c r="BU274">
        <f>(BA274-BG274)/(BA274-BR274)</f>
        <v>0</v>
      </c>
      <c r="BV274">
        <f>(BG274-BF274)/(BG274-AZ274)</f>
        <v>0</v>
      </c>
      <c r="BW274">
        <f>(BA274-BG274)/(BA274-AZ274)</f>
        <v>0</v>
      </c>
      <c r="BX274">
        <f>(BT274*BR274/BF274)</f>
        <v>0</v>
      </c>
      <c r="BY274">
        <f>(1-BX274)</f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f>$B$11*DQ274+$C$11*DR274+$F$11*EC274*(1-EF274)</f>
        <v>0</v>
      </c>
      <c r="CS274">
        <f>CR274*CT274</f>
        <v>0</v>
      </c>
      <c r="CT274">
        <f>($B$11*$D$9+$C$11*$D$9+$F$11*((EP274+EH274)/MAX(EP274+EH274+EQ274, 0.1)*$I$9+EQ274/MAX(EP274+EH274+EQ274, 0.1)*$J$9))/($B$11+$C$11+$F$11)</f>
        <v>0</v>
      </c>
      <c r="CU274">
        <f>($B$11*$K$9+$C$11*$K$9+$F$11*((EP274+EH274)/MAX(EP274+EH274+EQ274, 0.1)*$P$9+EQ274/MAX(EP274+EH274+EQ274, 0.1)*$Q$9))/($B$11+$C$11+$F$11)</f>
        <v>0</v>
      </c>
      <c r="CV274">
        <v>2.96</v>
      </c>
      <c r="CW274">
        <v>0.5</v>
      </c>
      <c r="CX274" t="s">
        <v>408</v>
      </c>
      <c r="CY274">
        <v>2</v>
      </c>
      <c r="CZ274" t="b">
        <v>1</v>
      </c>
      <c r="DA274">
        <v>1510794470.23214</v>
      </c>
      <c r="DB274">
        <v>1034.17821428571</v>
      </c>
      <c r="DC274">
        <v>1061.87678571429</v>
      </c>
      <c r="DD274">
        <v>9.88466321428571</v>
      </c>
      <c r="DE274">
        <v>9.327805</v>
      </c>
      <c r="DF274">
        <v>1023.65414285714</v>
      </c>
      <c r="DG274">
        <v>9.885925</v>
      </c>
      <c r="DH274">
        <v>500.061392857143</v>
      </c>
      <c r="DI274">
        <v>89.8494392857143</v>
      </c>
      <c r="DJ274">
        <v>0.0999497607142857</v>
      </c>
      <c r="DK274">
        <v>18.9624464285714</v>
      </c>
      <c r="DL274">
        <v>20.0267142857143</v>
      </c>
      <c r="DM274">
        <v>999.9</v>
      </c>
      <c r="DN274">
        <v>0</v>
      </c>
      <c r="DO274">
        <v>0</v>
      </c>
      <c r="DP274">
        <v>9990.10892857143</v>
      </c>
      <c r="DQ274">
        <v>0</v>
      </c>
      <c r="DR274">
        <v>9.77398642857143</v>
      </c>
      <c r="DS274">
        <v>-27.697775</v>
      </c>
      <c r="DT274">
        <v>1044.50357142857</v>
      </c>
      <c r="DU274">
        <v>1071.875</v>
      </c>
      <c r="DV274">
        <v>0.556857928571429</v>
      </c>
      <c r="DW274">
        <v>1061.87678571429</v>
      </c>
      <c r="DX274">
        <v>9.327805</v>
      </c>
      <c r="DY274">
        <v>0.888131464285714</v>
      </c>
      <c r="DZ274">
        <v>0.838098035714286</v>
      </c>
      <c r="EA274">
        <v>5.19984535714286</v>
      </c>
      <c r="EB274">
        <v>4.36947821428571</v>
      </c>
      <c r="EC274">
        <v>1999.9425</v>
      </c>
      <c r="ED274">
        <v>0.979998678571429</v>
      </c>
      <c r="EE274">
        <v>0.0200015892857143</v>
      </c>
      <c r="EF274">
        <v>0</v>
      </c>
      <c r="EG274">
        <v>2.33589285714286</v>
      </c>
      <c r="EH274">
        <v>0</v>
      </c>
      <c r="EI274">
        <v>5249.54607142857</v>
      </c>
      <c r="EJ274">
        <v>17299.6535714286</v>
      </c>
      <c r="EK274">
        <v>39.3859285714286</v>
      </c>
      <c r="EL274">
        <v>40.6225357142857</v>
      </c>
      <c r="EM274">
        <v>39.2095714285714</v>
      </c>
      <c r="EN274">
        <v>39.4483214285714</v>
      </c>
      <c r="EO274">
        <v>38.1068928571429</v>
      </c>
      <c r="EP274">
        <v>1959.94357142857</v>
      </c>
      <c r="EQ274">
        <v>40.0003571428571</v>
      </c>
      <c r="ER274">
        <v>0</v>
      </c>
      <c r="ES274">
        <v>1679595230.9</v>
      </c>
      <c r="ET274">
        <v>0</v>
      </c>
      <c r="EU274">
        <v>2.35527692307692</v>
      </c>
      <c r="EV274">
        <v>-0.653203412961573</v>
      </c>
      <c r="EW274">
        <v>1.44478635504188</v>
      </c>
      <c r="EX274">
        <v>5249.54153846154</v>
      </c>
      <c r="EY274">
        <v>15</v>
      </c>
      <c r="EZ274">
        <v>0</v>
      </c>
      <c r="FA274" t="s">
        <v>409</v>
      </c>
      <c r="FB274">
        <v>1510787920.6</v>
      </c>
      <c r="FC274">
        <v>1510787921.6</v>
      </c>
      <c r="FD274">
        <v>0</v>
      </c>
      <c r="FE274">
        <v>-0.101</v>
      </c>
      <c r="FF274">
        <v>-0.012</v>
      </c>
      <c r="FG274">
        <v>6.901</v>
      </c>
      <c r="FH274">
        <v>0.516</v>
      </c>
      <c r="FI274">
        <v>420</v>
      </c>
      <c r="FJ274">
        <v>24</v>
      </c>
      <c r="FK274">
        <v>0.32</v>
      </c>
      <c r="FL274">
        <v>0.12</v>
      </c>
      <c r="FM274">
        <v>0.56089565</v>
      </c>
      <c r="FN274">
        <v>-0.0899359699812406</v>
      </c>
      <c r="FO274">
        <v>0.0111741155926319</v>
      </c>
      <c r="FP274">
        <v>1</v>
      </c>
      <c r="FQ274">
        <v>1</v>
      </c>
      <c r="FR274">
        <v>1</v>
      </c>
      <c r="FS274" t="s">
        <v>410</v>
      </c>
      <c r="FT274">
        <v>2.97391</v>
      </c>
      <c r="FU274">
        <v>2.75355</v>
      </c>
      <c r="FV274">
        <v>0.171405</v>
      </c>
      <c r="FW274">
        <v>0.175253</v>
      </c>
      <c r="FX274">
        <v>0.0541751</v>
      </c>
      <c r="FY274">
        <v>0.0523338</v>
      </c>
      <c r="FZ274">
        <v>32257.6</v>
      </c>
      <c r="GA274">
        <v>35036.2</v>
      </c>
      <c r="GB274">
        <v>35278</v>
      </c>
      <c r="GC274">
        <v>38525.4</v>
      </c>
      <c r="GD274">
        <v>47287.7</v>
      </c>
      <c r="GE274">
        <v>52716.1</v>
      </c>
      <c r="GF274">
        <v>55079.9</v>
      </c>
      <c r="GG274">
        <v>61765.4</v>
      </c>
      <c r="GH274">
        <v>1.99483</v>
      </c>
      <c r="GI274">
        <v>1.79543</v>
      </c>
      <c r="GJ274">
        <v>0.0382811</v>
      </c>
      <c r="GK274">
        <v>0</v>
      </c>
      <c r="GL274">
        <v>19.3667</v>
      </c>
      <c r="GM274">
        <v>999.9</v>
      </c>
      <c r="GN274">
        <v>50.885</v>
      </c>
      <c r="GO274">
        <v>30.706</v>
      </c>
      <c r="GP274">
        <v>25.1254</v>
      </c>
      <c r="GQ274">
        <v>56.3588</v>
      </c>
      <c r="GR274">
        <v>50.2524</v>
      </c>
      <c r="GS274">
        <v>1</v>
      </c>
      <c r="GT274">
        <v>-0.0749594</v>
      </c>
      <c r="GU274">
        <v>5.36885</v>
      </c>
      <c r="GV274">
        <v>20.0394</v>
      </c>
      <c r="GW274">
        <v>5.20052</v>
      </c>
      <c r="GX274">
        <v>12.0059</v>
      </c>
      <c r="GY274">
        <v>4.97515</v>
      </c>
      <c r="GZ274">
        <v>3.2927</v>
      </c>
      <c r="HA274">
        <v>9999</v>
      </c>
      <c r="HB274">
        <v>9999</v>
      </c>
      <c r="HC274">
        <v>999.9</v>
      </c>
      <c r="HD274">
        <v>9999</v>
      </c>
      <c r="HE274">
        <v>1.8631</v>
      </c>
      <c r="HF274">
        <v>1.86813</v>
      </c>
      <c r="HG274">
        <v>1.86786</v>
      </c>
      <c r="HH274">
        <v>1.86905</v>
      </c>
      <c r="HI274">
        <v>1.86986</v>
      </c>
      <c r="HJ274">
        <v>1.86588</v>
      </c>
      <c r="HK274">
        <v>1.86704</v>
      </c>
      <c r="HL274">
        <v>1.86832</v>
      </c>
      <c r="HM274">
        <v>5</v>
      </c>
      <c r="HN274">
        <v>0</v>
      </c>
      <c r="HO274">
        <v>0</v>
      </c>
      <c r="HP274">
        <v>0</v>
      </c>
      <c r="HQ274" t="s">
        <v>411</v>
      </c>
      <c r="HR274" t="s">
        <v>412</v>
      </c>
      <c r="HS274" t="s">
        <v>413</v>
      </c>
      <c r="HT274" t="s">
        <v>413</v>
      </c>
      <c r="HU274" t="s">
        <v>413</v>
      </c>
      <c r="HV274" t="s">
        <v>413</v>
      </c>
      <c r="HW274">
        <v>0</v>
      </c>
      <c r="HX274">
        <v>100</v>
      </c>
      <c r="HY274">
        <v>100</v>
      </c>
      <c r="HZ274">
        <v>10.66</v>
      </c>
      <c r="IA274">
        <v>-0.001</v>
      </c>
      <c r="IB274">
        <v>4.09459096810632</v>
      </c>
      <c r="IC274">
        <v>0.00701673648668627</v>
      </c>
      <c r="ID274">
        <v>-7.00304995360485e-07</v>
      </c>
      <c r="IE274">
        <v>-1.86506737496121e-11</v>
      </c>
      <c r="IF274">
        <v>0.00125787624930914</v>
      </c>
      <c r="IG274">
        <v>-0.0224036906934607</v>
      </c>
      <c r="IH274">
        <v>0.00249664406764014</v>
      </c>
      <c r="II274">
        <v>-2.59163740235367e-05</v>
      </c>
      <c r="IJ274">
        <v>-2</v>
      </c>
      <c r="IK274">
        <v>2020</v>
      </c>
      <c r="IL274">
        <v>1</v>
      </c>
      <c r="IM274">
        <v>25</v>
      </c>
      <c r="IN274">
        <v>109.3</v>
      </c>
      <c r="IO274">
        <v>109.3</v>
      </c>
      <c r="IP274">
        <v>2.20215</v>
      </c>
      <c r="IQ274">
        <v>2.62695</v>
      </c>
      <c r="IR274">
        <v>1.54785</v>
      </c>
      <c r="IS274">
        <v>2.30469</v>
      </c>
      <c r="IT274">
        <v>1.34644</v>
      </c>
      <c r="IU274">
        <v>2.27661</v>
      </c>
      <c r="IV274">
        <v>34.2814</v>
      </c>
      <c r="IW274">
        <v>24.1838</v>
      </c>
      <c r="IX274">
        <v>18</v>
      </c>
      <c r="IY274">
        <v>501.828</v>
      </c>
      <c r="IZ274">
        <v>379.508</v>
      </c>
      <c r="JA274">
        <v>12.9156</v>
      </c>
      <c r="JB274">
        <v>26.0261</v>
      </c>
      <c r="JC274">
        <v>30.0002</v>
      </c>
      <c r="JD274">
        <v>26.0822</v>
      </c>
      <c r="JE274">
        <v>26.0365</v>
      </c>
      <c r="JF274">
        <v>44.1169</v>
      </c>
      <c r="JG274">
        <v>59.6754</v>
      </c>
      <c r="JH274">
        <v>0</v>
      </c>
      <c r="JI274">
        <v>12.8888</v>
      </c>
      <c r="JJ274">
        <v>1106.57</v>
      </c>
      <c r="JK274">
        <v>9.44212</v>
      </c>
      <c r="JL274">
        <v>102.222</v>
      </c>
      <c r="JM274">
        <v>102.827</v>
      </c>
    </row>
    <row r="275" spans="1:273">
      <c r="A275">
        <v>259</v>
      </c>
      <c r="B275">
        <v>1510794483</v>
      </c>
      <c r="C275">
        <v>5150.90000009537</v>
      </c>
      <c r="D275" t="s">
        <v>929</v>
      </c>
      <c r="E275" t="s">
        <v>930</v>
      </c>
      <c r="F275">
        <v>5</v>
      </c>
      <c r="G275" t="s">
        <v>798</v>
      </c>
      <c r="H275" t="s">
        <v>406</v>
      </c>
      <c r="I275">
        <v>1510794475.5</v>
      </c>
      <c r="J275">
        <f>(K275)/1000</f>
        <v>0</v>
      </c>
      <c r="K275">
        <f>IF(CZ275, AN275, AH275)</f>
        <v>0</v>
      </c>
      <c r="L275">
        <f>IF(CZ275, AI275, AG275)</f>
        <v>0</v>
      </c>
      <c r="M275">
        <f>DB275 - IF(AU275&gt;1, L275*CV275*100.0/(AW275*DP275), 0)</f>
        <v>0</v>
      </c>
      <c r="N275">
        <f>((T275-J275/2)*M275-L275)/(T275+J275/2)</f>
        <v>0</v>
      </c>
      <c r="O275">
        <f>N275*(DI275+DJ275)/1000.0</f>
        <v>0</v>
      </c>
      <c r="P275">
        <f>(DB275 - IF(AU275&gt;1, L275*CV275*100.0/(AW275*DP275), 0))*(DI275+DJ275)/1000.0</f>
        <v>0</v>
      </c>
      <c r="Q275">
        <f>2.0/((1/S275-1/R275)+SIGN(S275)*SQRT((1/S275-1/R275)*(1/S275-1/R275) + 4*CW275/((CW275+1)*(CW275+1))*(2*1/S275*1/R275-1/R275*1/R275)))</f>
        <v>0</v>
      </c>
      <c r="R275">
        <f>IF(LEFT(CX275,1)&lt;&gt;"0",IF(LEFT(CX275,1)="1",3.0,CY275),$D$5+$E$5*(DP275*DI275/($K$5*1000))+$F$5*(DP275*DI275/($K$5*1000))*MAX(MIN(CV275,$J$5),$I$5)*MAX(MIN(CV275,$J$5),$I$5)+$G$5*MAX(MIN(CV275,$J$5),$I$5)*(DP275*DI275/($K$5*1000))+$H$5*(DP275*DI275/($K$5*1000))*(DP275*DI275/($K$5*1000)))</f>
        <v>0</v>
      </c>
      <c r="S275">
        <f>J275*(1000-(1000*0.61365*exp(17.502*W275/(240.97+W275))/(DI275+DJ275)+DD275)/2)/(1000*0.61365*exp(17.502*W275/(240.97+W275))/(DI275+DJ275)-DD275)</f>
        <v>0</v>
      </c>
      <c r="T275">
        <f>1/((CW275+1)/(Q275/1.6)+1/(R275/1.37)) + CW275/((CW275+1)/(Q275/1.6) + CW275/(R275/1.37))</f>
        <v>0</v>
      </c>
      <c r="U275">
        <f>(CR275*CU275)</f>
        <v>0</v>
      </c>
      <c r="V275">
        <f>(DK275+(U275+2*0.95*5.67E-8*(((DK275+$B$7)+273)^4-(DK275+273)^4)-44100*J275)/(1.84*29.3*R275+8*0.95*5.67E-8*(DK275+273)^3))</f>
        <v>0</v>
      </c>
      <c r="W275">
        <f>($C$7*DL275+$D$7*DM275+$E$7*V275)</f>
        <v>0</v>
      </c>
      <c r="X275">
        <f>0.61365*exp(17.502*W275/(240.97+W275))</f>
        <v>0</v>
      </c>
      <c r="Y275">
        <f>(Z275/AA275*100)</f>
        <v>0</v>
      </c>
      <c r="Z275">
        <f>DD275*(DI275+DJ275)/1000</f>
        <v>0</v>
      </c>
      <c r="AA275">
        <f>0.61365*exp(17.502*DK275/(240.97+DK275))</f>
        <v>0</v>
      </c>
      <c r="AB275">
        <f>(X275-DD275*(DI275+DJ275)/1000)</f>
        <v>0</v>
      </c>
      <c r="AC275">
        <f>(-J275*44100)</f>
        <v>0</v>
      </c>
      <c r="AD275">
        <f>2*29.3*R275*0.92*(DK275-W275)</f>
        <v>0</v>
      </c>
      <c r="AE275">
        <f>2*0.95*5.67E-8*(((DK275+$B$7)+273)^4-(W275+273)^4)</f>
        <v>0</v>
      </c>
      <c r="AF275">
        <f>U275+AE275+AC275+AD275</f>
        <v>0</v>
      </c>
      <c r="AG275">
        <f>DH275*AU275*(DC275-DB275*(1000-AU275*DE275)/(1000-AU275*DD275))/(100*CV275)</f>
        <v>0</v>
      </c>
      <c r="AH275">
        <f>1000*DH275*AU275*(DD275-DE275)/(100*CV275*(1000-AU275*DD275))</f>
        <v>0</v>
      </c>
      <c r="AI275">
        <f>(AJ275 - AK275 - DI275*1E3/(8.314*(DK275+273.15)) * AM275/DH275 * AL275) * DH275/(100*CV275) * (1000 - DE275)/1000</f>
        <v>0</v>
      </c>
      <c r="AJ275">
        <v>1106.50045661343</v>
      </c>
      <c r="AK275">
        <v>1085.85963636364</v>
      </c>
      <c r="AL275">
        <v>3.37311953633409</v>
      </c>
      <c r="AM275">
        <v>64.6680745848926</v>
      </c>
      <c r="AN275">
        <f>(AP275 - AO275 + DI275*1E3/(8.314*(DK275+273.15)) * AR275/DH275 * AQ275) * DH275/(100*CV275) * 1000/(1000 - AP275)</f>
        <v>0</v>
      </c>
      <c r="AO275">
        <v>9.3371547112129</v>
      </c>
      <c r="AP275">
        <v>9.90111531468532</v>
      </c>
      <c r="AQ275">
        <v>1.70986626572809e-05</v>
      </c>
      <c r="AR275">
        <v>99.6129753711119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MAX(0,($B$13+$C$13*DP275)/(1+$D$13*DP275)*DI275/(DK275+273)*$E$13)</f>
        <v>0</v>
      </c>
      <c r="AX275" t="s">
        <v>407</v>
      </c>
      <c r="AY275" t="s">
        <v>407</v>
      </c>
      <c r="AZ275">
        <v>0</v>
      </c>
      <c r="BA275">
        <v>0</v>
      </c>
      <c r="BB275">
        <f>1-AZ275/BA275</f>
        <v>0</v>
      </c>
      <c r="BC275">
        <v>0</v>
      </c>
      <c r="BD275" t="s">
        <v>407</v>
      </c>
      <c r="BE275" t="s">
        <v>407</v>
      </c>
      <c r="BF275">
        <v>0</v>
      </c>
      <c r="BG275">
        <v>0</v>
      </c>
      <c r="BH275">
        <f>1-BF275/BG275</f>
        <v>0</v>
      </c>
      <c r="BI275">
        <v>0.5</v>
      </c>
      <c r="BJ275">
        <f>CS275</f>
        <v>0</v>
      </c>
      <c r="BK275">
        <f>L275</f>
        <v>0</v>
      </c>
      <c r="BL275">
        <f>BH275*BI275*BJ275</f>
        <v>0</v>
      </c>
      <c r="BM275">
        <f>(BK275-BC275)/BJ275</f>
        <v>0</v>
      </c>
      <c r="BN275">
        <f>(BA275-BG275)/BG275</f>
        <v>0</v>
      </c>
      <c r="BO275">
        <f>AZ275/(BB275+AZ275/BG275)</f>
        <v>0</v>
      </c>
      <c r="BP275" t="s">
        <v>407</v>
      </c>
      <c r="BQ275">
        <v>0</v>
      </c>
      <c r="BR275">
        <f>IF(BQ275&lt;&gt;0, BQ275, BO275)</f>
        <v>0</v>
      </c>
      <c r="BS275">
        <f>1-BR275/BG275</f>
        <v>0</v>
      </c>
      <c r="BT275">
        <f>(BG275-BF275)/(BG275-BR275)</f>
        <v>0</v>
      </c>
      <c r="BU275">
        <f>(BA275-BG275)/(BA275-BR275)</f>
        <v>0</v>
      </c>
      <c r="BV275">
        <f>(BG275-BF275)/(BG275-AZ275)</f>
        <v>0</v>
      </c>
      <c r="BW275">
        <f>(BA275-BG275)/(BA275-AZ275)</f>
        <v>0</v>
      </c>
      <c r="BX275">
        <f>(BT275*BR275/BF275)</f>
        <v>0</v>
      </c>
      <c r="BY275">
        <f>(1-BX275)</f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f>$B$11*DQ275+$C$11*DR275+$F$11*EC275*(1-EF275)</f>
        <v>0</v>
      </c>
      <c r="CS275">
        <f>CR275*CT275</f>
        <v>0</v>
      </c>
      <c r="CT275">
        <f>($B$11*$D$9+$C$11*$D$9+$F$11*((EP275+EH275)/MAX(EP275+EH275+EQ275, 0.1)*$I$9+EQ275/MAX(EP275+EH275+EQ275, 0.1)*$J$9))/($B$11+$C$11+$F$11)</f>
        <v>0</v>
      </c>
      <c r="CU275">
        <f>($B$11*$K$9+$C$11*$K$9+$F$11*((EP275+EH275)/MAX(EP275+EH275+EQ275, 0.1)*$P$9+EQ275/MAX(EP275+EH275+EQ275, 0.1)*$Q$9))/($B$11+$C$11+$F$11)</f>
        <v>0</v>
      </c>
      <c r="CV275">
        <v>2.96</v>
      </c>
      <c r="CW275">
        <v>0.5</v>
      </c>
      <c r="CX275" t="s">
        <v>408</v>
      </c>
      <c r="CY275">
        <v>2</v>
      </c>
      <c r="CZ275" t="b">
        <v>1</v>
      </c>
      <c r="DA275">
        <v>1510794475.5</v>
      </c>
      <c r="DB275">
        <v>1051.78333333333</v>
      </c>
      <c r="DC275">
        <v>1079.61074074074</v>
      </c>
      <c r="DD275">
        <v>9.89237074074074</v>
      </c>
      <c r="DE275">
        <v>9.33908888888889</v>
      </c>
      <c r="DF275">
        <v>1041.16296296296</v>
      </c>
      <c r="DG275">
        <v>9.89348703703704</v>
      </c>
      <c r="DH275">
        <v>500.071444444444</v>
      </c>
      <c r="DI275">
        <v>89.8488222222222</v>
      </c>
      <c r="DJ275">
        <v>0.100021348148148</v>
      </c>
      <c r="DK275">
        <v>18.9647037037037</v>
      </c>
      <c r="DL275">
        <v>20.0249962962963</v>
      </c>
      <c r="DM275">
        <v>999.9</v>
      </c>
      <c r="DN275">
        <v>0</v>
      </c>
      <c r="DO275">
        <v>0</v>
      </c>
      <c r="DP275">
        <v>9982.87185185185</v>
      </c>
      <c r="DQ275">
        <v>0</v>
      </c>
      <c r="DR275">
        <v>9.78186259259259</v>
      </c>
      <c r="DS275">
        <v>-27.8268</v>
      </c>
      <c r="DT275">
        <v>1062.29222222222</v>
      </c>
      <c r="DU275">
        <v>1089.78814814815</v>
      </c>
      <c r="DV275">
        <v>0.553282407407407</v>
      </c>
      <c r="DW275">
        <v>1079.61074074074</v>
      </c>
      <c r="DX275">
        <v>9.33908888888889</v>
      </c>
      <c r="DY275">
        <v>0.888817888888889</v>
      </c>
      <c r="DZ275">
        <v>0.839106037037037</v>
      </c>
      <c r="EA275">
        <v>5.21094703703704</v>
      </c>
      <c r="EB275">
        <v>4.38664777777778</v>
      </c>
      <c r="EC275">
        <v>1999.96703703704</v>
      </c>
      <c r="ED275">
        <v>0.979995296296296</v>
      </c>
      <c r="EE275">
        <v>0.0200048888888889</v>
      </c>
      <c r="EF275">
        <v>0</v>
      </c>
      <c r="EG275">
        <v>2.29544814814815</v>
      </c>
      <c r="EH275">
        <v>0</v>
      </c>
      <c r="EI275">
        <v>5249.58296296296</v>
      </c>
      <c r="EJ275">
        <v>17299.8592592593</v>
      </c>
      <c r="EK275">
        <v>39.4766296296296</v>
      </c>
      <c r="EL275">
        <v>40.7104074074074</v>
      </c>
      <c r="EM275">
        <v>39.3006666666667</v>
      </c>
      <c r="EN275">
        <v>39.5529259259259</v>
      </c>
      <c r="EO275">
        <v>38.1895925925926</v>
      </c>
      <c r="EP275">
        <v>1959.96</v>
      </c>
      <c r="EQ275">
        <v>40.007037037037</v>
      </c>
      <c r="ER275">
        <v>0</v>
      </c>
      <c r="ES275">
        <v>1679595235.7</v>
      </c>
      <c r="ET275">
        <v>0</v>
      </c>
      <c r="EU275">
        <v>2.31308846153846</v>
      </c>
      <c r="EV275">
        <v>-0.316105971329923</v>
      </c>
      <c r="EW275">
        <v>1.44136754028308</v>
      </c>
      <c r="EX275">
        <v>5249.56923076923</v>
      </c>
      <c r="EY275">
        <v>15</v>
      </c>
      <c r="EZ275">
        <v>0</v>
      </c>
      <c r="FA275" t="s">
        <v>409</v>
      </c>
      <c r="FB275">
        <v>1510787920.6</v>
      </c>
      <c r="FC275">
        <v>1510787921.6</v>
      </c>
      <c r="FD275">
        <v>0</v>
      </c>
      <c r="FE275">
        <v>-0.101</v>
      </c>
      <c r="FF275">
        <v>-0.012</v>
      </c>
      <c r="FG275">
        <v>6.901</v>
      </c>
      <c r="FH275">
        <v>0.516</v>
      </c>
      <c r="FI275">
        <v>420</v>
      </c>
      <c r="FJ275">
        <v>24</v>
      </c>
      <c r="FK275">
        <v>0.32</v>
      </c>
      <c r="FL275">
        <v>0.12</v>
      </c>
      <c r="FM275">
        <v>0.557929875</v>
      </c>
      <c r="FN275">
        <v>-0.0377521463414641</v>
      </c>
      <c r="FO275">
        <v>0.00908039596655207</v>
      </c>
      <c r="FP275">
        <v>1</v>
      </c>
      <c r="FQ275">
        <v>1</v>
      </c>
      <c r="FR275">
        <v>1</v>
      </c>
      <c r="FS275" t="s">
        <v>410</v>
      </c>
      <c r="FT275">
        <v>2.974</v>
      </c>
      <c r="FU275">
        <v>2.754</v>
      </c>
      <c r="FV275">
        <v>0.173115</v>
      </c>
      <c r="FW275">
        <v>0.17694</v>
      </c>
      <c r="FX275">
        <v>0.0541949</v>
      </c>
      <c r="FY275">
        <v>0.0524191</v>
      </c>
      <c r="FZ275">
        <v>32191.1</v>
      </c>
      <c r="GA275">
        <v>34964.7</v>
      </c>
      <c r="GB275">
        <v>35278.1</v>
      </c>
      <c r="GC275">
        <v>38525.5</v>
      </c>
      <c r="GD275">
        <v>47287</v>
      </c>
      <c r="GE275">
        <v>52711.6</v>
      </c>
      <c r="GF275">
        <v>55080.1</v>
      </c>
      <c r="GG275">
        <v>61765.6</v>
      </c>
      <c r="GH275">
        <v>1.9951</v>
      </c>
      <c r="GI275">
        <v>1.7957</v>
      </c>
      <c r="GJ275">
        <v>0.0392608</v>
      </c>
      <c r="GK275">
        <v>0</v>
      </c>
      <c r="GL275">
        <v>19.3679</v>
      </c>
      <c r="GM275">
        <v>999.9</v>
      </c>
      <c r="GN275">
        <v>50.861</v>
      </c>
      <c r="GO275">
        <v>30.696</v>
      </c>
      <c r="GP275">
        <v>25.0994</v>
      </c>
      <c r="GQ275">
        <v>56.4588</v>
      </c>
      <c r="GR275">
        <v>49.9359</v>
      </c>
      <c r="GS275">
        <v>1</v>
      </c>
      <c r="GT275">
        <v>-0.074812</v>
      </c>
      <c r="GU275">
        <v>5.32566</v>
      </c>
      <c r="GV275">
        <v>20.0414</v>
      </c>
      <c r="GW275">
        <v>5.20202</v>
      </c>
      <c r="GX275">
        <v>12.0074</v>
      </c>
      <c r="GY275">
        <v>4.97565</v>
      </c>
      <c r="GZ275">
        <v>3.293</v>
      </c>
      <c r="HA275">
        <v>9999</v>
      </c>
      <c r="HB275">
        <v>9999</v>
      </c>
      <c r="HC275">
        <v>999.9</v>
      </c>
      <c r="HD275">
        <v>9999</v>
      </c>
      <c r="HE275">
        <v>1.8631</v>
      </c>
      <c r="HF275">
        <v>1.86813</v>
      </c>
      <c r="HG275">
        <v>1.86787</v>
      </c>
      <c r="HH275">
        <v>1.86904</v>
      </c>
      <c r="HI275">
        <v>1.86988</v>
      </c>
      <c r="HJ275">
        <v>1.86588</v>
      </c>
      <c r="HK275">
        <v>1.86703</v>
      </c>
      <c r="HL275">
        <v>1.86833</v>
      </c>
      <c r="HM275">
        <v>5</v>
      </c>
      <c r="HN275">
        <v>0</v>
      </c>
      <c r="HO275">
        <v>0</v>
      </c>
      <c r="HP275">
        <v>0</v>
      </c>
      <c r="HQ275" t="s">
        <v>411</v>
      </c>
      <c r="HR275" t="s">
        <v>412</v>
      </c>
      <c r="HS275" t="s">
        <v>413</v>
      </c>
      <c r="HT275" t="s">
        <v>413</v>
      </c>
      <c r="HU275" t="s">
        <v>413</v>
      </c>
      <c r="HV275" t="s">
        <v>413</v>
      </c>
      <c r="HW275">
        <v>0</v>
      </c>
      <c r="HX275">
        <v>100</v>
      </c>
      <c r="HY275">
        <v>100</v>
      </c>
      <c r="HZ275">
        <v>10.76</v>
      </c>
      <c r="IA275">
        <v>-0.0009</v>
      </c>
      <c r="IB275">
        <v>4.09459096810632</v>
      </c>
      <c r="IC275">
        <v>0.00701673648668627</v>
      </c>
      <c r="ID275">
        <v>-7.00304995360485e-07</v>
      </c>
      <c r="IE275">
        <v>-1.86506737496121e-11</v>
      </c>
      <c r="IF275">
        <v>0.00125787624930914</v>
      </c>
      <c r="IG275">
        <v>-0.0224036906934607</v>
      </c>
      <c r="IH275">
        <v>0.00249664406764014</v>
      </c>
      <c r="II275">
        <v>-2.59163740235367e-05</v>
      </c>
      <c r="IJ275">
        <v>-2</v>
      </c>
      <c r="IK275">
        <v>2020</v>
      </c>
      <c r="IL275">
        <v>1</v>
      </c>
      <c r="IM275">
        <v>25</v>
      </c>
      <c r="IN275">
        <v>109.4</v>
      </c>
      <c r="IO275">
        <v>109.4</v>
      </c>
      <c r="IP275">
        <v>2.22778</v>
      </c>
      <c r="IQ275">
        <v>2.61963</v>
      </c>
      <c r="IR275">
        <v>1.54785</v>
      </c>
      <c r="IS275">
        <v>2.30469</v>
      </c>
      <c r="IT275">
        <v>1.34644</v>
      </c>
      <c r="IU275">
        <v>2.37915</v>
      </c>
      <c r="IV275">
        <v>34.2587</v>
      </c>
      <c r="IW275">
        <v>24.1926</v>
      </c>
      <c r="IX275">
        <v>18</v>
      </c>
      <c r="IY275">
        <v>502.003</v>
      </c>
      <c r="IZ275">
        <v>379.644</v>
      </c>
      <c r="JA275">
        <v>12.8812</v>
      </c>
      <c r="JB275">
        <v>26.024</v>
      </c>
      <c r="JC275">
        <v>30.0001</v>
      </c>
      <c r="JD275">
        <v>26.0816</v>
      </c>
      <c r="JE275">
        <v>26.0352</v>
      </c>
      <c r="JF275">
        <v>44.6997</v>
      </c>
      <c r="JG275">
        <v>59.6754</v>
      </c>
      <c r="JH275">
        <v>0</v>
      </c>
      <c r="JI275">
        <v>12.8814</v>
      </c>
      <c r="JJ275">
        <v>1126.83</v>
      </c>
      <c r="JK275">
        <v>9.45708</v>
      </c>
      <c r="JL275">
        <v>102.223</v>
      </c>
      <c r="JM275">
        <v>102.828</v>
      </c>
    </row>
    <row r="276" spans="1:273">
      <c r="A276">
        <v>260</v>
      </c>
      <c r="B276">
        <v>1510794488</v>
      </c>
      <c r="C276">
        <v>5155.90000009537</v>
      </c>
      <c r="D276" t="s">
        <v>931</v>
      </c>
      <c r="E276" t="s">
        <v>932</v>
      </c>
      <c r="F276">
        <v>5</v>
      </c>
      <c r="G276" t="s">
        <v>798</v>
      </c>
      <c r="H276" t="s">
        <v>406</v>
      </c>
      <c r="I276">
        <v>1510794480.21429</v>
      </c>
      <c r="J276">
        <f>(K276)/1000</f>
        <v>0</v>
      </c>
      <c r="K276">
        <f>IF(CZ276, AN276, AH276)</f>
        <v>0</v>
      </c>
      <c r="L276">
        <f>IF(CZ276, AI276, AG276)</f>
        <v>0</v>
      </c>
      <c r="M276">
        <f>DB276 - IF(AU276&gt;1, L276*CV276*100.0/(AW276*DP276), 0)</f>
        <v>0</v>
      </c>
      <c r="N276">
        <f>((T276-J276/2)*M276-L276)/(T276+J276/2)</f>
        <v>0</v>
      </c>
      <c r="O276">
        <f>N276*(DI276+DJ276)/1000.0</f>
        <v>0</v>
      </c>
      <c r="P276">
        <f>(DB276 - IF(AU276&gt;1, L276*CV276*100.0/(AW276*DP276), 0))*(DI276+DJ276)/1000.0</f>
        <v>0</v>
      </c>
      <c r="Q276">
        <f>2.0/((1/S276-1/R276)+SIGN(S276)*SQRT((1/S276-1/R276)*(1/S276-1/R276) + 4*CW276/((CW276+1)*(CW276+1))*(2*1/S276*1/R276-1/R276*1/R276)))</f>
        <v>0</v>
      </c>
      <c r="R276">
        <f>IF(LEFT(CX276,1)&lt;&gt;"0",IF(LEFT(CX276,1)="1",3.0,CY276),$D$5+$E$5*(DP276*DI276/($K$5*1000))+$F$5*(DP276*DI276/($K$5*1000))*MAX(MIN(CV276,$J$5),$I$5)*MAX(MIN(CV276,$J$5),$I$5)+$G$5*MAX(MIN(CV276,$J$5),$I$5)*(DP276*DI276/($K$5*1000))+$H$5*(DP276*DI276/($K$5*1000))*(DP276*DI276/($K$5*1000)))</f>
        <v>0</v>
      </c>
      <c r="S276">
        <f>J276*(1000-(1000*0.61365*exp(17.502*W276/(240.97+W276))/(DI276+DJ276)+DD276)/2)/(1000*0.61365*exp(17.502*W276/(240.97+W276))/(DI276+DJ276)-DD276)</f>
        <v>0</v>
      </c>
      <c r="T276">
        <f>1/((CW276+1)/(Q276/1.6)+1/(R276/1.37)) + CW276/((CW276+1)/(Q276/1.6) + CW276/(R276/1.37))</f>
        <v>0</v>
      </c>
      <c r="U276">
        <f>(CR276*CU276)</f>
        <v>0</v>
      </c>
      <c r="V276">
        <f>(DK276+(U276+2*0.95*5.67E-8*(((DK276+$B$7)+273)^4-(DK276+273)^4)-44100*J276)/(1.84*29.3*R276+8*0.95*5.67E-8*(DK276+273)^3))</f>
        <v>0</v>
      </c>
      <c r="W276">
        <f>($C$7*DL276+$D$7*DM276+$E$7*V276)</f>
        <v>0</v>
      </c>
      <c r="X276">
        <f>0.61365*exp(17.502*W276/(240.97+W276))</f>
        <v>0</v>
      </c>
      <c r="Y276">
        <f>(Z276/AA276*100)</f>
        <v>0</v>
      </c>
      <c r="Z276">
        <f>DD276*(DI276+DJ276)/1000</f>
        <v>0</v>
      </c>
      <c r="AA276">
        <f>0.61365*exp(17.502*DK276/(240.97+DK276))</f>
        <v>0</v>
      </c>
      <c r="AB276">
        <f>(X276-DD276*(DI276+DJ276)/1000)</f>
        <v>0</v>
      </c>
      <c r="AC276">
        <f>(-J276*44100)</f>
        <v>0</v>
      </c>
      <c r="AD276">
        <f>2*29.3*R276*0.92*(DK276-W276)</f>
        <v>0</v>
      </c>
      <c r="AE276">
        <f>2*0.95*5.67E-8*(((DK276+$B$7)+273)^4-(W276+273)^4)</f>
        <v>0</v>
      </c>
      <c r="AF276">
        <f>U276+AE276+AC276+AD276</f>
        <v>0</v>
      </c>
      <c r="AG276">
        <f>DH276*AU276*(DC276-DB276*(1000-AU276*DE276)/(1000-AU276*DD276))/(100*CV276)</f>
        <v>0</v>
      </c>
      <c r="AH276">
        <f>1000*DH276*AU276*(DD276-DE276)/(100*CV276*(1000-AU276*DD276))</f>
        <v>0</v>
      </c>
      <c r="AI276">
        <f>(AJ276 - AK276 - DI276*1E3/(8.314*(DK276+273.15)) * AM276/DH276 * AL276) * DH276/(100*CV276) * (1000 - DE276)/1000</f>
        <v>0</v>
      </c>
      <c r="AJ276">
        <v>1123.55164949092</v>
      </c>
      <c r="AK276">
        <v>1102.8476969697</v>
      </c>
      <c r="AL276">
        <v>3.40360959420157</v>
      </c>
      <c r="AM276">
        <v>64.6680745848926</v>
      </c>
      <c r="AN276">
        <f>(AP276 - AO276 + DI276*1E3/(8.314*(DK276+273.15)) * AR276/DH276 * AQ276) * DH276/(100*CV276) * 1000/(1000 - AP276)</f>
        <v>0</v>
      </c>
      <c r="AO276">
        <v>9.36377482236459</v>
      </c>
      <c r="AP276">
        <v>9.91360293706294</v>
      </c>
      <c r="AQ276">
        <v>3.54065780954139e-05</v>
      </c>
      <c r="AR276">
        <v>99.6129753711119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MAX(0,($B$13+$C$13*DP276)/(1+$D$13*DP276)*DI276/(DK276+273)*$E$13)</f>
        <v>0</v>
      </c>
      <c r="AX276" t="s">
        <v>407</v>
      </c>
      <c r="AY276" t="s">
        <v>407</v>
      </c>
      <c r="AZ276">
        <v>0</v>
      </c>
      <c r="BA276">
        <v>0</v>
      </c>
      <c r="BB276">
        <f>1-AZ276/BA276</f>
        <v>0</v>
      </c>
      <c r="BC276">
        <v>0</v>
      </c>
      <c r="BD276" t="s">
        <v>407</v>
      </c>
      <c r="BE276" t="s">
        <v>407</v>
      </c>
      <c r="BF276">
        <v>0</v>
      </c>
      <c r="BG276">
        <v>0</v>
      </c>
      <c r="BH276">
        <f>1-BF276/BG276</f>
        <v>0</v>
      </c>
      <c r="BI276">
        <v>0.5</v>
      </c>
      <c r="BJ276">
        <f>CS276</f>
        <v>0</v>
      </c>
      <c r="BK276">
        <f>L276</f>
        <v>0</v>
      </c>
      <c r="BL276">
        <f>BH276*BI276*BJ276</f>
        <v>0</v>
      </c>
      <c r="BM276">
        <f>(BK276-BC276)/BJ276</f>
        <v>0</v>
      </c>
      <c r="BN276">
        <f>(BA276-BG276)/BG276</f>
        <v>0</v>
      </c>
      <c r="BO276">
        <f>AZ276/(BB276+AZ276/BG276)</f>
        <v>0</v>
      </c>
      <c r="BP276" t="s">
        <v>407</v>
      </c>
      <c r="BQ276">
        <v>0</v>
      </c>
      <c r="BR276">
        <f>IF(BQ276&lt;&gt;0, BQ276, BO276)</f>
        <v>0</v>
      </c>
      <c r="BS276">
        <f>1-BR276/BG276</f>
        <v>0</v>
      </c>
      <c r="BT276">
        <f>(BG276-BF276)/(BG276-BR276)</f>
        <v>0</v>
      </c>
      <c r="BU276">
        <f>(BA276-BG276)/(BA276-BR276)</f>
        <v>0</v>
      </c>
      <c r="BV276">
        <f>(BG276-BF276)/(BG276-AZ276)</f>
        <v>0</v>
      </c>
      <c r="BW276">
        <f>(BA276-BG276)/(BA276-AZ276)</f>
        <v>0</v>
      </c>
      <c r="BX276">
        <f>(BT276*BR276/BF276)</f>
        <v>0</v>
      </c>
      <c r="BY276">
        <f>(1-BX276)</f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f>$B$11*DQ276+$C$11*DR276+$F$11*EC276*(1-EF276)</f>
        <v>0</v>
      </c>
      <c r="CS276">
        <f>CR276*CT276</f>
        <v>0</v>
      </c>
      <c r="CT276">
        <f>($B$11*$D$9+$C$11*$D$9+$F$11*((EP276+EH276)/MAX(EP276+EH276+EQ276, 0.1)*$I$9+EQ276/MAX(EP276+EH276+EQ276, 0.1)*$J$9))/($B$11+$C$11+$F$11)</f>
        <v>0</v>
      </c>
      <c r="CU276">
        <f>($B$11*$K$9+$C$11*$K$9+$F$11*((EP276+EH276)/MAX(EP276+EH276+EQ276, 0.1)*$P$9+EQ276/MAX(EP276+EH276+EQ276, 0.1)*$Q$9))/($B$11+$C$11+$F$11)</f>
        <v>0</v>
      </c>
      <c r="CV276">
        <v>2.96</v>
      </c>
      <c r="CW276">
        <v>0.5</v>
      </c>
      <c r="CX276" t="s">
        <v>408</v>
      </c>
      <c r="CY276">
        <v>2</v>
      </c>
      <c r="CZ276" t="b">
        <v>1</v>
      </c>
      <c r="DA276">
        <v>1510794480.21429</v>
      </c>
      <c r="DB276">
        <v>1067.5275</v>
      </c>
      <c r="DC276">
        <v>1095.35535714286</v>
      </c>
      <c r="DD276">
        <v>9.899855</v>
      </c>
      <c r="DE276">
        <v>9.34832</v>
      </c>
      <c r="DF276">
        <v>1056.82071428571</v>
      </c>
      <c r="DG276">
        <v>9.90082892857143</v>
      </c>
      <c r="DH276">
        <v>500.072392857143</v>
      </c>
      <c r="DI276">
        <v>89.8482</v>
      </c>
      <c r="DJ276">
        <v>0.100016428571429</v>
      </c>
      <c r="DK276">
        <v>18.9658678571429</v>
      </c>
      <c r="DL276">
        <v>20.0152964285714</v>
      </c>
      <c r="DM276">
        <v>999.9</v>
      </c>
      <c r="DN276">
        <v>0</v>
      </c>
      <c r="DO276">
        <v>0</v>
      </c>
      <c r="DP276">
        <v>9984.86892857143</v>
      </c>
      <c r="DQ276">
        <v>0</v>
      </c>
      <c r="DR276">
        <v>9.77881285714286</v>
      </c>
      <c r="DS276">
        <v>-27.8272892857143</v>
      </c>
      <c r="DT276">
        <v>1078.20107142857</v>
      </c>
      <c r="DU276">
        <v>1105.69107142857</v>
      </c>
      <c r="DV276">
        <v>0.5515365</v>
      </c>
      <c r="DW276">
        <v>1095.35535714286</v>
      </c>
      <c r="DX276">
        <v>9.34832</v>
      </c>
      <c r="DY276">
        <v>0.889484214285714</v>
      </c>
      <c r="DZ276">
        <v>0.839929607142857</v>
      </c>
      <c r="EA276">
        <v>5.22171678571429</v>
      </c>
      <c r="EB276">
        <v>4.40064142857143</v>
      </c>
      <c r="EC276">
        <v>1999.95892857143</v>
      </c>
      <c r="ED276">
        <v>0.97999425</v>
      </c>
      <c r="EE276">
        <v>0.0200059</v>
      </c>
      <c r="EF276">
        <v>0</v>
      </c>
      <c r="EG276">
        <v>2.287225</v>
      </c>
      <c r="EH276">
        <v>0</v>
      </c>
      <c r="EI276">
        <v>5249.61785714286</v>
      </c>
      <c r="EJ276">
        <v>17299.7857142857</v>
      </c>
      <c r="EK276">
        <v>39.5555714285714</v>
      </c>
      <c r="EL276">
        <v>40.7876428571428</v>
      </c>
      <c r="EM276">
        <v>39.3792142857143</v>
      </c>
      <c r="EN276">
        <v>39.6493214285714</v>
      </c>
      <c r="EO276">
        <v>38.2586428571429</v>
      </c>
      <c r="EP276">
        <v>1959.94892857143</v>
      </c>
      <c r="EQ276">
        <v>40.01</v>
      </c>
      <c r="ER276">
        <v>0</v>
      </c>
      <c r="ES276">
        <v>1679595241.1</v>
      </c>
      <c r="ET276">
        <v>0</v>
      </c>
      <c r="EU276">
        <v>2.278828</v>
      </c>
      <c r="EV276">
        <v>-0.239776915608237</v>
      </c>
      <c r="EW276">
        <v>-1.19538463211635</v>
      </c>
      <c r="EX276">
        <v>5249.6616</v>
      </c>
      <c r="EY276">
        <v>15</v>
      </c>
      <c r="EZ276">
        <v>0</v>
      </c>
      <c r="FA276" t="s">
        <v>409</v>
      </c>
      <c r="FB276">
        <v>1510787920.6</v>
      </c>
      <c r="FC276">
        <v>1510787921.6</v>
      </c>
      <c r="FD276">
        <v>0</v>
      </c>
      <c r="FE276">
        <v>-0.101</v>
      </c>
      <c r="FF276">
        <v>-0.012</v>
      </c>
      <c r="FG276">
        <v>6.901</v>
      </c>
      <c r="FH276">
        <v>0.516</v>
      </c>
      <c r="FI276">
        <v>420</v>
      </c>
      <c r="FJ276">
        <v>24</v>
      </c>
      <c r="FK276">
        <v>0.32</v>
      </c>
      <c r="FL276">
        <v>0.12</v>
      </c>
      <c r="FM276">
        <v>0.5506247</v>
      </c>
      <c r="FN276">
        <v>-0.0141947617260796</v>
      </c>
      <c r="FO276">
        <v>0.00650849735422854</v>
      </c>
      <c r="FP276">
        <v>1</v>
      </c>
      <c r="FQ276">
        <v>1</v>
      </c>
      <c r="FR276">
        <v>1</v>
      </c>
      <c r="FS276" t="s">
        <v>410</v>
      </c>
      <c r="FT276">
        <v>2.97393</v>
      </c>
      <c r="FU276">
        <v>2.75384</v>
      </c>
      <c r="FV276">
        <v>0.174827</v>
      </c>
      <c r="FW276">
        <v>0.178693</v>
      </c>
      <c r="FX276">
        <v>0.0542476</v>
      </c>
      <c r="FY276">
        <v>0.0524954</v>
      </c>
      <c r="FZ276">
        <v>32125</v>
      </c>
      <c r="GA276">
        <v>34890.2</v>
      </c>
      <c r="GB276">
        <v>35278.6</v>
      </c>
      <c r="GC276">
        <v>38525.4</v>
      </c>
      <c r="GD276">
        <v>47284.9</v>
      </c>
      <c r="GE276">
        <v>52707.5</v>
      </c>
      <c r="GF276">
        <v>55080.7</v>
      </c>
      <c r="GG276">
        <v>61765.7</v>
      </c>
      <c r="GH276">
        <v>1.9951</v>
      </c>
      <c r="GI276">
        <v>1.79608</v>
      </c>
      <c r="GJ276">
        <v>0.0386126</v>
      </c>
      <c r="GK276">
        <v>0</v>
      </c>
      <c r="GL276">
        <v>19.37</v>
      </c>
      <c r="GM276">
        <v>999.9</v>
      </c>
      <c r="GN276">
        <v>50.861</v>
      </c>
      <c r="GO276">
        <v>30.696</v>
      </c>
      <c r="GP276">
        <v>25.0987</v>
      </c>
      <c r="GQ276">
        <v>56.6188</v>
      </c>
      <c r="GR276">
        <v>50.1522</v>
      </c>
      <c r="GS276">
        <v>1</v>
      </c>
      <c r="GT276">
        <v>-0.075033</v>
      </c>
      <c r="GU276">
        <v>5.3088</v>
      </c>
      <c r="GV276">
        <v>20.042</v>
      </c>
      <c r="GW276">
        <v>5.20202</v>
      </c>
      <c r="GX276">
        <v>12.0068</v>
      </c>
      <c r="GY276">
        <v>4.97565</v>
      </c>
      <c r="GZ276">
        <v>3.29298</v>
      </c>
      <c r="HA276">
        <v>9999</v>
      </c>
      <c r="HB276">
        <v>9999</v>
      </c>
      <c r="HC276">
        <v>999.9</v>
      </c>
      <c r="HD276">
        <v>9999</v>
      </c>
      <c r="HE276">
        <v>1.8631</v>
      </c>
      <c r="HF276">
        <v>1.86813</v>
      </c>
      <c r="HG276">
        <v>1.86786</v>
      </c>
      <c r="HH276">
        <v>1.86902</v>
      </c>
      <c r="HI276">
        <v>1.86988</v>
      </c>
      <c r="HJ276">
        <v>1.86589</v>
      </c>
      <c r="HK276">
        <v>1.86704</v>
      </c>
      <c r="HL276">
        <v>1.86832</v>
      </c>
      <c r="HM276">
        <v>5</v>
      </c>
      <c r="HN276">
        <v>0</v>
      </c>
      <c r="HO276">
        <v>0</v>
      </c>
      <c r="HP276">
        <v>0</v>
      </c>
      <c r="HQ276" t="s">
        <v>411</v>
      </c>
      <c r="HR276" t="s">
        <v>412</v>
      </c>
      <c r="HS276" t="s">
        <v>413</v>
      </c>
      <c r="HT276" t="s">
        <v>413</v>
      </c>
      <c r="HU276" t="s">
        <v>413</v>
      </c>
      <c r="HV276" t="s">
        <v>413</v>
      </c>
      <c r="HW276">
        <v>0</v>
      </c>
      <c r="HX276">
        <v>100</v>
      </c>
      <c r="HY276">
        <v>100</v>
      </c>
      <c r="HZ276">
        <v>10.84</v>
      </c>
      <c r="IA276">
        <v>-0.0007</v>
      </c>
      <c r="IB276">
        <v>4.09459096810632</v>
      </c>
      <c r="IC276">
        <v>0.00701673648668627</v>
      </c>
      <c r="ID276">
        <v>-7.00304995360485e-07</v>
      </c>
      <c r="IE276">
        <v>-1.86506737496121e-11</v>
      </c>
      <c r="IF276">
        <v>0.00125787624930914</v>
      </c>
      <c r="IG276">
        <v>-0.0224036906934607</v>
      </c>
      <c r="IH276">
        <v>0.00249664406764014</v>
      </c>
      <c r="II276">
        <v>-2.59163740235367e-05</v>
      </c>
      <c r="IJ276">
        <v>-2</v>
      </c>
      <c r="IK276">
        <v>2020</v>
      </c>
      <c r="IL276">
        <v>1</v>
      </c>
      <c r="IM276">
        <v>25</v>
      </c>
      <c r="IN276">
        <v>109.5</v>
      </c>
      <c r="IO276">
        <v>109.4</v>
      </c>
      <c r="IP276">
        <v>2.25708</v>
      </c>
      <c r="IQ276">
        <v>2.61353</v>
      </c>
      <c r="IR276">
        <v>1.54785</v>
      </c>
      <c r="IS276">
        <v>2.30469</v>
      </c>
      <c r="IT276">
        <v>1.34644</v>
      </c>
      <c r="IU276">
        <v>2.43408</v>
      </c>
      <c r="IV276">
        <v>34.2587</v>
      </c>
      <c r="IW276">
        <v>24.1926</v>
      </c>
      <c r="IX276">
        <v>18</v>
      </c>
      <c r="IY276">
        <v>501.987</v>
      </c>
      <c r="IZ276">
        <v>379.829</v>
      </c>
      <c r="JA276">
        <v>12.8676</v>
      </c>
      <c r="JB276">
        <v>26.0234</v>
      </c>
      <c r="JC276">
        <v>29.9999</v>
      </c>
      <c r="JD276">
        <v>26.0798</v>
      </c>
      <c r="JE276">
        <v>26.0332</v>
      </c>
      <c r="JF276">
        <v>45.2172</v>
      </c>
      <c r="JG276">
        <v>59.3945</v>
      </c>
      <c r="JH276">
        <v>0</v>
      </c>
      <c r="JI276">
        <v>12.8647</v>
      </c>
      <c r="JJ276">
        <v>1140.33</v>
      </c>
      <c r="JK276">
        <v>9.46219</v>
      </c>
      <c r="JL276">
        <v>102.224</v>
      </c>
      <c r="JM276">
        <v>102.828</v>
      </c>
    </row>
    <row r="277" spans="1:273">
      <c r="A277">
        <v>261</v>
      </c>
      <c r="B277">
        <v>1510794493</v>
      </c>
      <c r="C277">
        <v>5160.90000009537</v>
      </c>
      <c r="D277" t="s">
        <v>933</v>
      </c>
      <c r="E277" t="s">
        <v>934</v>
      </c>
      <c r="F277">
        <v>5</v>
      </c>
      <c r="G277" t="s">
        <v>798</v>
      </c>
      <c r="H277" t="s">
        <v>406</v>
      </c>
      <c r="I277">
        <v>1510794485.5</v>
      </c>
      <c r="J277">
        <f>(K277)/1000</f>
        <v>0</v>
      </c>
      <c r="K277">
        <f>IF(CZ277, AN277, AH277)</f>
        <v>0</v>
      </c>
      <c r="L277">
        <f>IF(CZ277, AI277, AG277)</f>
        <v>0</v>
      </c>
      <c r="M277">
        <f>DB277 - IF(AU277&gt;1, L277*CV277*100.0/(AW277*DP277), 0)</f>
        <v>0</v>
      </c>
      <c r="N277">
        <f>((T277-J277/2)*M277-L277)/(T277+J277/2)</f>
        <v>0</v>
      </c>
      <c r="O277">
        <f>N277*(DI277+DJ277)/1000.0</f>
        <v>0</v>
      </c>
      <c r="P277">
        <f>(DB277 - IF(AU277&gt;1, L277*CV277*100.0/(AW277*DP277), 0))*(DI277+DJ277)/1000.0</f>
        <v>0</v>
      </c>
      <c r="Q277">
        <f>2.0/((1/S277-1/R277)+SIGN(S277)*SQRT((1/S277-1/R277)*(1/S277-1/R277) + 4*CW277/((CW277+1)*(CW277+1))*(2*1/S277*1/R277-1/R277*1/R277)))</f>
        <v>0</v>
      </c>
      <c r="R277">
        <f>IF(LEFT(CX277,1)&lt;&gt;"0",IF(LEFT(CX277,1)="1",3.0,CY277),$D$5+$E$5*(DP277*DI277/($K$5*1000))+$F$5*(DP277*DI277/($K$5*1000))*MAX(MIN(CV277,$J$5),$I$5)*MAX(MIN(CV277,$J$5),$I$5)+$G$5*MAX(MIN(CV277,$J$5),$I$5)*(DP277*DI277/($K$5*1000))+$H$5*(DP277*DI277/($K$5*1000))*(DP277*DI277/($K$5*1000)))</f>
        <v>0</v>
      </c>
      <c r="S277">
        <f>J277*(1000-(1000*0.61365*exp(17.502*W277/(240.97+W277))/(DI277+DJ277)+DD277)/2)/(1000*0.61365*exp(17.502*W277/(240.97+W277))/(DI277+DJ277)-DD277)</f>
        <v>0</v>
      </c>
      <c r="T277">
        <f>1/((CW277+1)/(Q277/1.6)+1/(R277/1.37)) + CW277/((CW277+1)/(Q277/1.6) + CW277/(R277/1.37))</f>
        <v>0</v>
      </c>
      <c r="U277">
        <f>(CR277*CU277)</f>
        <v>0</v>
      </c>
      <c r="V277">
        <f>(DK277+(U277+2*0.95*5.67E-8*(((DK277+$B$7)+273)^4-(DK277+273)^4)-44100*J277)/(1.84*29.3*R277+8*0.95*5.67E-8*(DK277+273)^3))</f>
        <v>0</v>
      </c>
      <c r="W277">
        <f>($C$7*DL277+$D$7*DM277+$E$7*V277)</f>
        <v>0</v>
      </c>
      <c r="X277">
        <f>0.61365*exp(17.502*W277/(240.97+W277))</f>
        <v>0</v>
      </c>
      <c r="Y277">
        <f>(Z277/AA277*100)</f>
        <v>0</v>
      </c>
      <c r="Z277">
        <f>DD277*(DI277+DJ277)/1000</f>
        <v>0</v>
      </c>
      <c r="AA277">
        <f>0.61365*exp(17.502*DK277/(240.97+DK277))</f>
        <v>0</v>
      </c>
      <c r="AB277">
        <f>(X277-DD277*(DI277+DJ277)/1000)</f>
        <v>0</v>
      </c>
      <c r="AC277">
        <f>(-J277*44100)</f>
        <v>0</v>
      </c>
      <c r="AD277">
        <f>2*29.3*R277*0.92*(DK277-W277)</f>
        <v>0</v>
      </c>
      <c r="AE277">
        <f>2*0.95*5.67E-8*(((DK277+$B$7)+273)^4-(W277+273)^4)</f>
        <v>0</v>
      </c>
      <c r="AF277">
        <f>U277+AE277+AC277+AD277</f>
        <v>0</v>
      </c>
      <c r="AG277">
        <f>DH277*AU277*(DC277-DB277*(1000-AU277*DE277)/(1000-AU277*DD277))/(100*CV277)</f>
        <v>0</v>
      </c>
      <c r="AH277">
        <f>1000*DH277*AU277*(DD277-DE277)/(100*CV277*(1000-AU277*DD277))</f>
        <v>0</v>
      </c>
      <c r="AI277">
        <f>(AJ277 - AK277 - DI277*1E3/(8.314*(DK277+273.15)) * AM277/DH277 * AL277) * DH277/(100*CV277) * (1000 - DE277)/1000</f>
        <v>0</v>
      </c>
      <c r="AJ277">
        <v>1141.31817337668</v>
      </c>
      <c r="AK277">
        <v>1120.20860606061</v>
      </c>
      <c r="AL277">
        <v>3.4668745074004</v>
      </c>
      <c r="AM277">
        <v>64.6680745848926</v>
      </c>
      <c r="AN277">
        <f>(AP277 - AO277 + DI277*1E3/(8.314*(DK277+273.15)) * AR277/DH277 * AQ277) * DH277/(100*CV277) * 1000/(1000 - AP277)</f>
        <v>0</v>
      </c>
      <c r="AO277">
        <v>9.41072014194924</v>
      </c>
      <c r="AP277">
        <v>9.94233384615385</v>
      </c>
      <c r="AQ277">
        <v>3.98717097514421e-05</v>
      </c>
      <c r="AR277">
        <v>99.6129753711119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MAX(0,($B$13+$C$13*DP277)/(1+$D$13*DP277)*DI277/(DK277+273)*$E$13)</f>
        <v>0</v>
      </c>
      <c r="AX277" t="s">
        <v>407</v>
      </c>
      <c r="AY277" t="s">
        <v>407</v>
      </c>
      <c r="AZ277">
        <v>0</v>
      </c>
      <c r="BA277">
        <v>0</v>
      </c>
      <c r="BB277">
        <f>1-AZ277/BA277</f>
        <v>0</v>
      </c>
      <c r="BC277">
        <v>0</v>
      </c>
      <c r="BD277" t="s">
        <v>407</v>
      </c>
      <c r="BE277" t="s">
        <v>407</v>
      </c>
      <c r="BF277">
        <v>0</v>
      </c>
      <c r="BG277">
        <v>0</v>
      </c>
      <c r="BH277">
        <f>1-BF277/BG277</f>
        <v>0</v>
      </c>
      <c r="BI277">
        <v>0.5</v>
      </c>
      <c r="BJ277">
        <f>CS277</f>
        <v>0</v>
      </c>
      <c r="BK277">
        <f>L277</f>
        <v>0</v>
      </c>
      <c r="BL277">
        <f>BH277*BI277*BJ277</f>
        <v>0</v>
      </c>
      <c r="BM277">
        <f>(BK277-BC277)/BJ277</f>
        <v>0</v>
      </c>
      <c r="BN277">
        <f>(BA277-BG277)/BG277</f>
        <v>0</v>
      </c>
      <c r="BO277">
        <f>AZ277/(BB277+AZ277/BG277)</f>
        <v>0</v>
      </c>
      <c r="BP277" t="s">
        <v>407</v>
      </c>
      <c r="BQ277">
        <v>0</v>
      </c>
      <c r="BR277">
        <f>IF(BQ277&lt;&gt;0, BQ277, BO277)</f>
        <v>0</v>
      </c>
      <c r="BS277">
        <f>1-BR277/BG277</f>
        <v>0</v>
      </c>
      <c r="BT277">
        <f>(BG277-BF277)/(BG277-BR277)</f>
        <v>0</v>
      </c>
      <c r="BU277">
        <f>(BA277-BG277)/(BA277-BR277)</f>
        <v>0</v>
      </c>
      <c r="BV277">
        <f>(BG277-BF277)/(BG277-AZ277)</f>
        <v>0</v>
      </c>
      <c r="BW277">
        <f>(BA277-BG277)/(BA277-AZ277)</f>
        <v>0</v>
      </c>
      <c r="BX277">
        <f>(BT277*BR277/BF277)</f>
        <v>0</v>
      </c>
      <c r="BY277">
        <f>(1-BX277)</f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f>$B$11*DQ277+$C$11*DR277+$F$11*EC277*(1-EF277)</f>
        <v>0</v>
      </c>
      <c r="CS277">
        <f>CR277*CT277</f>
        <v>0</v>
      </c>
      <c r="CT277">
        <f>($B$11*$D$9+$C$11*$D$9+$F$11*((EP277+EH277)/MAX(EP277+EH277+EQ277, 0.1)*$I$9+EQ277/MAX(EP277+EH277+EQ277, 0.1)*$J$9))/($B$11+$C$11+$F$11)</f>
        <v>0</v>
      </c>
      <c r="CU277">
        <f>($B$11*$K$9+$C$11*$K$9+$F$11*((EP277+EH277)/MAX(EP277+EH277+EQ277, 0.1)*$P$9+EQ277/MAX(EP277+EH277+EQ277, 0.1)*$Q$9))/($B$11+$C$11+$F$11)</f>
        <v>0</v>
      </c>
      <c r="CV277">
        <v>2.96</v>
      </c>
      <c r="CW277">
        <v>0.5</v>
      </c>
      <c r="CX277" t="s">
        <v>408</v>
      </c>
      <c r="CY277">
        <v>2</v>
      </c>
      <c r="CZ277" t="b">
        <v>1</v>
      </c>
      <c r="DA277">
        <v>1510794485.5</v>
      </c>
      <c r="DB277">
        <v>1085.27814814815</v>
      </c>
      <c r="DC277">
        <v>1113.40592592593</v>
      </c>
      <c r="DD277">
        <v>9.91129888888889</v>
      </c>
      <c r="DE277">
        <v>9.38187259259259</v>
      </c>
      <c r="DF277">
        <v>1074.47555555556</v>
      </c>
      <c r="DG277">
        <v>9.91205444444445</v>
      </c>
      <c r="DH277">
        <v>500.083222222222</v>
      </c>
      <c r="DI277">
        <v>89.8482074074074</v>
      </c>
      <c r="DJ277">
        <v>0.10003</v>
      </c>
      <c r="DK277">
        <v>18.9671555555556</v>
      </c>
      <c r="DL277">
        <v>20.0135</v>
      </c>
      <c r="DM277">
        <v>999.9</v>
      </c>
      <c r="DN277">
        <v>0</v>
      </c>
      <c r="DO277">
        <v>0</v>
      </c>
      <c r="DP277">
        <v>9996.46666666667</v>
      </c>
      <c r="DQ277">
        <v>0</v>
      </c>
      <c r="DR277">
        <v>9.77844185185185</v>
      </c>
      <c r="DS277">
        <v>-28.127462962963</v>
      </c>
      <c r="DT277">
        <v>1096.14185185185</v>
      </c>
      <c r="DU277">
        <v>1123.95111111111</v>
      </c>
      <c r="DV277">
        <v>0.529427851851852</v>
      </c>
      <c r="DW277">
        <v>1113.40592592593</v>
      </c>
      <c r="DX277">
        <v>9.38187259259259</v>
      </c>
      <c r="DY277">
        <v>0.890512592592593</v>
      </c>
      <c r="DZ277">
        <v>0.84294437037037</v>
      </c>
      <c r="EA277">
        <v>5.23831592592592</v>
      </c>
      <c r="EB277">
        <v>4.4516637037037</v>
      </c>
      <c r="EC277">
        <v>1999.97407407407</v>
      </c>
      <c r="ED277">
        <v>0.979995</v>
      </c>
      <c r="EE277">
        <v>0.0200051037037037</v>
      </c>
      <c r="EF277">
        <v>0</v>
      </c>
      <c r="EG277">
        <v>2.31197777777778</v>
      </c>
      <c r="EH277">
        <v>0</v>
      </c>
      <c r="EI277">
        <v>5249.54555555556</v>
      </c>
      <c r="EJ277">
        <v>17299.9185185185</v>
      </c>
      <c r="EK277">
        <v>39.6456296296296</v>
      </c>
      <c r="EL277">
        <v>40.8723333333333</v>
      </c>
      <c r="EM277">
        <v>39.4581111111111</v>
      </c>
      <c r="EN277">
        <v>39.7568148148148</v>
      </c>
      <c r="EO277">
        <v>38.3422962962963</v>
      </c>
      <c r="EP277">
        <v>1959.96407407407</v>
      </c>
      <c r="EQ277">
        <v>40.01</v>
      </c>
      <c r="ER277">
        <v>0</v>
      </c>
      <c r="ES277">
        <v>1679595245.9</v>
      </c>
      <c r="ET277">
        <v>0</v>
      </c>
      <c r="EU277">
        <v>2.300504</v>
      </c>
      <c r="EV277">
        <v>0.38806154715752</v>
      </c>
      <c r="EW277">
        <v>-1.29615384431223</v>
      </c>
      <c r="EX277">
        <v>5249.552</v>
      </c>
      <c r="EY277">
        <v>15</v>
      </c>
      <c r="EZ277">
        <v>0</v>
      </c>
      <c r="FA277" t="s">
        <v>409</v>
      </c>
      <c r="FB277">
        <v>1510787920.6</v>
      </c>
      <c r="FC277">
        <v>1510787921.6</v>
      </c>
      <c r="FD277">
        <v>0</v>
      </c>
      <c r="FE277">
        <v>-0.101</v>
      </c>
      <c r="FF277">
        <v>-0.012</v>
      </c>
      <c r="FG277">
        <v>6.901</v>
      </c>
      <c r="FH277">
        <v>0.516</v>
      </c>
      <c r="FI277">
        <v>420</v>
      </c>
      <c r="FJ277">
        <v>24</v>
      </c>
      <c r="FK277">
        <v>0.32</v>
      </c>
      <c r="FL277">
        <v>0.12</v>
      </c>
      <c r="FM277">
        <v>0.537167625</v>
      </c>
      <c r="FN277">
        <v>-0.241959996247658</v>
      </c>
      <c r="FO277">
        <v>0.029611328080388</v>
      </c>
      <c r="FP277">
        <v>1</v>
      </c>
      <c r="FQ277">
        <v>1</v>
      </c>
      <c r="FR277">
        <v>1</v>
      </c>
      <c r="FS277" t="s">
        <v>410</v>
      </c>
      <c r="FT277">
        <v>2.97402</v>
      </c>
      <c r="FU277">
        <v>2.75379</v>
      </c>
      <c r="FV277">
        <v>0.17655</v>
      </c>
      <c r="FW277">
        <v>0.180341</v>
      </c>
      <c r="FX277">
        <v>0.0543859</v>
      </c>
      <c r="FY277">
        <v>0.052985</v>
      </c>
      <c r="FZ277">
        <v>32058.2</v>
      </c>
      <c r="GA277">
        <v>34820.3</v>
      </c>
      <c r="GB277">
        <v>35278.8</v>
      </c>
      <c r="GC277">
        <v>38525.4</v>
      </c>
      <c r="GD277">
        <v>47278.3</v>
      </c>
      <c r="GE277">
        <v>52680.2</v>
      </c>
      <c r="GF277">
        <v>55081.1</v>
      </c>
      <c r="GG277">
        <v>61765.8</v>
      </c>
      <c r="GH277">
        <v>1.9952</v>
      </c>
      <c r="GI277">
        <v>1.79603</v>
      </c>
      <c r="GJ277">
        <v>0.0392012</v>
      </c>
      <c r="GK277">
        <v>0</v>
      </c>
      <c r="GL277">
        <v>19.3715</v>
      </c>
      <c r="GM277">
        <v>999.9</v>
      </c>
      <c r="GN277">
        <v>50.861</v>
      </c>
      <c r="GO277">
        <v>30.675</v>
      </c>
      <c r="GP277">
        <v>25.0673</v>
      </c>
      <c r="GQ277">
        <v>56.2988</v>
      </c>
      <c r="GR277">
        <v>50.2925</v>
      </c>
      <c r="GS277">
        <v>1</v>
      </c>
      <c r="GT277">
        <v>-0.0756123</v>
      </c>
      <c r="GU277">
        <v>5.28642</v>
      </c>
      <c r="GV277">
        <v>20.0426</v>
      </c>
      <c r="GW277">
        <v>5.20246</v>
      </c>
      <c r="GX277">
        <v>12.0068</v>
      </c>
      <c r="GY277">
        <v>4.9757</v>
      </c>
      <c r="GZ277">
        <v>3.29303</v>
      </c>
      <c r="HA277">
        <v>9999</v>
      </c>
      <c r="HB277">
        <v>9999</v>
      </c>
      <c r="HC277">
        <v>999.9</v>
      </c>
      <c r="HD277">
        <v>9999</v>
      </c>
      <c r="HE277">
        <v>1.8631</v>
      </c>
      <c r="HF277">
        <v>1.86813</v>
      </c>
      <c r="HG277">
        <v>1.86786</v>
      </c>
      <c r="HH277">
        <v>1.86904</v>
      </c>
      <c r="HI277">
        <v>1.86984</v>
      </c>
      <c r="HJ277">
        <v>1.86587</v>
      </c>
      <c r="HK277">
        <v>1.86703</v>
      </c>
      <c r="HL277">
        <v>1.86834</v>
      </c>
      <c r="HM277">
        <v>5</v>
      </c>
      <c r="HN277">
        <v>0</v>
      </c>
      <c r="HO277">
        <v>0</v>
      </c>
      <c r="HP277">
        <v>0</v>
      </c>
      <c r="HQ277" t="s">
        <v>411</v>
      </c>
      <c r="HR277" t="s">
        <v>412</v>
      </c>
      <c r="HS277" t="s">
        <v>413</v>
      </c>
      <c r="HT277" t="s">
        <v>413</v>
      </c>
      <c r="HU277" t="s">
        <v>413</v>
      </c>
      <c r="HV277" t="s">
        <v>413</v>
      </c>
      <c r="HW277">
        <v>0</v>
      </c>
      <c r="HX277">
        <v>100</v>
      </c>
      <c r="HY277">
        <v>100</v>
      </c>
      <c r="HZ277">
        <v>10.94</v>
      </c>
      <c r="IA277">
        <v>-0</v>
      </c>
      <c r="IB277">
        <v>4.09459096810632</v>
      </c>
      <c r="IC277">
        <v>0.00701673648668627</v>
      </c>
      <c r="ID277">
        <v>-7.00304995360485e-07</v>
      </c>
      <c r="IE277">
        <v>-1.86506737496121e-11</v>
      </c>
      <c r="IF277">
        <v>0.00125787624930914</v>
      </c>
      <c r="IG277">
        <v>-0.0224036906934607</v>
      </c>
      <c r="IH277">
        <v>0.00249664406764014</v>
      </c>
      <c r="II277">
        <v>-2.59163740235367e-05</v>
      </c>
      <c r="IJ277">
        <v>-2</v>
      </c>
      <c r="IK277">
        <v>2020</v>
      </c>
      <c r="IL277">
        <v>1</v>
      </c>
      <c r="IM277">
        <v>25</v>
      </c>
      <c r="IN277">
        <v>109.5</v>
      </c>
      <c r="IO277">
        <v>109.5</v>
      </c>
      <c r="IP277">
        <v>2.28149</v>
      </c>
      <c r="IQ277">
        <v>2.61597</v>
      </c>
      <c r="IR277">
        <v>1.54785</v>
      </c>
      <c r="IS277">
        <v>2.30469</v>
      </c>
      <c r="IT277">
        <v>1.34644</v>
      </c>
      <c r="IU277">
        <v>2.35718</v>
      </c>
      <c r="IV277">
        <v>34.2587</v>
      </c>
      <c r="IW277">
        <v>24.1926</v>
      </c>
      <c r="IX277">
        <v>18</v>
      </c>
      <c r="IY277">
        <v>502.04</v>
      </c>
      <c r="IZ277">
        <v>379.801</v>
      </c>
      <c r="JA277">
        <v>12.8548</v>
      </c>
      <c r="JB277">
        <v>26.0218</v>
      </c>
      <c r="JC277">
        <v>29.9999</v>
      </c>
      <c r="JD277">
        <v>26.0784</v>
      </c>
      <c r="JE277">
        <v>26.033</v>
      </c>
      <c r="JF277">
        <v>45.779</v>
      </c>
      <c r="JG277">
        <v>59.3945</v>
      </c>
      <c r="JH277">
        <v>0</v>
      </c>
      <c r="JI277">
        <v>12.8558</v>
      </c>
      <c r="JJ277">
        <v>1160.43</v>
      </c>
      <c r="JK277">
        <v>9.44019</v>
      </c>
      <c r="JL277">
        <v>102.225</v>
      </c>
      <c r="JM277">
        <v>102.828</v>
      </c>
    </row>
    <row r="278" spans="1:273">
      <c r="A278">
        <v>262</v>
      </c>
      <c r="B278">
        <v>1510794498</v>
      </c>
      <c r="C278">
        <v>5165.90000009537</v>
      </c>
      <c r="D278" t="s">
        <v>935</v>
      </c>
      <c r="E278" t="s">
        <v>936</v>
      </c>
      <c r="F278">
        <v>5</v>
      </c>
      <c r="G278" t="s">
        <v>798</v>
      </c>
      <c r="H278" t="s">
        <v>406</v>
      </c>
      <c r="I278">
        <v>1510794490.21429</v>
      </c>
      <c r="J278">
        <f>(K278)/1000</f>
        <v>0</v>
      </c>
      <c r="K278">
        <f>IF(CZ278, AN278, AH278)</f>
        <v>0</v>
      </c>
      <c r="L278">
        <f>IF(CZ278, AI278, AG278)</f>
        <v>0</v>
      </c>
      <c r="M278">
        <f>DB278 - IF(AU278&gt;1, L278*CV278*100.0/(AW278*DP278), 0)</f>
        <v>0</v>
      </c>
      <c r="N278">
        <f>((T278-J278/2)*M278-L278)/(T278+J278/2)</f>
        <v>0</v>
      </c>
      <c r="O278">
        <f>N278*(DI278+DJ278)/1000.0</f>
        <v>0</v>
      </c>
      <c r="P278">
        <f>(DB278 - IF(AU278&gt;1, L278*CV278*100.0/(AW278*DP278), 0))*(DI278+DJ278)/1000.0</f>
        <v>0</v>
      </c>
      <c r="Q278">
        <f>2.0/((1/S278-1/R278)+SIGN(S278)*SQRT((1/S278-1/R278)*(1/S278-1/R278) + 4*CW278/((CW278+1)*(CW278+1))*(2*1/S278*1/R278-1/R278*1/R278)))</f>
        <v>0</v>
      </c>
      <c r="R278">
        <f>IF(LEFT(CX278,1)&lt;&gt;"0",IF(LEFT(CX278,1)="1",3.0,CY278),$D$5+$E$5*(DP278*DI278/($K$5*1000))+$F$5*(DP278*DI278/($K$5*1000))*MAX(MIN(CV278,$J$5),$I$5)*MAX(MIN(CV278,$J$5),$I$5)+$G$5*MAX(MIN(CV278,$J$5),$I$5)*(DP278*DI278/($K$5*1000))+$H$5*(DP278*DI278/($K$5*1000))*(DP278*DI278/($K$5*1000)))</f>
        <v>0</v>
      </c>
      <c r="S278">
        <f>J278*(1000-(1000*0.61365*exp(17.502*W278/(240.97+W278))/(DI278+DJ278)+DD278)/2)/(1000*0.61365*exp(17.502*W278/(240.97+W278))/(DI278+DJ278)-DD278)</f>
        <v>0</v>
      </c>
      <c r="T278">
        <f>1/((CW278+1)/(Q278/1.6)+1/(R278/1.37)) + CW278/((CW278+1)/(Q278/1.6) + CW278/(R278/1.37))</f>
        <v>0</v>
      </c>
      <c r="U278">
        <f>(CR278*CU278)</f>
        <v>0</v>
      </c>
      <c r="V278">
        <f>(DK278+(U278+2*0.95*5.67E-8*(((DK278+$B$7)+273)^4-(DK278+273)^4)-44100*J278)/(1.84*29.3*R278+8*0.95*5.67E-8*(DK278+273)^3))</f>
        <v>0</v>
      </c>
      <c r="W278">
        <f>($C$7*DL278+$D$7*DM278+$E$7*V278)</f>
        <v>0</v>
      </c>
      <c r="X278">
        <f>0.61365*exp(17.502*W278/(240.97+W278))</f>
        <v>0</v>
      </c>
      <c r="Y278">
        <f>(Z278/AA278*100)</f>
        <v>0</v>
      </c>
      <c r="Z278">
        <f>DD278*(DI278+DJ278)/1000</f>
        <v>0</v>
      </c>
      <c r="AA278">
        <f>0.61365*exp(17.502*DK278/(240.97+DK278))</f>
        <v>0</v>
      </c>
      <c r="AB278">
        <f>(X278-DD278*(DI278+DJ278)/1000)</f>
        <v>0</v>
      </c>
      <c r="AC278">
        <f>(-J278*44100)</f>
        <v>0</v>
      </c>
      <c r="AD278">
        <f>2*29.3*R278*0.92*(DK278-W278)</f>
        <v>0</v>
      </c>
      <c r="AE278">
        <f>2*0.95*5.67E-8*(((DK278+$B$7)+273)^4-(W278+273)^4)</f>
        <v>0</v>
      </c>
      <c r="AF278">
        <f>U278+AE278+AC278+AD278</f>
        <v>0</v>
      </c>
      <c r="AG278">
        <f>DH278*AU278*(DC278-DB278*(1000-AU278*DE278)/(1000-AU278*DD278))/(100*CV278)</f>
        <v>0</v>
      </c>
      <c r="AH278">
        <f>1000*DH278*AU278*(DD278-DE278)/(100*CV278*(1000-AU278*DD278))</f>
        <v>0</v>
      </c>
      <c r="AI278">
        <f>(AJ278 - AK278 - DI278*1E3/(8.314*(DK278+273.15)) * AM278/DH278 * AL278) * DH278/(100*CV278) * (1000 - DE278)/1000</f>
        <v>0</v>
      </c>
      <c r="AJ278">
        <v>1158.10289900123</v>
      </c>
      <c r="AK278">
        <v>1137.29412121212</v>
      </c>
      <c r="AL278">
        <v>3.4177998870278</v>
      </c>
      <c r="AM278">
        <v>64.6680745848926</v>
      </c>
      <c r="AN278">
        <f>(AP278 - AO278 + DI278*1E3/(8.314*(DK278+273.15)) * AR278/DH278 * AQ278) * DH278/(100*CV278) * 1000/(1000 - AP278)</f>
        <v>0</v>
      </c>
      <c r="AO278">
        <v>9.49595540697917</v>
      </c>
      <c r="AP278">
        <v>9.99010657342657</v>
      </c>
      <c r="AQ278">
        <v>0.0106893396475549</v>
      </c>
      <c r="AR278">
        <v>99.6129753711119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MAX(0,($B$13+$C$13*DP278)/(1+$D$13*DP278)*DI278/(DK278+273)*$E$13)</f>
        <v>0</v>
      </c>
      <c r="AX278" t="s">
        <v>407</v>
      </c>
      <c r="AY278" t="s">
        <v>407</v>
      </c>
      <c r="AZ278">
        <v>0</v>
      </c>
      <c r="BA278">
        <v>0</v>
      </c>
      <c r="BB278">
        <f>1-AZ278/BA278</f>
        <v>0</v>
      </c>
      <c r="BC278">
        <v>0</v>
      </c>
      <c r="BD278" t="s">
        <v>407</v>
      </c>
      <c r="BE278" t="s">
        <v>407</v>
      </c>
      <c r="BF278">
        <v>0</v>
      </c>
      <c r="BG278">
        <v>0</v>
      </c>
      <c r="BH278">
        <f>1-BF278/BG278</f>
        <v>0</v>
      </c>
      <c r="BI278">
        <v>0.5</v>
      </c>
      <c r="BJ278">
        <f>CS278</f>
        <v>0</v>
      </c>
      <c r="BK278">
        <f>L278</f>
        <v>0</v>
      </c>
      <c r="BL278">
        <f>BH278*BI278*BJ278</f>
        <v>0</v>
      </c>
      <c r="BM278">
        <f>(BK278-BC278)/BJ278</f>
        <v>0</v>
      </c>
      <c r="BN278">
        <f>(BA278-BG278)/BG278</f>
        <v>0</v>
      </c>
      <c r="BO278">
        <f>AZ278/(BB278+AZ278/BG278)</f>
        <v>0</v>
      </c>
      <c r="BP278" t="s">
        <v>407</v>
      </c>
      <c r="BQ278">
        <v>0</v>
      </c>
      <c r="BR278">
        <f>IF(BQ278&lt;&gt;0, BQ278, BO278)</f>
        <v>0</v>
      </c>
      <c r="BS278">
        <f>1-BR278/BG278</f>
        <v>0</v>
      </c>
      <c r="BT278">
        <f>(BG278-BF278)/(BG278-BR278)</f>
        <v>0</v>
      </c>
      <c r="BU278">
        <f>(BA278-BG278)/(BA278-BR278)</f>
        <v>0</v>
      </c>
      <c r="BV278">
        <f>(BG278-BF278)/(BG278-AZ278)</f>
        <v>0</v>
      </c>
      <c r="BW278">
        <f>(BA278-BG278)/(BA278-AZ278)</f>
        <v>0</v>
      </c>
      <c r="BX278">
        <f>(BT278*BR278/BF278)</f>
        <v>0</v>
      </c>
      <c r="BY278">
        <f>(1-BX278)</f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f>$B$11*DQ278+$C$11*DR278+$F$11*EC278*(1-EF278)</f>
        <v>0</v>
      </c>
      <c r="CS278">
        <f>CR278*CT278</f>
        <v>0</v>
      </c>
      <c r="CT278">
        <f>($B$11*$D$9+$C$11*$D$9+$F$11*((EP278+EH278)/MAX(EP278+EH278+EQ278, 0.1)*$I$9+EQ278/MAX(EP278+EH278+EQ278, 0.1)*$J$9))/($B$11+$C$11+$F$11)</f>
        <v>0</v>
      </c>
      <c r="CU278">
        <f>($B$11*$K$9+$C$11*$K$9+$F$11*((EP278+EH278)/MAX(EP278+EH278+EQ278, 0.1)*$P$9+EQ278/MAX(EP278+EH278+EQ278, 0.1)*$Q$9))/($B$11+$C$11+$F$11)</f>
        <v>0</v>
      </c>
      <c r="CV278">
        <v>2.96</v>
      </c>
      <c r="CW278">
        <v>0.5</v>
      </c>
      <c r="CX278" t="s">
        <v>408</v>
      </c>
      <c r="CY278">
        <v>2</v>
      </c>
      <c r="CZ278" t="b">
        <v>1</v>
      </c>
      <c r="DA278">
        <v>1510794490.21429</v>
      </c>
      <c r="DB278">
        <v>1101.2275</v>
      </c>
      <c r="DC278">
        <v>1129.42321428571</v>
      </c>
      <c r="DD278">
        <v>9.93444607142857</v>
      </c>
      <c r="DE278">
        <v>9.43078214285714</v>
      </c>
      <c r="DF278">
        <v>1090.33857142857</v>
      </c>
      <c r="DG278">
        <v>9.93475678571428</v>
      </c>
      <c r="DH278">
        <v>500.069928571429</v>
      </c>
      <c r="DI278">
        <v>89.8475214285714</v>
      </c>
      <c r="DJ278">
        <v>0.0999868392857143</v>
      </c>
      <c r="DK278">
        <v>18.96795</v>
      </c>
      <c r="DL278">
        <v>20.0131607142857</v>
      </c>
      <c r="DM278">
        <v>999.9</v>
      </c>
      <c r="DN278">
        <v>0</v>
      </c>
      <c r="DO278">
        <v>0</v>
      </c>
      <c r="DP278">
        <v>10006.7942857143</v>
      </c>
      <c r="DQ278">
        <v>0</v>
      </c>
      <c r="DR278">
        <v>9.76852071428572</v>
      </c>
      <c r="DS278">
        <v>-28.1956107142857</v>
      </c>
      <c r="DT278">
        <v>1112.27785714286</v>
      </c>
      <c r="DU278">
        <v>1140.1775</v>
      </c>
      <c r="DV278">
        <v>0.503664678571429</v>
      </c>
      <c r="DW278">
        <v>1129.42321428571</v>
      </c>
      <c r="DX278">
        <v>9.43078214285714</v>
      </c>
      <c r="DY278">
        <v>0.892585535714286</v>
      </c>
      <c r="DZ278">
        <v>0.847332392857143</v>
      </c>
      <c r="EA278">
        <v>5.27169678571429</v>
      </c>
      <c r="EB278">
        <v>4.52574107142857</v>
      </c>
      <c r="EC278">
        <v>1999.94571428571</v>
      </c>
      <c r="ED278">
        <v>0.979995321428571</v>
      </c>
      <c r="EE278">
        <v>0.0200047714285714</v>
      </c>
      <c r="EF278">
        <v>0</v>
      </c>
      <c r="EG278">
        <v>2.37918214285714</v>
      </c>
      <c r="EH278">
        <v>0</v>
      </c>
      <c r="EI278">
        <v>5249.26035714286</v>
      </c>
      <c r="EJ278">
        <v>17299.6714285714</v>
      </c>
      <c r="EK278">
        <v>39.7341785714286</v>
      </c>
      <c r="EL278">
        <v>40.9416785714286</v>
      </c>
      <c r="EM278">
        <v>39.531</v>
      </c>
      <c r="EN278">
        <v>39.8547142857143</v>
      </c>
      <c r="EO278">
        <v>38.4149285714286</v>
      </c>
      <c r="EP278">
        <v>1959.93571428571</v>
      </c>
      <c r="EQ278">
        <v>40.01</v>
      </c>
      <c r="ER278">
        <v>0</v>
      </c>
      <c r="ES278">
        <v>1679595250.7</v>
      </c>
      <c r="ET278">
        <v>0</v>
      </c>
      <c r="EU278">
        <v>2.349904</v>
      </c>
      <c r="EV278">
        <v>0.903030780315398</v>
      </c>
      <c r="EW278">
        <v>-4.50538461392004</v>
      </c>
      <c r="EX278">
        <v>5249.2816</v>
      </c>
      <c r="EY278">
        <v>15</v>
      </c>
      <c r="EZ278">
        <v>0</v>
      </c>
      <c r="FA278" t="s">
        <v>409</v>
      </c>
      <c r="FB278">
        <v>1510787920.6</v>
      </c>
      <c r="FC278">
        <v>1510787921.6</v>
      </c>
      <c r="FD278">
        <v>0</v>
      </c>
      <c r="FE278">
        <v>-0.101</v>
      </c>
      <c r="FF278">
        <v>-0.012</v>
      </c>
      <c r="FG278">
        <v>6.901</v>
      </c>
      <c r="FH278">
        <v>0.516</v>
      </c>
      <c r="FI278">
        <v>420</v>
      </c>
      <c r="FJ278">
        <v>24</v>
      </c>
      <c r="FK278">
        <v>0.32</v>
      </c>
      <c r="FL278">
        <v>0.12</v>
      </c>
      <c r="FM278">
        <v>0.52031845</v>
      </c>
      <c r="FN278">
        <v>-0.361687992495311</v>
      </c>
      <c r="FO278">
        <v>0.0382230864497819</v>
      </c>
      <c r="FP278">
        <v>1</v>
      </c>
      <c r="FQ278">
        <v>1</v>
      </c>
      <c r="FR278">
        <v>1</v>
      </c>
      <c r="FS278" t="s">
        <v>410</v>
      </c>
      <c r="FT278">
        <v>2.97404</v>
      </c>
      <c r="FU278">
        <v>2.75394</v>
      </c>
      <c r="FV278">
        <v>0.178234</v>
      </c>
      <c r="FW278">
        <v>0.182005</v>
      </c>
      <c r="FX278">
        <v>0.0545758</v>
      </c>
      <c r="FY278">
        <v>0.0530312</v>
      </c>
      <c r="FZ278">
        <v>31992.9</v>
      </c>
      <c r="GA278">
        <v>34749.8</v>
      </c>
      <c r="GB278">
        <v>35279.1</v>
      </c>
      <c r="GC278">
        <v>38525.5</v>
      </c>
      <c r="GD278">
        <v>47268.9</v>
      </c>
      <c r="GE278">
        <v>52677.8</v>
      </c>
      <c r="GF278">
        <v>55081.4</v>
      </c>
      <c r="GG278">
        <v>61766</v>
      </c>
      <c r="GH278">
        <v>1.9951</v>
      </c>
      <c r="GI278">
        <v>1.7957</v>
      </c>
      <c r="GJ278">
        <v>0.0392534</v>
      </c>
      <c r="GK278">
        <v>0</v>
      </c>
      <c r="GL278">
        <v>19.3717</v>
      </c>
      <c r="GM278">
        <v>999.9</v>
      </c>
      <c r="GN278">
        <v>50.836</v>
      </c>
      <c r="GO278">
        <v>30.696</v>
      </c>
      <c r="GP278">
        <v>25.0847</v>
      </c>
      <c r="GQ278">
        <v>56.5488</v>
      </c>
      <c r="GR278">
        <v>50.1562</v>
      </c>
      <c r="GS278">
        <v>1</v>
      </c>
      <c r="GT278">
        <v>-0.0755107</v>
      </c>
      <c r="GU278">
        <v>5.30629</v>
      </c>
      <c r="GV278">
        <v>20.042</v>
      </c>
      <c r="GW278">
        <v>5.20231</v>
      </c>
      <c r="GX278">
        <v>12.0062</v>
      </c>
      <c r="GY278">
        <v>4.97555</v>
      </c>
      <c r="GZ278">
        <v>3.29295</v>
      </c>
      <c r="HA278">
        <v>9999</v>
      </c>
      <c r="HB278">
        <v>9999</v>
      </c>
      <c r="HC278">
        <v>999.9</v>
      </c>
      <c r="HD278">
        <v>9999</v>
      </c>
      <c r="HE278">
        <v>1.8631</v>
      </c>
      <c r="HF278">
        <v>1.86812</v>
      </c>
      <c r="HG278">
        <v>1.86788</v>
      </c>
      <c r="HH278">
        <v>1.86903</v>
      </c>
      <c r="HI278">
        <v>1.86985</v>
      </c>
      <c r="HJ278">
        <v>1.86585</v>
      </c>
      <c r="HK278">
        <v>1.86705</v>
      </c>
      <c r="HL278">
        <v>1.86839</v>
      </c>
      <c r="HM278">
        <v>5</v>
      </c>
      <c r="HN278">
        <v>0</v>
      </c>
      <c r="HO278">
        <v>0</v>
      </c>
      <c r="HP278">
        <v>0</v>
      </c>
      <c r="HQ278" t="s">
        <v>411</v>
      </c>
      <c r="HR278" t="s">
        <v>412</v>
      </c>
      <c r="HS278" t="s">
        <v>413</v>
      </c>
      <c r="HT278" t="s">
        <v>413</v>
      </c>
      <c r="HU278" t="s">
        <v>413</v>
      </c>
      <c r="HV278" t="s">
        <v>413</v>
      </c>
      <c r="HW278">
        <v>0</v>
      </c>
      <c r="HX278">
        <v>100</v>
      </c>
      <c r="HY278">
        <v>100</v>
      </c>
      <c r="HZ278">
        <v>11.03</v>
      </c>
      <c r="IA278">
        <v>0.0008</v>
      </c>
      <c r="IB278">
        <v>4.09459096810632</v>
      </c>
      <c r="IC278">
        <v>0.00701673648668627</v>
      </c>
      <c r="ID278">
        <v>-7.00304995360485e-07</v>
      </c>
      <c r="IE278">
        <v>-1.86506737496121e-11</v>
      </c>
      <c r="IF278">
        <v>0.00125787624930914</v>
      </c>
      <c r="IG278">
        <v>-0.0224036906934607</v>
      </c>
      <c r="IH278">
        <v>0.00249664406764014</v>
      </c>
      <c r="II278">
        <v>-2.59163740235367e-05</v>
      </c>
      <c r="IJ278">
        <v>-2</v>
      </c>
      <c r="IK278">
        <v>2020</v>
      </c>
      <c r="IL278">
        <v>1</v>
      </c>
      <c r="IM278">
        <v>25</v>
      </c>
      <c r="IN278">
        <v>109.6</v>
      </c>
      <c r="IO278">
        <v>109.6</v>
      </c>
      <c r="IP278">
        <v>2.30835</v>
      </c>
      <c r="IQ278">
        <v>2.62085</v>
      </c>
      <c r="IR278">
        <v>1.54785</v>
      </c>
      <c r="IS278">
        <v>2.30469</v>
      </c>
      <c r="IT278">
        <v>1.34644</v>
      </c>
      <c r="IU278">
        <v>2.29004</v>
      </c>
      <c r="IV278">
        <v>34.2587</v>
      </c>
      <c r="IW278">
        <v>24.1838</v>
      </c>
      <c r="IX278">
        <v>18</v>
      </c>
      <c r="IY278">
        <v>501.967</v>
      </c>
      <c r="IZ278">
        <v>379.617</v>
      </c>
      <c r="JA278">
        <v>12.846</v>
      </c>
      <c r="JB278">
        <v>26.0207</v>
      </c>
      <c r="JC278">
        <v>30</v>
      </c>
      <c r="JD278">
        <v>26.0777</v>
      </c>
      <c r="JE278">
        <v>26.031</v>
      </c>
      <c r="JF278">
        <v>46.2458</v>
      </c>
      <c r="JG278">
        <v>59.3945</v>
      </c>
      <c r="JH278">
        <v>0</v>
      </c>
      <c r="JI278">
        <v>12.8384</v>
      </c>
      <c r="JJ278">
        <v>1173.92</v>
      </c>
      <c r="JK278">
        <v>9.44019</v>
      </c>
      <c r="JL278">
        <v>102.225</v>
      </c>
      <c r="JM278">
        <v>102.828</v>
      </c>
    </row>
    <row r="279" spans="1:273">
      <c r="A279">
        <v>263</v>
      </c>
      <c r="B279">
        <v>1510794503</v>
      </c>
      <c r="C279">
        <v>5170.90000009537</v>
      </c>
      <c r="D279" t="s">
        <v>937</v>
      </c>
      <c r="E279" t="s">
        <v>938</v>
      </c>
      <c r="F279">
        <v>5</v>
      </c>
      <c r="G279" t="s">
        <v>798</v>
      </c>
      <c r="H279" t="s">
        <v>406</v>
      </c>
      <c r="I279">
        <v>1510794495.5</v>
      </c>
      <c r="J279">
        <f>(K279)/1000</f>
        <v>0</v>
      </c>
      <c r="K279">
        <f>IF(CZ279, AN279, AH279)</f>
        <v>0</v>
      </c>
      <c r="L279">
        <f>IF(CZ279, AI279, AG279)</f>
        <v>0</v>
      </c>
      <c r="M279">
        <f>DB279 - IF(AU279&gt;1, L279*CV279*100.0/(AW279*DP279), 0)</f>
        <v>0</v>
      </c>
      <c r="N279">
        <f>((T279-J279/2)*M279-L279)/(T279+J279/2)</f>
        <v>0</v>
      </c>
      <c r="O279">
        <f>N279*(DI279+DJ279)/1000.0</f>
        <v>0</v>
      </c>
      <c r="P279">
        <f>(DB279 - IF(AU279&gt;1, L279*CV279*100.0/(AW279*DP279), 0))*(DI279+DJ279)/1000.0</f>
        <v>0</v>
      </c>
      <c r="Q279">
        <f>2.0/((1/S279-1/R279)+SIGN(S279)*SQRT((1/S279-1/R279)*(1/S279-1/R279) + 4*CW279/((CW279+1)*(CW279+1))*(2*1/S279*1/R279-1/R279*1/R279)))</f>
        <v>0</v>
      </c>
      <c r="R279">
        <f>IF(LEFT(CX279,1)&lt;&gt;"0",IF(LEFT(CX279,1)="1",3.0,CY279),$D$5+$E$5*(DP279*DI279/($K$5*1000))+$F$5*(DP279*DI279/($K$5*1000))*MAX(MIN(CV279,$J$5),$I$5)*MAX(MIN(CV279,$J$5),$I$5)+$G$5*MAX(MIN(CV279,$J$5),$I$5)*(DP279*DI279/($K$5*1000))+$H$5*(DP279*DI279/($K$5*1000))*(DP279*DI279/($K$5*1000)))</f>
        <v>0</v>
      </c>
      <c r="S279">
        <f>J279*(1000-(1000*0.61365*exp(17.502*W279/(240.97+W279))/(DI279+DJ279)+DD279)/2)/(1000*0.61365*exp(17.502*W279/(240.97+W279))/(DI279+DJ279)-DD279)</f>
        <v>0</v>
      </c>
      <c r="T279">
        <f>1/((CW279+1)/(Q279/1.6)+1/(R279/1.37)) + CW279/((CW279+1)/(Q279/1.6) + CW279/(R279/1.37))</f>
        <v>0</v>
      </c>
      <c r="U279">
        <f>(CR279*CU279)</f>
        <v>0</v>
      </c>
      <c r="V279">
        <f>(DK279+(U279+2*0.95*5.67E-8*(((DK279+$B$7)+273)^4-(DK279+273)^4)-44100*J279)/(1.84*29.3*R279+8*0.95*5.67E-8*(DK279+273)^3))</f>
        <v>0</v>
      </c>
      <c r="W279">
        <f>($C$7*DL279+$D$7*DM279+$E$7*V279)</f>
        <v>0</v>
      </c>
      <c r="X279">
        <f>0.61365*exp(17.502*W279/(240.97+W279))</f>
        <v>0</v>
      </c>
      <c r="Y279">
        <f>(Z279/AA279*100)</f>
        <v>0</v>
      </c>
      <c r="Z279">
        <f>DD279*(DI279+DJ279)/1000</f>
        <v>0</v>
      </c>
      <c r="AA279">
        <f>0.61365*exp(17.502*DK279/(240.97+DK279))</f>
        <v>0</v>
      </c>
      <c r="AB279">
        <f>(X279-DD279*(DI279+DJ279)/1000)</f>
        <v>0</v>
      </c>
      <c r="AC279">
        <f>(-J279*44100)</f>
        <v>0</v>
      </c>
      <c r="AD279">
        <f>2*29.3*R279*0.92*(DK279-W279)</f>
        <v>0</v>
      </c>
      <c r="AE279">
        <f>2*0.95*5.67E-8*(((DK279+$B$7)+273)^4-(W279+273)^4)</f>
        <v>0</v>
      </c>
      <c r="AF279">
        <f>U279+AE279+AC279+AD279</f>
        <v>0</v>
      </c>
      <c r="AG279">
        <f>DH279*AU279*(DC279-DB279*(1000-AU279*DE279)/(1000-AU279*DD279))/(100*CV279)</f>
        <v>0</v>
      </c>
      <c r="AH279">
        <f>1000*DH279*AU279*(DD279-DE279)/(100*CV279*(1000-AU279*DD279))</f>
        <v>0</v>
      </c>
      <c r="AI279">
        <f>(AJ279 - AK279 - DI279*1E3/(8.314*(DK279+273.15)) * AM279/DH279 * AL279) * DH279/(100*CV279) * (1000 - DE279)/1000</f>
        <v>0</v>
      </c>
      <c r="AJ279">
        <v>1174.76769324854</v>
      </c>
      <c r="AK279">
        <v>1154.16903030303</v>
      </c>
      <c r="AL279">
        <v>3.34710166753869</v>
      </c>
      <c r="AM279">
        <v>64.6680745848926</v>
      </c>
      <c r="AN279">
        <f>(AP279 - AO279 + DI279*1E3/(8.314*(DK279+273.15)) * AR279/DH279 * AQ279) * DH279/(100*CV279) * 1000/(1000 - AP279)</f>
        <v>0</v>
      </c>
      <c r="AO279">
        <v>9.50123137368199</v>
      </c>
      <c r="AP279">
        <v>10.0188570629371</v>
      </c>
      <c r="AQ279">
        <v>0.00703796535975656</v>
      </c>
      <c r="AR279">
        <v>99.6129753711119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MAX(0,($B$13+$C$13*DP279)/(1+$D$13*DP279)*DI279/(DK279+273)*$E$13)</f>
        <v>0</v>
      </c>
      <c r="AX279" t="s">
        <v>407</v>
      </c>
      <c r="AY279" t="s">
        <v>407</v>
      </c>
      <c r="AZ279">
        <v>0</v>
      </c>
      <c r="BA279">
        <v>0</v>
      </c>
      <c r="BB279">
        <f>1-AZ279/BA279</f>
        <v>0</v>
      </c>
      <c r="BC279">
        <v>0</v>
      </c>
      <c r="BD279" t="s">
        <v>407</v>
      </c>
      <c r="BE279" t="s">
        <v>407</v>
      </c>
      <c r="BF279">
        <v>0</v>
      </c>
      <c r="BG279">
        <v>0</v>
      </c>
      <c r="BH279">
        <f>1-BF279/BG279</f>
        <v>0</v>
      </c>
      <c r="BI279">
        <v>0.5</v>
      </c>
      <c r="BJ279">
        <f>CS279</f>
        <v>0</v>
      </c>
      <c r="BK279">
        <f>L279</f>
        <v>0</v>
      </c>
      <c r="BL279">
        <f>BH279*BI279*BJ279</f>
        <v>0</v>
      </c>
      <c r="BM279">
        <f>(BK279-BC279)/BJ279</f>
        <v>0</v>
      </c>
      <c r="BN279">
        <f>(BA279-BG279)/BG279</f>
        <v>0</v>
      </c>
      <c r="BO279">
        <f>AZ279/(BB279+AZ279/BG279)</f>
        <v>0</v>
      </c>
      <c r="BP279" t="s">
        <v>407</v>
      </c>
      <c r="BQ279">
        <v>0</v>
      </c>
      <c r="BR279">
        <f>IF(BQ279&lt;&gt;0, BQ279, BO279)</f>
        <v>0</v>
      </c>
      <c r="BS279">
        <f>1-BR279/BG279</f>
        <v>0</v>
      </c>
      <c r="BT279">
        <f>(BG279-BF279)/(BG279-BR279)</f>
        <v>0</v>
      </c>
      <c r="BU279">
        <f>(BA279-BG279)/(BA279-BR279)</f>
        <v>0</v>
      </c>
      <c r="BV279">
        <f>(BG279-BF279)/(BG279-AZ279)</f>
        <v>0</v>
      </c>
      <c r="BW279">
        <f>(BA279-BG279)/(BA279-AZ279)</f>
        <v>0</v>
      </c>
      <c r="BX279">
        <f>(BT279*BR279/BF279)</f>
        <v>0</v>
      </c>
      <c r="BY279">
        <f>(1-BX279)</f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f>$B$11*DQ279+$C$11*DR279+$F$11*EC279*(1-EF279)</f>
        <v>0</v>
      </c>
      <c r="CS279">
        <f>CR279*CT279</f>
        <v>0</v>
      </c>
      <c r="CT279">
        <f>($B$11*$D$9+$C$11*$D$9+$F$11*((EP279+EH279)/MAX(EP279+EH279+EQ279, 0.1)*$I$9+EQ279/MAX(EP279+EH279+EQ279, 0.1)*$J$9))/($B$11+$C$11+$F$11)</f>
        <v>0</v>
      </c>
      <c r="CU279">
        <f>($B$11*$K$9+$C$11*$K$9+$F$11*((EP279+EH279)/MAX(EP279+EH279+EQ279, 0.1)*$P$9+EQ279/MAX(EP279+EH279+EQ279, 0.1)*$Q$9))/($B$11+$C$11+$F$11)</f>
        <v>0</v>
      </c>
      <c r="CV279">
        <v>2.96</v>
      </c>
      <c r="CW279">
        <v>0.5</v>
      </c>
      <c r="CX279" t="s">
        <v>408</v>
      </c>
      <c r="CY279">
        <v>2</v>
      </c>
      <c r="CZ279" t="b">
        <v>1</v>
      </c>
      <c r="DA279">
        <v>1510794495.5</v>
      </c>
      <c r="DB279">
        <v>1119.13555555556</v>
      </c>
      <c r="DC279">
        <v>1147.22296296296</v>
      </c>
      <c r="DD279">
        <v>9.96939851851852</v>
      </c>
      <c r="DE279">
        <v>9.47890296296296</v>
      </c>
      <c r="DF279">
        <v>1108.15037037037</v>
      </c>
      <c r="DG279">
        <v>9.96904259259259</v>
      </c>
      <c r="DH279">
        <v>500.069592592593</v>
      </c>
      <c r="DI279">
        <v>89.8477592592592</v>
      </c>
      <c r="DJ279">
        <v>0.0999859</v>
      </c>
      <c r="DK279">
        <v>18.9712407407407</v>
      </c>
      <c r="DL279">
        <v>20.0186962962963</v>
      </c>
      <c r="DM279">
        <v>999.9</v>
      </c>
      <c r="DN279">
        <v>0</v>
      </c>
      <c r="DO279">
        <v>0</v>
      </c>
      <c r="DP279">
        <v>10008.7985185185</v>
      </c>
      <c r="DQ279">
        <v>0</v>
      </c>
      <c r="DR279">
        <v>9.76761444444445</v>
      </c>
      <c r="DS279">
        <v>-28.0876703703704</v>
      </c>
      <c r="DT279">
        <v>1130.40592592593</v>
      </c>
      <c r="DU279">
        <v>1158.20185185185</v>
      </c>
      <c r="DV279">
        <v>0.490499814814815</v>
      </c>
      <c r="DW279">
        <v>1147.22296296296</v>
      </c>
      <c r="DX279">
        <v>9.47890296296296</v>
      </c>
      <c r="DY279">
        <v>0.895728666666667</v>
      </c>
      <c r="DZ279">
        <v>0.851658222222222</v>
      </c>
      <c r="EA279">
        <v>5.32221962962963</v>
      </c>
      <c r="EB279">
        <v>4.5986862962963</v>
      </c>
      <c r="EC279">
        <v>1999.97925925926</v>
      </c>
      <c r="ED279">
        <v>0.979996111111111</v>
      </c>
      <c r="EE279">
        <v>0.0200039518518518</v>
      </c>
      <c r="EF279">
        <v>0</v>
      </c>
      <c r="EG279">
        <v>2.41830740740741</v>
      </c>
      <c r="EH279">
        <v>0</v>
      </c>
      <c r="EI279">
        <v>5248.95740740741</v>
      </c>
      <c r="EJ279">
        <v>17299.9555555556</v>
      </c>
      <c r="EK279">
        <v>39.8261481481481</v>
      </c>
      <c r="EL279">
        <v>41.0182222222222</v>
      </c>
      <c r="EM279">
        <v>39.6201481481481</v>
      </c>
      <c r="EN279">
        <v>39.9511481481481</v>
      </c>
      <c r="EO279">
        <v>38.5044074074074</v>
      </c>
      <c r="EP279">
        <v>1959.96962962963</v>
      </c>
      <c r="EQ279">
        <v>40.0096296296296</v>
      </c>
      <c r="ER279">
        <v>0</v>
      </c>
      <c r="ES279">
        <v>1679595256.1</v>
      </c>
      <c r="ET279">
        <v>0</v>
      </c>
      <c r="EU279">
        <v>2.38045384615385</v>
      </c>
      <c r="EV279">
        <v>-0.0261538248724741</v>
      </c>
      <c r="EW279">
        <v>-4.65948716293201</v>
      </c>
      <c r="EX279">
        <v>5248.95884615385</v>
      </c>
      <c r="EY279">
        <v>15</v>
      </c>
      <c r="EZ279">
        <v>0</v>
      </c>
      <c r="FA279" t="s">
        <v>409</v>
      </c>
      <c r="FB279">
        <v>1510787920.6</v>
      </c>
      <c r="FC279">
        <v>1510787921.6</v>
      </c>
      <c r="FD279">
        <v>0</v>
      </c>
      <c r="FE279">
        <v>-0.101</v>
      </c>
      <c r="FF279">
        <v>-0.012</v>
      </c>
      <c r="FG279">
        <v>6.901</v>
      </c>
      <c r="FH279">
        <v>0.516</v>
      </c>
      <c r="FI279">
        <v>420</v>
      </c>
      <c r="FJ279">
        <v>24</v>
      </c>
      <c r="FK279">
        <v>0.32</v>
      </c>
      <c r="FL279">
        <v>0.12</v>
      </c>
      <c r="FM279">
        <v>0.504018725</v>
      </c>
      <c r="FN279">
        <v>-0.152485429643528</v>
      </c>
      <c r="FO279">
        <v>0.029853539409078</v>
      </c>
      <c r="FP279">
        <v>1</v>
      </c>
      <c r="FQ279">
        <v>1</v>
      </c>
      <c r="FR279">
        <v>1</v>
      </c>
      <c r="FS279" t="s">
        <v>410</v>
      </c>
      <c r="FT279">
        <v>2.97398</v>
      </c>
      <c r="FU279">
        <v>2.754</v>
      </c>
      <c r="FV279">
        <v>0.179884</v>
      </c>
      <c r="FW279">
        <v>0.183554</v>
      </c>
      <c r="FX279">
        <v>0.0546906</v>
      </c>
      <c r="FY279">
        <v>0.0530368</v>
      </c>
      <c r="FZ279">
        <v>31928.7</v>
      </c>
      <c r="GA279">
        <v>34684.2</v>
      </c>
      <c r="GB279">
        <v>35279.1</v>
      </c>
      <c r="GC279">
        <v>38525.8</v>
      </c>
      <c r="GD279">
        <v>47263.5</v>
      </c>
      <c r="GE279">
        <v>52677.8</v>
      </c>
      <c r="GF279">
        <v>55081.7</v>
      </c>
      <c r="GG279">
        <v>61766.2</v>
      </c>
      <c r="GH279">
        <v>1.99507</v>
      </c>
      <c r="GI279">
        <v>1.7959</v>
      </c>
      <c r="GJ279">
        <v>0.0400096</v>
      </c>
      <c r="GK279">
        <v>0</v>
      </c>
      <c r="GL279">
        <v>19.3717</v>
      </c>
      <c r="GM279">
        <v>999.9</v>
      </c>
      <c r="GN279">
        <v>50.836</v>
      </c>
      <c r="GO279">
        <v>30.696</v>
      </c>
      <c r="GP279">
        <v>25.0864</v>
      </c>
      <c r="GQ279">
        <v>56.4088</v>
      </c>
      <c r="GR279">
        <v>49.992</v>
      </c>
      <c r="GS279">
        <v>1</v>
      </c>
      <c r="GT279">
        <v>-0.0755666</v>
      </c>
      <c r="GU279">
        <v>5.33894</v>
      </c>
      <c r="GV279">
        <v>20.041</v>
      </c>
      <c r="GW279">
        <v>5.20172</v>
      </c>
      <c r="GX279">
        <v>12.0061</v>
      </c>
      <c r="GY279">
        <v>4.97555</v>
      </c>
      <c r="GZ279">
        <v>3.29295</v>
      </c>
      <c r="HA279">
        <v>9999</v>
      </c>
      <c r="HB279">
        <v>9999</v>
      </c>
      <c r="HC279">
        <v>999.9</v>
      </c>
      <c r="HD279">
        <v>9999</v>
      </c>
      <c r="HE279">
        <v>1.86311</v>
      </c>
      <c r="HF279">
        <v>1.86812</v>
      </c>
      <c r="HG279">
        <v>1.86787</v>
      </c>
      <c r="HH279">
        <v>1.86904</v>
      </c>
      <c r="HI279">
        <v>1.86984</v>
      </c>
      <c r="HJ279">
        <v>1.86586</v>
      </c>
      <c r="HK279">
        <v>1.86704</v>
      </c>
      <c r="HL279">
        <v>1.86838</v>
      </c>
      <c r="HM279">
        <v>5</v>
      </c>
      <c r="HN279">
        <v>0</v>
      </c>
      <c r="HO279">
        <v>0</v>
      </c>
      <c r="HP279">
        <v>0</v>
      </c>
      <c r="HQ279" t="s">
        <v>411</v>
      </c>
      <c r="HR279" t="s">
        <v>412</v>
      </c>
      <c r="HS279" t="s">
        <v>413</v>
      </c>
      <c r="HT279" t="s">
        <v>413</v>
      </c>
      <c r="HU279" t="s">
        <v>413</v>
      </c>
      <c r="HV279" t="s">
        <v>413</v>
      </c>
      <c r="HW279">
        <v>0</v>
      </c>
      <c r="HX279">
        <v>100</v>
      </c>
      <c r="HY279">
        <v>100</v>
      </c>
      <c r="HZ279">
        <v>11.12</v>
      </c>
      <c r="IA279">
        <v>0.0013</v>
      </c>
      <c r="IB279">
        <v>4.09459096810632</v>
      </c>
      <c r="IC279">
        <v>0.00701673648668627</v>
      </c>
      <c r="ID279">
        <v>-7.00304995360485e-07</v>
      </c>
      <c r="IE279">
        <v>-1.86506737496121e-11</v>
      </c>
      <c r="IF279">
        <v>0.00125787624930914</v>
      </c>
      <c r="IG279">
        <v>-0.0224036906934607</v>
      </c>
      <c r="IH279">
        <v>0.00249664406764014</v>
      </c>
      <c r="II279">
        <v>-2.59163740235367e-05</v>
      </c>
      <c r="IJ279">
        <v>-2</v>
      </c>
      <c r="IK279">
        <v>2020</v>
      </c>
      <c r="IL279">
        <v>1</v>
      </c>
      <c r="IM279">
        <v>25</v>
      </c>
      <c r="IN279">
        <v>109.7</v>
      </c>
      <c r="IO279">
        <v>109.7</v>
      </c>
      <c r="IP279">
        <v>2.33276</v>
      </c>
      <c r="IQ279">
        <v>2.61719</v>
      </c>
      <c r="IR279">
        <v>1.54785</v>
      </c>
      <c r="IS279">
        <v>2.30469</v>
      </c>
      <c r="IT279">
        <v>1.34644</v>
      </c>
      <c r="IU279">
        <v>2.38892</v>
      </c>
      <c r="IV279">
        <v>34.2587</v>
      </c>
      <c r="IW279">
        <v>24.1926</v>
      </c>
      <c r="IX279">
        <v>18</v>
      </c>
      <c r="IY279">
        <v>501.937</v>
      </c>
      <c r="IZ279">
        <v>379.719</v>
      </c>
      <c r="JA279">
        <v>12.8311</v>
      </c>
      <c r="JB279">
        <v>26.0195</v>
      </c>
      <c r="JC279">
        <v>30</v>
      </c>
      <c r="JD279">
        <v>26.0761</v>
      </c>
      <c r="JE279">
        <v>26.0305</v>
      </c>
      <c r="JF279">
        <v>46.7256</v>
      </c>
      <c r="JG279">
        <v>59.3945</v>
      </c>
      <c r="JH279">
        <v>0</v>
      </c>
      <c r="JI279">
        <v>12.8202</v>
      </c>
      <c r="JJ279">
        <v>1194.04</v>
      </c>
      <c r="JK279">
        <v>9.43382</v>
      </c>
      <c r="JL279">
        <v>102.225</v>
      </c>
      <c r="JM279">
        <v>102.829</v>
      </c>
    </row>
    <row r="280" spans="1:273">
      <c r="A280">
        <v>264</v>
      </c>
      <c r="B280">
        <v>1510794508</v>
      </c>
      <c r="C280">
        <v>5175.90000009537</v>
      </c>
      <c r="D280" t="s">
        <v>939</v>
      </c>
      <c r="E280" t="s">
        <v>940</v>
      </c>
      <c r="F280">
        <v>5</v>
      </c>
      <c r="G280" t="s">
        <v>798</v>
      </c>
      <c r="H280" t="s">
        <v>406</v>
      </c>
      <c r="I280">
        <v>1510794500.21429</v>
      </c>
      <c r="J280">
        <f>(K280)/1000</f>
        <v>0</v>
      </c>
      <c r="K280">
        <f>IF(CZ280, AN280, AH280)</f>
        <v>0</v>
      </c>
      <c r="L280">
        <f>IF(CZ280, AI280, AG280)</f>
        <v>0</v>
      </c>
      <c r="M280">
        <f>DB280 - IF(AU280&gt;1, L280*CV280*100.0/(AW280*DP280), 0)</f>
        <v>0</v>
      </c>
      <c r="N280">
        <f>((T280-J280/2)*M280-L280)/(T280+J280/2)</f>
        <v>0</v>
      </c>
      <c r="O280">
        <f>N280*(DI280+DJ280)/1000.0</f>
        <v>0</v>
      </c>
      <c r="P280">
        <f>(DB280 - IF(AU280&gt;1, L280*CV280*100.0/(AW280*DP280), 0))*(DI280+DJ280)/1000.0</f>
        <v>0</v>
      </c>
      <c r="Q280">
        <f>2.0/((1/S280-1/R280)+SIGN(S280)*SQRT((1/S280-1/R280)*(1/S280-1/R280) + 4*CW280/((CW280+1)*(CW280+1))*(2*1/S280*1/R280-1/R280*1/R280)))</f>
        <v>0</v>
      </c>
      <c r="R280">
        <f>IF(LEFT(CX280,1)&lt;&gt;"0",IF(LEFT(CX280,1)="1",3.0,CY280),$D$5+$E$5*(DP280*DI280/($K$5*1000))+$F$5*(DP280*DI280/($K$5*1000))*MAX(MIN(CV280,$J$5),$I$5)*MAX(MIN(CV280,$J$5),$I$5)+$G$5*MAX(MIN(CV280,$J$5),$I$5)*(DP280*DI280/($K$5*1000))+$H$5*(DP280*DI280/($K$5*1000))*(DP280*DI280/($K$5*1000)))</f>
        <v>0</v>
      </c>
      <c r="S280">
        <f>J280*(1000-(1000*0.61365*exp(17.502*W280/(240.97+W280))/(DI280+DJ280)+DD280)/2)/(1000*0.61365*exp(17.502*W280/(240.97+W280))/(DI280+DJ280)-DD280)</f>
        <v>0</v>
      </c>
      <c r="T280">
        <f>1/((CW280+1)/(Q280/1.6)+1/(R280/1.37)) + CW280/((CW280+1)/(Q280/1.6) + CW280/(R280/1.37))</f>
        <v>0</v>
      </c>
      <c r="U280">
        <f>(CR280*CU280)</f>
        <v>0</v>
      </c>
      <c r="V280">
        <f>(DK280+(U280+2*0.95*5.67E-8*(((DK280+$B$7)+273)^4-(DK280+273)^4)-44100*J280)/(1.84*29.3*R280+8*0.95*5.67E-8*(DK280+273)^3))</f>
        <v>0</v>
      </c>
      <c r="W280">
        <f>($C$7*DL280+$D$7*DM280+$E$7*V280)</f>
        <v>0</v>
      </c>
      <c r="X280">
        <f>0.61365*exp(17.502*W280/(240.97+W280))</f>
        <v>0</v>
      </c>
      <c r="Y280">
        <f>(Z280/AA280*100)</f>
        <v>0</v>
      </c>
      <c r="Z280">
        <f>DD280*(DI280+DJ280)/1000</f>
        <v>0</v>
      </c>
      <c r="AA280">
        <f>0.61365*exp(17.502*DK280/(240.97+DK280))</f>
        <v>0</v>
      </c>
      <c r="AB280">
        <f>(X280-DD280*(DI280+DJ280)/1000)</f>
        <v>0</v>
      </c>
      <c r="AC280">
        <f>(-J280*44100)</f>
        <v>0</v>
      </c>
      <c r="AD280">
        <f>2*29.3*R280*0.92*(DK280-W280)</f>
        <v>0</v>
      </c>
      <c r="AE280">
        <f>2*0.95*5.67E-8*(((DK280+$B$7)+273)^4-(W280+273)^4)</f>
        <v>0</v>
      </c>
      <c r="AF280">
        <f>U280+AE280+AC280+AD280</f>
        <v>0</v>
      </c>
      <c r="AG280">
        <f>DH280*AU280*(DC280-DB280*(1000-AU280*DE280)/(1000-AU280*DD280))/(100*CV280)</f>
        <v>0</v>
      </c>
      <c r="AH280">
        <f>1000*DH280*AU280*(DD280-DE280)/(100*CV280*(1000-AU280*DD280))</f>
        <v>0</v>
      </c>
      <c r="AI280">
        <f>(AJ280 - AK280 - DI280*1E3/(8.314*(DK280+273.15)) * AM280/DH280 * AL280) * DH280/(100*CV280) * (1000 - DE280)/1000</f>
        <v>0</v>
      </c>
      <c r="AJ280">
        <v>1191.15821531765</v>
      </c>
      <c r="AK280">
        <v>1170.74721212121</v>
      </c>
      <c r="AL280">
        <v>3.30882991232646</v>
      </c>
      <c r="AM280">
        <v>64.6680745848926</v>
      </c>
      <c r="AN280">
        <f>(AP280 - AO280 + DI280*1E3/(8.314*(DK280+273.15)) * AR280/DH280 * AQ280) * DH280/(100*CV280) * 1000/(1000 - AP280)</f>
        <v>0</v>
      </c>
      <c r="AO280">
        <v>9.50158291481585</v>
      </c>
      <c r="AP280">
        <v>10.0342342657343</v>
      </c>
      <c r="AQ280">
        <v>0.00145685707502176</v>
      </c>
      <c r="AR280">
        <v>99.6129753711119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MAX(0,($B$13+$C$13*DP280)/(1+$D$13*DP280)*DI280/(DK280+273)*$E$13)</f>
        <v>0</v>
      </c>
      <c r="AX280" t="s">
        <v>407</v>
      </c>
      <c r="AY280" t="s">
        <v>407</v>
      </c>
      <c r="AZ280">
        <v>0</v>
      </c>
      <c r="BA280">
        <v>0</v>
      </c>
      <c r="BB280">
        <f>1-AZ280/BA280</f>
        <v>0</v>
      </c>
      <c r="BC280">
        <v>0</v>
      </c>
      <c r="BD280" t="s">
        <v>407</v>
      </c>
      <c r="BE280" t="s">
        <v>407</v>
      </c>
      <c r="BF280">
        <v>0</v>
      </c>
      <c r="BG280">
        <v>0</v>
      </c>
      <c r="BH280">
        <f>1-BF280/BG280</f>
        <v>0</v>
      </c>
      <c r="BI280">
        <v>0.5</v>
      </c>
      <c r="BJ280">
        <f>CS280</f>
        <v>0</v>
      </c>
      <c r="BK280">
        <f>L280</f>
        <v>0</v>
      </c>
      <c r="BL280">
        <f>BH280*BI280*BJ280</f>
        <v>0</v>
      </c>
      <c r="BM280">
        <f>(BK280-BC280)/BJ280</f>
        <v>0</v>
      </c>
      <c r="BN280">
        <f>(BA280-BG280)/BG280</f>
        <v>0</v>
      </c>
      <c r="BO280">
        <f>AZ280/(BB280+AZ280/BG280)</f>
        <v>0</v>
      </c>
      <c r="BP280" t="s">
        <v>407</v>
      </c>
      <c r="BQ280">
        <v>0</v>
      </c>
      <c r="BR280">
        <f>IF(BQ280&lt;&gt;0, BQ280, BO280)</f>
        <v>0</v>
      </c>
      <c r="BS280">
        <f>1-BR280/BG280</f>
        <v>0</v>
      </c>
      <c r="BT280">
        <f>(BG280-BF280)/(BG280-BR280)</f>
        <v>0</v>
      </c>
      <c r="BU280">
        <f>(BA280-BG280)/(BA280-BR280)</f>
        <v>0</v>
      </c>
      <c r="BV280">
        <f>(BG280-BF280)/(BG280-AZ280)</f>
        <v>0</v>
      </c>
      <c r="BW280">
        <f>(BA280-BG280)/(BA280-AZ280)</f>
        <v>0</v>
      </c>
      <c r="BX280">
        <f>(BT280*BR280/BF280)</f>
        <v>0</v>
      </c>
      <c r="BY280">
        <f>(1-BX280)</f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f>$B$11*DQ280+$C$11*DR280+$F$11*EC280*(1-EF280)</f>
        <v>0</v>
      </c>
      <c r="CS280">
        <f>CR280*CT280</f>
        <v>0</v>
      </c>
      <c r="CT280">
        <f>($B$11*$D$9+$C$11*$D$9+$F$11*((EP280+EH280)/MAX(EP280+EH280+EQ280, 0.1)*$I$9+EQ280/MAX(EP280+EH280+EQ280, 0.1)*$J$9))/($B$11+$C$11+$F$11)</f>
        <v>0</v>
      </c>
      <c r="CU280">
        <f>($B$11*$K$9+$C$11*$K$9+$F$11*((EP280+EH280)/MAX(EP280+EH280+EQ280, 0.1)*$P$9+EQ280/MAX(EP280+EH280+EQ280, 0.1)*$Q$9))/($B$11+$C$11+$F$11)</f>
        <v>0</v>
      </c>
      <c r="CV280">
        <v>2.96</v>
      </c>
      <c r="CW280">
        <v>0.5</v>
      </c>
      <c r="CX280" t="s">
        <v>408</v>
      </c>
      <c r="CY280">
        <v>2</v>
      </c>
      <c r="CZ280" t="b">
        <v>1</v>
      </c>
      <c r="DA280">
        <v>1510794500.21429</v>
      </c>
      <c r="DB280">
        <v>1134.92142857143</v>
      </c>
      <c r="DC280">
        <v>1162.72714285714</v>
      </c>
      <c r="DD280">
        <v>10.0013860714286</v>
      </c>
      <c r="DE280">
        <v>9.49962821428571</v>
      </c>
      <c r="DF280">
        <v>1123.85142857143</v>
      </c>
      <c r="DG280">
        <v>10.0004171428571</v>
      </c>
      <c r="DH280">
        <v>500.0715</v>
      </c>
      <c r="DI280">
        <v>89.8480214285714</v>
      </c>
      <c r="DJ280">
        <v>0.100005235714286</v>
      </c>
      <c r="DK280">
        <v>18.9736607142857</v>
      </c>
      <c r="DL280">
        <v>20.0285035714286</v>
      </c>
      <c r="DM280">
        <v>999.9</v>
      </c>
      <c r="DN280">
        <v>0</v>
      </c>
      <c r="DO280">
        <v>0</v>
      </c>
      <c r="DP280">
        <v>10006.0239285714</v>
      </c>
      <c r="DQ280">
        <v>0</v>
      </c>
      <c r="DR280">
        <v>9.76507392857143</v>
      </c>
      <c r="DS280">
        <v>-27.806575</v>
      </c>
      <c r="DT280">
        <v>1146.3875</v>
      </c>
      <c r="DU280">
        <v>1173.87892857143</v>
      </c>
      <c r="DV280">
        <v>0.501761178571429</v>
      </c>
      <c r="DW280">
        <v>1162.72714285714</v>
      </c>
      <c r="DX280">
        <v>9.49962821428571</v>
      </c>
      <c r="DY280">
        <v>0.898605107142857</v>
      </c>
      <c r="DZ280">
        <v>0.853522785714286</v>
      </c>
      <c r="EA280">
        <v>5.36837607142857</v>
      </c>
      <c r="EB280">
        <v>4.6300475</v>
      </c>
      <c r="EC280">
        <v>1999.98571428571</v>
      </c>
      <c r="ED280">
        <v>0.979996821428571</v>
      </c>
      <c r="EE280">
        <v>0.0200032178571428</v>
      </c>
      <c r="EF280">
        <v>0</v>
      </c>
      <c r="EG280">
        <v>2.37203928571429</v>
      </c>
      <c r="EH280">
        <v>0</v>
      </c>
      <c r="EI280">
        <v>5248.45928571429</v>
      </c>
      <c r="EJ280">
        <v>17300.0178571429</v>
      </c>
      <c r="EK280">
        <v>39.9082142857143</v>
      </c>
      <c r="EL280">
        <v>41.0890357142857</v>
      </c>
      <c r="EM280">
        <v>39.694</v>
      </c>
      <c r="EN280">
        <v>40.0399285714286</v>
      </c>
      <c r="EO280">
        <v>38.5801428571429</v>
      </c>
      <c r="EP280">
        <v>1959.97928571429</v>
      </c>
      <c r="EQ280">
        <v>40.0064285714286</v>
      </c>
      <c r="ER280">
        <v>0</v>
      </c>
      <c r="ES280">
        <v>1679595260.9</v>
      </c>
      <c r="ET280">
        <v>0</v>
      </c>
      <c r="EU280">
        <v>2.36522307692308</v>
      </c>
      <c r="EV280">
        <v>-1.13895383646193</v>
      </c>
      <c r="EW280">
        <v>-5.45846151428813</v>
      </c>
      <c r="EX280">
        <v>5248.50076923077</v>
      </c>
      <c r="EY280">
        <v>15</v>
      </c>
      <c r="EZ280">
        <v>0</v>
      </c>
      <c r="FA280" t="s">
        <v>409</v>
      </c>
      <c r="FB280">
        <v>1510787920.6</v>
      </c>
      <c r="FC280">
        <v>1510787921.6</v>
      </c>
      <c r="FD280">
        <v>0</v>
      </c>
      <c r="FE280">
        <v>-0.101</v>
      </c>
      <c r="FF280">
        <v>-0.012</v>
      </c>
      <c r="FG280">
        <v>6.901</v>
      </c>
      <c r="FH280">
        <v>0.516</v>
      </c>
      <c r="FI280">
        <v>420</v>
      </c>
      <c r="FJ280">
        <v>24</v>
      </c>
      <c r="FK280">
        <v>0.32</v>
      </c>
      <c r="FL280">
        <v>0.12</v>
      </c>
      <c r="FM280">
        <v>0.5006443</v>
      </c>
      <c r="FN280">
        <v>0.0752400900562833</v>
      </c>
      <c r="FO280">
        <v>0.0261026671982003</v>
      </c>
      <c r="FP280">
        <v>1</v>
      </c>
      <c r="FQ280">
        <v>1</v>
      </c>
      <c r="FR280">
        <v>1</v>
      </c>
      <c r="FS280" t="s">
        <v>410</v>
      </c>
      <c r="FT280">
        <v>2.97397</v>
      </c>
      <c r="FU280">
        <v>2.75373</v>
      </c>
      <c r="FV280">
        <v>0.181493</v>
      </c>
      <c r="FW280">
        <v>0.185155</v>
      </c>
      <c r="FX280">
        <v>0.0547493</v>
      </c>
      <c r="FY280">
        <v>0.0530364</v>
      </c>
      <c r="FZ280">
        <v>31866.4</v>
      </c>
      <c r="GA280">
        <v>34616.2</v>
      </c>
      <c r="GB280">
        <v>35279.3</v>
      </c>
      <c r="GC280">
        <v>38525.7</v>
      </c>
      <c r="GD280">
        <v>47260.5</v>
      </c>
      <c r="GE280">
        <v>52677.9</v>
      </c>
      <c r="GF280">
        <v>55081.6</v>
      </c>
      <c r="GG280">
        <v>61766.4</v>
      </c>
      <c r="GH280">
        <v>1.99505</v>
      </c>
      <c r="GI280">
        <v>1.79618</v>
      </c>
      <c r="GJ280">
        <v>0.0409</v>
      </c>
      <c r="GK280">
        <v>0</v>
      </c>
      <c r="GL280">
        <v>19.3705</v>
      </c>
      <c r="GM280">
        <v>999.9</v>
      </c>
      <c r="GN280">
        <v>50.836</v>
      </c>
      <c r="GO280">
        <v>30.696</v>
      </c>
      <c r="GP280">
        <v>25.0843</v>
      </c>
      <c r="GQ280">
        <v>56.4788</v>
      </c>
      <c r="GR280">
        <v>50.2524</v>
      </c>
      <c r="GS280">
        <v>1</v>
      </c>
      <c r="GT280">
        <v>-0.0754878</v>
      </c>
      <c r="GU280">
        <v>5.41958</v>
      </c>
      <c r="GV280">
        <v>20.0384</v>
      </c>
      <c r="GW280">
        <v>5.20231</v>
      </c>
      <c r="GX280">
        <v>12.0068</v>
      </c>
      <c r="GY280">
        <v>4.97575</v>
      </c>
      <c r="GZ280">
        <v>3.293</v>
      </c>
      <c r="HA280">
        <v>9999</v>
      </c>
      <c r="HB280">
        <v>9999</v>
      </c>
      <c r="HC280">
        <v>999.9</v>
      </c>
      <c r="HD280">
        <v>9999</v>
      </c>
      <c r="HE280">
        <v>1.8631</v>
      </c>
      <c r="HF280">
        <v>1.86811</v>
      </c>
      <c r="HG280">
        <v>1.86788</v>
      </c>
      <c r="HH280">
        <v>1.86903</v>
      </c>
      <c r="HI280">
        <v>1.86984</v>
      </c>
      <c r="HJ280">
        <v>1.86588</v>
      </c>
      <c r="HK280">
        <v>1.86703</v>
      </c>
      <c r="HL280">
        <v>1.86837</v>
      </c>
      <c r="HM280">
        <v>5</v>
      </c>
      <c r="HN280">
        <v>0</v>
      </c>
      <c r="HO280">
        <v>0</v>
      </c>
      <c r="HP280">
        <v>0</v>
      </c>
      <c r="HQ280" t="s">
        <v>411</v>
      </c>
      <c r="HR280" t="s">
        <v>412</v>
      </c>
      <c r="HS280" t="s">
        <v>413</v>
      </c>
      <c r="HT280" t="s">
        <v>413</v>
      </c>
      <c r="HU280" t="s">
        <v>413</v>
      </c>
      <c r="HV280" t="s">
        <v>413</v>
      </c>
      <c r="HW280">
        <v>0</v>
      </c>
      <c r="HX280">
        <v>100</v>
      </c>
      <c r="HY280">
        <v>100</v>
      </c>
      <c r="HZ280">
        <v>11.21</v>
      </c>
      <c r="IA280">
        <v>0.0016</v>
      </c>
      <c r="IB280">
        <v>4.09459096810632</v>
      </c>
      <c r="IC280">
        <v>0.00701673648668627</v>
      </c>
      <c r="ID280">
        <v>-7.00304995360485e-07</v>
      </c>
      <c r="IE280">
        <v>-1.86506737496121e-11</v>
      </c>
      <c r="IF280">
        <v>0.00125787624930914</v>
      </c>
      <c r="IG280">
        <v>-0.0224036906934607</v>
      </c>
      <c r="IH280">
        <v>0.00249664406764014</v>
      </c>
      <c r="II280">
        <v>-2.59163740235367e-05</v>
      </c>
      <c r="IJ280">
        <v>-2</v>
      </c>
      <c r="IK280">
        <v>2020</v>
      </c>
      <c r="IL280">
        <v>1</v>
      </c>
      <c r="IM280">
        <v>25</v>
      </c>
      <c r="IN280">
        <v>109.8</v>
      </c>
      <c r="IO280">
        <v>109.8</v>
      </c>
      <c r="IP280">
        <v>2.36084</v>
      </c>
      <c r="IQ280">
        <v>2.60986</v>
      </c>
      <c r="IR280">
        <v>1.54785</v>
      </c>
      <c r="IS280">
        <v>2.30469</v>
      </c>
      <c r="IT280">
        <v>1.34644</v>
      </c>
      <c r="IU280">
        <v>2.44385</v>
      </c>
      <c r="IV280">
        <v>34.2587</v>
      </c>
      <c r="IW280">
        <v>24.1926</v>
      </c>
      <c r="IX280">
        <v>18</v>
      </c>
      <c r="IY280">
        <v>501.91</v>
      </c>
      <c r="IZ280">
        <v>379.851</v>
      </c>
      <c r="JA280">
        <v>12.8104</v>
      </c>
      <c r="JB280">
        <v>26.019</v>
      </c>
      <c r="JC280">
        <v>30.0001</v>
      </c>
      <c r="JD280">
        <v>26.075</v>
      </c>
      <c r="JE280">
        <v>26.0287</v>
      </c>
      <c r="JF280">
        <v>47.2909</v>
      </c>
      <c r="JG280">
        <v>59.3945</v>
      </c>
      <c r="JH280">
        <v>0</v>
      </c>
      <c r="JI280">
        <v>12.7843</v>
      </c>
      <c r="JJ280">
        <v>1207.45</v>
      </c>
      <c r="JK280">
        <v>9.41995</v>
      </c>
      <c r="JL280">
        <v>102.226</v>
      </c>
      <c r="JM280">
        <v>102.829</v>
      </c>
    </row>
    <row r="281" spans="1:273">
      <c r="A281">
        <v>265</v>
      </c>
      <c r="B281">
        <v>1510794513</v>
      </c>
      <c r="C281">
        <v>5180.90000009537</v>
      </c>
      <c r="D281" t="s">
        <v>941</v>
      </c>
      <c r="E281" t="s">
        <v>942</v>
      </c>
      <c r="F281">
        <v>5</v>
      </c>
      <c r="G281" t="s">
        <v>798</v>
      </c>
      <c r="H281" t="s">
        <v>406</v>
      </c>
      <c r="I281">
        <v>1510794505.5</v>
      </c>
      <c r="J281">
        <f>(K281)/1000</f>
        <v>0</v>
      </c>
      <c r="K281">
        <f>IF(CZ281, AN281, AH281)</f>
        <v>0</v>
      </c>
      <c r="L281">
        <f>IF(CZ281, AI281, AG281)</f>
        <v>0</v>
      </c>
      <c r="M281">
        <f>DB281 - IF(AU281&gt;1, L281*CV281*100.0/(AW281*DP281), 0)</f>
        <v>0</v>
      </c>
      <c r="N281">
        <f>((T281-J281/2)*M281-L281)/(T281+J281/2)</f>
        <v>0</v>
      </c>
      <c r="O281">
        <f>N281*(DI281+DJ281)/1000.0</f>
        <v>0</v>
      </c>
      <c r="P281">
        <f>(DB281 - IF(AU281&gt;1, L281*CV281*100.0/(AW281*DP281), 0))*(DI281+DJ281)/1000.0</f>
        <v>0</v>
      </c>
      <c r="Q281">
        <f>2.0/((1/S281-1/R281)+SIGN(S281)*SQRT((1/S281-1/R281)*(1/S281-1/R281) + 4*CW281/((CW281+1)*(CW281+1))*(2*1/S281*1/R281-1/R281*1/R281)))</f>
        <v>0</v>
      </c>
      <c r="R281">
        <f>IF(LEFT(CX281,1)&lt;&gt;"0",IF(LEFT(CX281,1)="1",3.0,CY281),$D$5+$E$5*(DP281*DI281/($K$5*1000))+$F$5*(DP281*DI281/($K$5*1000))*MAX(MIN(CV281,$J$5),$I$5)*MAX(MIN(CV281,$J$5),$I$5)+$G$5*MAX(MIN(CV281,$J$5),$I$5)*(DP281*DI281/($K$5*1000))+$H$5*(DP281*DI281/($K$5*1000))*(DP281*DI281/($K$5*1000)))</f>
        <v>0</v>
      </c>
      <c r="S281">
        <f>J281*(1000-(1000*0.61365*exp(17.502*W281/(240.97+W281))/(DI281+DJ281)+DD281)/2)/(1000*0.61365*exp(17.502*W281/(240.97+W281))/(DI281+DJ281)-DD281)</f>
        <v>0</v>
      </c>
      <c r="T281">
        <f>1/((CW281+1)/(Q281/1.6)+1/(R281/1.37)) + CW281/((CW281+1)/(Q281/1.6) + CW281/(R281/1.37))</f>
        <v>0</v>
      </c>
      <c r="U281">
        <f>(CR281*CU281)</f>
        <v>0</v>
      </c>
      <c r="V281">
        <f>(DK281+(U281+2*0.95*5.67E-8*(((DK281+$B$7)+273)^4-(DK281+273)^4)-44100*J281)/(1.84*29.3*R281+8*0.95*5.67E-8*(DK281+273)^3))</f>
        <v>0</v>
      </c>
      <c r="W281">
        <f>($C$7*DL281+$D$7*DM281+$E$7*V281)</f>
        <v>0</v>
      </c>
      <c r="X281">
        <f>0.61365*exp(17.502*W281/(240.97+W281))</f>
        <v>0</v>
      </c>
      <c r="Y281">
        <f>(Z281/AA281*100)</f>
        <v>0</v>
      </c>
      <c r="Z281">
        <f>DD281*(DI281+DJ281)/1000</f>
        <v>0</v>
      </c>
      <c r="AA281">
        <f>0.61365*exp(17.502*DK281/(240.97+DK281))</f>
        <v>0</v>
      </c>
      <c r="AB281">
        <f>(X281-DD281*(DI281+DJ281)/1000)</f>
        <v>0</v>
      </c>
      <c r="AC281">
        <f>(-J281*44100)</f>
        <v>0</v>
      </c>
      <c r="AD281">
        <f>2*29.3*R281*0.92*(DK281-W281)</f>
        <v>0</v>
      </c>
      <c r="AE281">
        <f>2*0.95*5.67E-8*(((DK281+$B$7)+273)^4-(W281+273)^4)</f>
        <v>0</v>
      </c>
      <c r="AF281">
        <f>U281+AE281+AC281+AD281</f>
        <v>0</v>
      </c>
      <c r="AG281">
        <f>DH281*AU281*(DC281-DB281*(1000-AU281*DE281)/(1000-AU281*DD281))/(100*CV281)</f>
        <v>0</v>
      </c>
      <c r="AH281">
        <f>1000*DH281*AU281*(DD281-DE281)/(100*CV281*(1000-AU281*DD281))</f>
        <v>0</v>
      </c>
      <c r="AI281">
        <f>(AJ281 - AK281 - DI281*1E3/(8.314*(DK281+273.15)) * AM281/DH281 * AL281) * DH281/(100*CV281) * (1000 - DE281)/1000</f>
        <v>0</v>
      </c>
      <c r="AJ281">
        <v>1208.02427804832</v>
      </c>
      <c r="AK281">
        <v>1187.26187878788</v>
      </c>
      <c r="AL281">
        <v>3.31510230931422</v>
      </c>
      <c r="AM281">
        <v>64.6680745848926</v>
      </c>
      <c r="AN281">
        <f>(AP281 - AO281 + DI281*1E3/(8.314*(DK281+273.15)) * AR281/DH281 * AQ281) * DH281/(100*CV281) * 1000/(1000 - AP281)</f>
        <v>0</v>
      </c>
      <c r="AO281">
        <v>9.50119206389809</v>
      </c>
      <c r="AP281">
        <v>10.0425076923077</v>
      </c>
      <c r="AQ281">
        <v>0.000381757805159494</v>
      </c>
      <c r="AR281">
        <v>99.6129753711119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MAX(0,($B$13+$C$13*DP281)/(1+$D$13*DP281)*DI281/(DK281+273)*$E$13)</f>
        <v>0</v>
      </c>
      <c r="AX281" t="s">
        <v>407</v>
      </c>
      <c r="AY281" t="s">
        <v>407</v>
      </c>
      <c r="AZ281">
        <v>0</v>
      </c>
      <c r="BA281">
        <v>0</v>
      </c>
      <c r="BB281">
        <f>1-AZ281/BA281</f>
        <v>0</v>
      </c>
      <c r="BC281">
        <v>0</v>
      </c>
      <c r="BD281" t="s">
        <v>407</v>
      </c>
      <c r="BE281" t="s">
        <v>407</v>
      </c>
      <c r="BF281">
        <v>0</v>
      </c>
      <c r="BG281">
        <v>0</v>
      </c>
      <c r="BH281">
        <f>1-BF281/BG281</f>
        <v>0</v>
      </c>
      <c r="BI281">
        <v>0.5</v>
      </c>
      <c r="BJ281">
        <f>CS281</f>
        <v>0</v>
      </c>
      <c r="BK281">
        <f>L281</f>
        <v>0</v>
      </c>
      <c r="BL281">
        <f>BH281*BI281*BJ281</f>
        <v>0</v>
      </c>
      <c r="BM281">
        <f>(BK281-BC281)/BJ281</f>
        <v>0</v>
      </c>
      <c r="BN281">
        <f>(BA281-BG281)/BG281</f>
        <v>0</v>
      </c>
      <c r="BO281">
        <f>AZ281/(BB281+AZ281/BG281)</f>
        <v>0</v>
      </c>
      <c r="BP281" t="s">
        <v>407</v>
      </c>
      <c r="BQ281">
        <v>0</v>
      </c>
      <c r="BR281">
        <f>IF(BQ281&lt;&gt;0, BQ281, BO281)</f>
        <v>0</v>
      </c>
      <c r="BS281">
        <f>1-BR281/BG281</f>
        <v>0</v>
      </c>
      <c r="BT281">
        <f>(BG281-BF281)/(BG281-BR281)</f>
        <v>0</v>
      </c>
      <c r="BU281">
        <f>(BA281-BG281)/(BA281-BR281)</f>
        <v>0</v>
      </c>
      <c r="BV281">
        <f>(BG281-BF281)/(BG281-AZ281)</f>
        <v>0</v>
      </c>
      <c r="BW281">
        <f>(BA281-BG281)/(BA281-AZ281)</f>
        <v>0</v>
      </c>
      <c r="BX281">
        <f>(BT281*BR281/BF281)</f>
        <v>0</v>
      </c>
      <c r="BY281">
        <f>(1-BX281)</f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f>$B$11*DQ281+$C$11*DR281+$F$11*EC281*(1-EF281)</f>
        <v>0</v>
      </c>
      <c r="CS281">
        <f>CR281*CT281</f>
        <v>0</v>
      </c>
      <c r="CT281">
        <f>($B$11*$D$9+$C$11*$D$9+$F$11*((EP281+EH281)/MAX(EP281+EH281+EQ281, 0.1)*$I$9+EQ281/MAX(EP281+EH281+EQ281, 0.1)*$J$9))/($B$11+$C$11+$F$11)</f>
        <v>0</v>
      </c>
      <c r="CU281">
        <f>($B$11*$K$9+$C$11*$K$9+$F$11*((EP281+EH281)/MAX(EP281+EH281+EQ281, 0.1)*$P$9+EQ281/MAX(EP281+EH281+EQ281, 0.1)*$Q$9))/($B$11+$C$11+$F$11)</f>
        <v>0</v>
      </c>
      <c r="CV281">
        <v>2.96</v>
      </c>
      <c r="CW281">
        <v>0.5</v>
      </c>
      <c r="CX281" t="s">
        <v>408</v>
      </c>
      <c r="CY281">
        <v>2</v>
      </c>
      <c r="CZ281" t="b">
        <v>1</v>
      </c>
      <c r="DA281">
        <v>1510794505.5</v>
      </c>
      <c r="DB281">
        <v>1152.40888888889</v>
      </c>
      <c r="DC281">
        <v>1180.13296296296</v>
      </c>
      <c r="DD281">
        <v>10.0258340740741</v>
      </c>
      <c r="DE281">
        <v>9.50017555555555</v>
      </c>
      <c r="DF281">
        <v>1141.2462962963</v>
      </c>
      <c r="DG281">
        <v>10.0243944444444</v>
      </c>
      <c r="DH281">
        <v>500.073148148148</v>
      </c>
      <c r="DI281">
        <v>89.8492185185185</v>
      </c>
      <c r="DJ281">
        <v>0.100024422222222</v>
      </c>
      <c r="DK281">
        <v>18.976662962963</v>
      </c>
      <c r="DL281">
        <v>20.0407851851852</v>
      </c>
      <c r="DM281">
        <v>999.9</v>
      </c>
      <c r="DN281">
        <v>0</v>
      </c>
      <c r="DO281">
        <v>0</v>
      </c>
      <c r="DP281">
        <v>9999.53296296296</v>
      </c>
      <c r="DQ281">
        <v>0</v>
      </c>
      <c r="DR281">
        <v>9.76404</v>
      </c>
      <c r="DS281">
        <v>-27.7241074074074</v>
      </c>
      <c r="DT281">
        <v>1164.07962962963</v>
      </c>
      <c r="DU281">
        <v>1191.45222222222</v>
      </c>
      <c r="DV281">
        <v>0.525663111111111</v>
      </c>
      <c r="DW281">
        <v>1180.13296296296</v>
      </c>
      <c r="DX281">
        <v>9.50017555555555</v>
      </c>
      <c r="DY281">
        <v>0.900813740740741</v>
      </c>
      <c r="DZ281">
        <v>0.853583259259259</v>
      </c>
      <c r="EA281">
        <v>5.4037362962963</v>
      </c>
      <c r="EB281">
        <v>4.63106111111111</v>
      </c>
      <c r="EC281">
        <v>1999.99259259259</v>
      </c>
      <c r="ED281">
        <v>0.979997555555555</v>
      </c>
      <c r="EE281">
        <v>0.0200024592592593</v>
      </c>
      <c r="EF281">
        <v>0</v>
      </c>
      <c r="EG281">
        <v>2.33701481481481</v>
      </c>
      <c r="EH281">
        <v>0</v>
      </c>
      <c r="EI281">
        <v>5247.95888888889</v>
      </c>
      <c r="EJ281">
        <v>17300.0851851852</v>
      </c>
      <c r="EK281">
        <v>39.9997407407407</v>
      </c>
      <c r="EL281">
        <v>41.1641111111111</v>
      </c>
      <c r="EM281">
        <v>39.7822222222222</v>
      </c>
      <c r="EN281">
        <v>40.1387037037037</v>
      </c>
      <c r="EO281">
        <v>38.6594444444444</v>
      </c>
      <c r="EP281">
        <v>1959.98962962963</v>
      </c>
      <c r="EQ281">
        <v>40.002962962963</v>
      </c>
      <c r="ER281">
        <v>0</v>
      </c>
      <c r="ES281">
        <v>1679595266.3</v>
      </c>
      <c r="ET281">
        <v>0</v>
      </c>
      <c r="EU281">
        <v>2.302408</v>
      </c>
      <c r="EV281">
        <v>-0.284200000876041</v>
      </c>
      <c r="EW281">
        <v>-8.29692305948395</v>
      </c>
      <c r="EX281">
        <v>5247.9224</v>
      </c>
      <c r="EY281">
        <v>15</v>
      </c>
      <c r="EZ281">
        <v>0</v>
      </c>
      <c r="FA281" t="s">
        <v>409</v>
      </c>
      <c r="FB281">
        <v>1510787920.6</v>
      </c>
      <c r="FC281">
        <v>1510787921.6</v>
      </c>
      <c r="FD281">
        <v>0</v>
      </c>
      <c r="FE281">
        <v>-0.101</v>
      </c>
      <c r="FF281">
        <v>-0.012</v>
      </c>
      <c r="FG281">
        <v>6.901</v>
      </c>
      <c r="FH281">
        <v>0.516</v>
      </c>
      <c r="FI281">
        <v>420</v>
      </c>
      <c r="FJ281">
        <v>24</v>
      </c>
      <c r="FK281">
        <v>0.32</v>
      </c>
      <c r="FL281">
        <v>0.12</v>
      </c>
      <c r="FM281">
        <v>0.5117953</v>
      </c>
      <c r="FN281">
        <v>0.269301928705441</v>
      </c>
      <c r="FO281">
        <v>0.0264719431296609</v>
      </c>
      <c r="FP281">
        <v>1</v>
      </c>
      <c r="FQ281">
        <v>1</v>
      </c>
      <c r="FR281">
        <v>1</v>
      </c>
      <c r="FS281" t="s">
        <v>410</v>
      </c>
      <c r="FT281">
        <v>2.97389</v>
      </c>
      <c r="FU281">
        <v>2.75388</v>
      </c>
      <c r="FV281">
        <v>0.183089</v>
      </c>
      <c r="FW281">
        <v>0.186755</v>
      </c>
      <c r="FX281">
        <v>0.0547816</v>
      </c>
      <c r="FY281">
        <v>0.0529422</v>
      </c>
      <c r="FZ281">
        <v>31804.4</v>
      </c>
      <c r="GA281">
        <v>34548.6</v>
      </c>
      <c r="GB281">
        <v>35279.5</v>
      </c>
      <c r="GC281">
        <v>38526.1</v>
      </c>
      <c r="GD281">
        <v>47259.4</v>
      </c>
      <c r="GE281">
        <v>52683.5</v>
      </c>
      <c r="GF281">
        <v>55082.2</v>
      </c>
      <c r="GG281">
        <v>61766.7</v>
      </c>
      <c r="GH281">
        <v>1.995</v>
      </c>
      <c r="GI281">
        <v>1.7961</v>
      </c>
      <c r="GJ281">
        <v>0.0415221</v>
      </c>
      <c r="GK281">
        <v>0</v>
      </c>
      <c r="GL281">
        <v>19.3683</v>
      </c>
      <c r="GM281">
        <v>999.9</v>
      </c>
      <c r="GN281">
        <v>50.836</v>
      </c>
      <c r="GO281">
        <v>30.675</v>
      </c>
      <c r="GP281">
        <v>25.057</v>
      </c>
      <c r="GQ281">
        <v>56.5488</v>
      </c>
      <c r="GR281">
        <v>50.2003</v>
      </c>
      <c r="GS281">
        <v>1</v>
      </c>
      <c r="GT281">
        <v>-0.0750229</v>
      </c>
      <c r="GU281">
        <v>5.54863</v>
      </c>
      <c r="GV281">
        <v>20.0343</v>
      </c>
      <c r="GW281">
        <v>5.20231</v>
      </c>
      <c r="GX281">
        <v>12.0065</v>
      </c>
      <c r="GY281">
        <v>4.9755</v>
      </c>
      <c r="GZ281">
        <v>3.2929</v>
      </c>
      <c r="HA281">
        <v>9999</v>
      </c>
      <c r="HB281">
        <v>9999</v>
      </c>
      <c r="HC281">
        <v>999.9</v>
      </c>
      <c r="HD281">
        <v>9999</v>
      </c>
      <c r="HE281">
        <v>1.8631</v>
      </c>
      <c r="HF281">
        <v>1.86813</v>
      </c>
      <c r="HG281">
        <v>1.86786</v>
      </c>
      <c r="HH281">
        <v>1.86902</v>
      </c>
      <c r="HI281">
        <v>1.86986</v>
      </c>
      <c r="HJ281">
        <v>1.8659</v>
      </c>
      <c r="HK281">
        <v>1.86704</v>
      </c>
      <c r="HL281">
        <v>1.86838</v>
      </c>
      <c r="HM281">
        <v>5</v>
      </c>
      <c r="HN281">
        <v>0</v>
      </c>
      <c r="HO281">
        <v>0</v>
      </c>
      <c r="HP281">
        <v>0</v>
      </c>
      <c r="HQ281" t="s">
        <v>411</v>
      </c>
      <c r="HR281" t="s">
        <v>412</v>
      </c>
      <c r="HS281" t="s">
        <v>413</v>
      </c>
      <c r="HT281" t="s">
        <v>413</v>
      </c>
      <c r="HU281" t="s">
        <v>413</v>
      </c>
      <c r="HV281" t="s">
        <v>413</v>
      </c>
      <c r="HW281">
        <v>0</v>
      </c>
      <c r="HX281">
        <v>100</v>
      </c>
      <c r="HY281">
        <v>100</v>
      </c>
      <c r="HZ281">
        <v>11.29</v>
      </c>
      <c r="IA281">
        <v>0.0018</v>
      </c>
      <c r="IB281">
        <v>4.09459096810632</v>
      </c>
      <c r="IC281">
        <v>0.00701673648668627</v>
      </c>
      <c r="ID281">
        <v>-7.00304995360485e-07</v>
      </c>
      <c r="IE281">
        <v>-1.86506737496121e-11</v>
      </c>
      <c r="IF281">
        <v>0.00125787624930914</v>
      </c>
      <c r="IG281">
        <v>-0.0224036906934607</v>
      </c>
      <c r="IH281">
        <v>0.00249664406764014</v>
      </c>
      <c r="II281">
        <v>-2.59163740235367e-05</v>
      </c>
      <c r="IJ281">
        <v>-2</v>
      </c>
      <c r="IK281">
        <v>2020</v>
      </c>
      <c r="IL281">
        <v>1</v>
      </c>
      <c r="IM281">
        <v>25</v>
      </c>
      <c r="IN281">
        <v>109.9</v>
      </c>
      <c r="IO281">
        <v>109.9</v>
      </c>
      <c r="IP281">
        <v>2.38525</v>
      </c>
      <c r="IQ281">
        <v>2.6123</v>
      </c>
      <c r="IR281">
        <v>1.54785</v>
      </c>
      <c r="IS281">
        <v>2.30469</v>
      </c>
      <c r="IT281">
        <v>1.34644</v>
      </c>
      <c r="IU281">
        <v>2.35107</v>
      </c>
      <c r="IV281">
        <v>34.2587</v>
      </c>
      <c r="IW281">
        <v>24.1926</v>
      </c>
      <c r="IX281">
        <v>18</v>
      </c>
      <c r="IY281">
        <v>501.86</v>
      </c>
      <c r="IZ281">
        <v>379.802</v>
      </c>
      <c r="JA281">
        <v>12.7745</v>
      </c>
      <c r="JB281">
        <v>26.0173</v>
      </c>
      <c r="JC281">
        <v>30.0005</v>
      </c>
      <c r="JD281">
        <v>26.0733</v>
      </c>
      <c r="JE281">
        <v>26.0272</v>
      </c>
      <c r="JF281">
        <v>47.7837</v>
      </c>
      <c r="JG281">
        <v>59.6764</v>
      </c>
      <c r="JH281">
        <v>0</v>
      </c>
      <c r="JI281">
        <v>12.737</v>
      </c>
      <c r="JJ281">
        <v>1227.59</v>
      </c>
      <c r="JK281">
        <v>9.40697</v>
      </c>
      <c r="JL281">
        <v>102.227</v>
      </c>
      <c r="JM281">
        <v>102.829</v>
      </c>
    </row>
    <row r="282" spans="1:273">
      <c r="A282">
        <v>266</v>
      </c>
      <c r="B282">
        <v>1510794518</v>
      </c>
      <c r="C282">
        <v>5185.90000009537</v>
      </c>
      <c r="D282" t="s">
        <v>943</v>
      </c>
      <c r="E282" t="s">
        <v>944</v>
      </c>
      <c r="F282">
        <v>5</v>
      </c>
      <c r="G282" t="s">
        <v>798</v>
      </c>
      <c r="H282" t="s">
        <v>406</v>
      </c>
      <c r="I282">
        <v>1510794510.21429</v>
      </c>
      <c r="J282">
        <f>(K282)/1000</f>
        <v>0</v>
      </c>
      <c r="K282">
        <f>IF(CZ282, AN282, AH282)</f>
        <v>0</v>
      </c>
      <c r="L282">
        <f>IF(CZ282, AI282, AG282)</f>
        <v>0</v>
      </c>
      <c r="M282">
        <f>DB282 - IF(AU282&gt;1, L282*CV282*100.0/(AW282*DP282), 0)</f>
        <v>0</v>
      </c>
      <c r="N282">
        <f>((T282-J282/2)*M282-L282)/(T282+J282/2)</f>
        <v>0</v>
      </c>
      <c r="O282">
        <f>N282*(DI282+DJ282)/1000.0</f>
        <v>0</v>
      </c>
      <c r="P282">
        <f>(DB282 - IF(AU282&gt;1, L282*CV282*100.0/(AW282*DP282), 0))*(DI282+DJ282)/1000.0</f>
        <v>0</v>
      </c>
      <c r="Q282">
        <f>2.0/((1/S282-1/R282)+SIGN(S282)*SQRT((1/S282-1/R282)*(1/S282-1/R282) + 4*CW282/((CW282+1)*(CW282+1))*(2*1/S282*1/R282-1/R282*1/R282)))</f>
        <v>0</v>
      </c>
      <c r="R282">
        <f>IF(LEFT(CX282,1)&lt;&gt;"0",IF(LEFT(CX282,1)="1",3.0,CY282),$D$5+$E$5*(DP282*DI282/($K$5*1000))+$F$5*(DP282*DI282/($K$5*1000))*MAX(MIN(CV282,$J$5),$I$5)*MAX(MIN(CV282,$J$5),$I$5)+$G$5*MAX(MIN(CV282,$J$5),$I$5)*(DP282*DI282/($K$5*1000))+$H$5*(DP282*DI282/($K$5*1000))*(DP282*DI282/($K$5*1000)))</f>
        <v>0</v>
      </c>
      <c r="S282">
        <f>J282*(1000-(1000*0.61365*exp(17.502*W282/(240.97+W282))/(DI282+DJ282)+DD282)/2)/(1000*0.61365*exp(17.502*W282/(240.97+W282))/(DI282+DJ282)-DD282)</f>
        <v>0</v>
      </c>
      <c r="T282">
        <f>1/((CW282+1)/(Q282/1.6)+1/(R282/1.37)) + CW282/((CW282+1)/(Q282/1.6) + CW282/(R282/1.37))</f>
        <v>0</v>
      </c>
      <c r="U282">
        <f>(CR282*CU282)</f>
        <v>0</v>
      </c>
      <c r="V282">
        <f>(DK282+(U282+2*0.95*5.67E-8*(((DK282+$B$7)+273)^4-(DK282+273)^4)-44100*J282)/(1.84*29.3*R282+8*0.95*5.67E-8*(DK282+273)^3))</f>
        <v>0</v>
      </c>
      <c r="W282">
        <f>($C$7*DL282+$D$7*DM282+$E$7*V282)</f>
        <v>0</v>
      </c>
      <c r="X282">
        <f>0.61365*exp(17.502*W282/(240.97+W282))</f>
        <v>0</v>
      </c>
      <c r="Y282">
        <f>(Z282/AA282*100)</f>
        <v>0</v>
      </c>
      <c r="Z282">
        <f>DD282*(DI282+DJ282)/1000</f>
        <v>0</v>
      </c>
      <c r="AA282">
        <f>0.61365*exp(17.502*DK282/(240.97+DK282))</f>
        <v>0</v>
      </c>
      <c r="AB282">
        <f>(X282-DD282*(DI282+DJ282)/1000)</f>
        <v>0</v>
      </c>
      <c r="AC282">
        <f>(-J282*44100)</f>
        <v>0</v>
      </c>
      <c r="AD282">
        <f>2*29.3*R282*0.92*(DK282-W282)</f>
        <v>0</v>
      </c>
      <c r="AE282">
        <f>2*0.95*5.67E-8*(((DK282+$B$7)+273)^4-(W282+273)^4)</f>
        <v>0</v>
      </c>
      <c r="AF282">
        <f>U282+AE282+AC282+AD282</f>
        <v>0</v>
      </c>
      <c r="AG282">
        <f>DH282*AU282*(DC282-DB282*(1000-AU282*DE282)/(1000-AU282*DD282))/(100*CV282)</f>
        <v>0</v>
      </c>
      <c r="AH282">
        <f>1000*DH282*AU282*(DD282-DE282)/(100*CV282*(1000-AU282*DD282))</f>
        <v>0</v>
      </c>
      <c r="AI282">
        <f>(AJ282 - AK282 - DI282*1E3/(8.314*(DK282+273.15)) * AM282/DH282 * AL282) * DH282/(100*CV282) * (1000 - DE282)/1000</f>
        <v>0</v>
      </c>
      <c r="AJ282">
        <v>1224.74505668354</v>
      </c>
      <c r="AK282">
        <v>1203.90963636364</v>
      </c>
      <c r="AL282">
        <v>3.31206987074342</v>
      </c>
      <c r="AM282">
        <v>64.6680745848926</v>
      </c>
      <c r="AN282">
        <f>(AP282 - AO282 + DI282*1E3/(8.314*(DK282+273.15)) * AR282/DH282 * AQ282) * DH282/(100*CV282) * 1000/(1000 - AP282)</f>
        <v>0</v>
      </c>
      <c r="AO282">
        <v>9.4437193980225</v>
      </c>
      <c r="AP282">
        <v>10.0232132867133</v>
      </c>
      <c r="AQ282">
        <v>-0.000109116762985113</v>
      </c>
      <c r="AR282">
        <v>99.6129753711119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MAX(0,($B$13+$C$13*DP282)/(1+$D$13*DP282)*DI282/(DK282+273)*$E$13)</f>
        <v>0</v>
      </c>
      <c r="AX282" t="s">
        <v>407</v>
      </c>
      <c r="AY282" t="s">
        <v>407</v>
      </c>
      <c r="AZ282">
        <v>0</v>
      </c>
      <c r="BA282">
        <v>0</v>
      </c>
      <c r="BB282">
        <f>1-AZ282/BA282</f>
        <v>0</v>
      </c>
      <c r="BC282">
        <v>0</v>
      </c>
      <c r="BD282" t="s">
        <v>407</v>
      </c>
      <c r="BE282" t="s">
        <v>407</v>
      </c>
      <c r="BF282">
        <v>0</v>
      </c>
      <c r="BG282">
        <v>0</v>
      </c>
      <c r="BH282">
        <f>1-BF282/BG282</f>
        <v>0</v>
      </c>
      <c r="BI282">
        <v>0.5</v>
      </c>
      <c r="BJ282">
        <f>CS282</f>
        <v>0</v>
      </c>
      <c r="BK282">
        <f>L282</f>
        <v>0</v>
      </c>
      <c r="BL282">
        <f>BH282*BI282*BJ282</f>
        <v>0</v>
      </c>
      <c r="BM282">
        <f>(BK282-BC282)/BJ282</f>
        <v>0</v>
      </c>
      <c r="BN282">
        <f>(BA282-BG282)/BG282</f>
        <v>0</v>
      </c>
      <c r="BO282">
        <f>AZ282/(BB282+AZ282/BG282)</f>
        <v>0</v>
      </c>
      <c r="BP282" t="s">
        <v>407</v>
      </c>
      <c r="BQ282">
        <v>0</v>
      </c>
      <c r="BR282">
        <f>IF(BQ282&lt;&gt;0, BQ282, BO282)</f>
        <v>0</v>
      </c>
      <c r="BS282">
        <f>1-BR282/BG282</f>
        <v>0</v>
      </c>
      <c r="BT282">
        <f>(BG282-BF282)/(BG282-BR282)</f>
        <v>0</v>
      </c>
      <c r="BU282">
        <f>(BA282-BG282)/(BA282-BR282)</f>
        <v>0</v>
      </c>
      <c r="BV282">
        <f>(BG282-BF282)/(BG282-AZ282)</f>
        <v>0</v>
      </c>
      <c r="BW282">
        <f>(BA282-BG282)/(BA282-AZ282)</f>
        <v>0</v>
      </c>
      <c r="BX282">
        <f>(BT282*BR282/BF282)</f>
        <v>0</v>
      </c>
      <c r="BY282">
        <f>(1-BX282)</f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f>$B$11*DQ282+$C$11*DR282+$F$11*EC282*(1-EF282)</f>
        <v>0</v>
      </c>
      <c r="CS282">
        <f>CR282*CT282</f>
        <v>0</v>
      </c>
      <c r="CT282">
        <f>($B$11*$D$9+$C$11*$D$9+$F$11*((EP282+EH282)/MAX(EP282+EH282+EQ282, 0.1)*$I$9+EQ282/MAX(EP282+EH282+EQ282, 0.1)*$J$9))/($B$11+$C$11+$F$11)</f>
        <v>0</v>
      </c>
      <c r="CU282">
        <f>($B$11*$K$9+$C$11*$K$9+$F$11*((EP282+EH282)/MAX(EP282+EH282+EQ282, 0.1)*$P$9+EQ282/MAX(EP282+EH282+EQ282, 0.1)*$Q$9))/($B$11+$C$11+$F$11)</f>
        <v>0</v>
      </c>
      <c r="CV282">
        <v>2.96</v>
      </c>
      <c r="CW282">
        <v>0.5</v>
      </c>
      <c r="CX282" t="s">
        <v>408</v>
      </c>
      <c r="CY282">
        <v>2</v>
      </c>
      <c r="CZ282" t="b">
        <v>1</v>
      </c>
      <c r="DA282">
        <v>1510794510.21429</v>
      </c>
      <c r="DB282">
        <v>1167.89714285714</v>
      </c>
      <c r="DC282">
        <v>1195.73285714286</v>
      </c>
      <c r="DD282">
        <v>10.0339785714286</v>
      </c>
      <c r="DE282">
        <v>9.47593428571429</v>
      </c>
      <c r="DF282">
        <v>1156.65285714286</v>
      </c>
      <c r="DG282">
        <v>10.0323785714286</v>
      </c>
      <c r="DH282">
        <v>500.069892857143</v>
      </c>
      <c r="DI282">
        <v>89.8494571428572</v>
      </c>
      <c r="DJ282">
        <v>0.0999962392857143</v>
      </c>
      <c r="DK282">
        <v>18.9787964285714</v>
      </c>
      <c r="DL282">
        <v>20.0494285714286</v>
      </c>
      <c r="DM282">
        <v>999.9</v>
      </c>
      <c r="DN282">
        <v>0</v>
      </c>
      <c r="DO282">
        <v>0</v>
      </c>
      <c r="DP282">
        <v>10000.4696428571</v>
      </c>
      <c r="DQ282">
        <v>0</v>
      </c>
      <c r="DR282">
        <v>9.76404</v>
      </c>
      <c r="DS282">
        <v>-27.8353071428571</v>
      </c>
      <c r="DT282">
        <v>1179.735</v>
      </c>
      <c r="DU282">
        <v>1207.17285714286</v>
      </c>
      <c r="DV282">
        <v>0.558043</v>
      </c>
      <c r="DW282">
        <v>1195.73285714286</v>
      </c>
      <c r="DX282">
        <v>9.47593428571429</v>
      </c>
      <c r="DY282">
        <v>0.901547357142857</v>
      </c>
      <c r="DZ282">
        <v>0.851407428571429</v>
      </c>
      <c r="EA282">
        <v>5.41546178571429</v>
      </c>
      <c r="EB282">
        <v>4.59446392857143</v>
      </c>
      <c r="EC282">
        <v>1999.95714285714</v>
      </c>
      <c r="ED282">
        <v>0.979998</v>
      </c>
      <c r="EE282">
        <v>0.0200019964285714</v>
      </c>
      <c r="EF282">
        <v>0</v>
      </c>
      <c r="EG282">
        <v>2.31183214285714</v>
      </c>
      <c r="EH282">
        <v>0</v>
      </c>
      <c r="EI282">
        <v>5247.43607142857</v>
      </c>
      <c r="EJ282">
        <v>17299.7821428571</v>
      </c>
      <c r="EK282">
        <v>40.0800714285714</v>
      </c>
      <c r="EL282">
        <v>41.2340714285714</v>
      </c>
      <c r="EM282">
        <v>39.8525</v>
      </c>
      <c r="EN282">
        <v>40.2296785714286</v>
      </c>
      <c r="EO282">
        <v>38.7295714285714</v>
      </c>
      <c r="EP282">
        <v>1959.95714285714</v>
      </c>
      <c r="EQ282">
        <v>40</v>
      </c>
      <c r="ER282">
        <v>0</v>
      </c>
      <c r="ES282">
        <v>1679595271.1</v>
      </c>
      <c r="ET282">
        <v>0</v>
      </c>
      <c r="EU282">
        <v>2.325636</v>
      </c>
      <c r="EV282">
        <v>0.547653845087843</v>
      </c>
      <c r="EW282">
        <v>-5.96769228583444</v>
      </c>
      <c r="EX282">
        <v>5247.382</v>
      </c>
      <c r="EY282">
        <v>15</v>
      </c>
      <c r="EZ282">
        <v>0</v>
      </c>
      <c r="FA282" t="s">
        <v>409</v>
      </c>
      <c r="FB282">
        <v>1510787920.6</v>
      </c>
      <c r="FC282">
        <v>1510787921.6</v>
      </c>
      <c r="FD282">
        <v>0</v>
      </c>
      <c r="FE282">
        <v>-0.101</v>
      </c>
      <c r="FF282">
        <v>-0.012</v>
      </c>
      <c r="FG282">
        <v>6.901</v>
      </c>
      <c r="FH282">
        <v>0.516</v>
      </c>
      <c r="FI282">
        <v>420</v>
      </c>
      <c r="FJ282">
        <v>24</v>
      </c>
      <c r="FK282">
        <v>0.32</v>
      </c>
      <c r="FL282">
        <v>0.12</v>
      </c>
      <c r="FM282">
        <v>0.54469715</v>
      </c>
      <c r="FN282">
        <v>0.374277816135084</v>
      </c>
      <c r="FO282">
        <v>0.0389352497388613</v>
      </c>
      <c r="FP282">
        <v>1</v>
      </c>
      <c r="FQ282">
        <v>1</v>
      </c>
      <c r="FR282">
        <v>1</v>
      </c>
      <c r="FS282" t="s">
        <v>410</v>
      </c>
      <c r="FT282">
        <v>2.97393</v>
      </c>
      <c r="FU282">
        <v>2.75402</v>
      </c>
      <c r="FV282">
        <v>0.184685</v>
      </c>
      <c r="FW282">
        <v>0.188361</v>
      </c>
      <c r="FX282">
        <v>0.0546861</v>
      </c>
      <c r="FY282">
        <v>0.0525796</v>
      </c>
      <c r="FZ282">
        <v>31742.2</v>
      </c>
      <c r="GA282">
        <v>34480.1</v>
      </c>
      <c r="GB282">
        <v>35279.4</v>
      </c>
      <c r="GC282">
        <v>38525.7</v>
      </c>
      <c r="GD282">
        <v>47264.3</v>
      </c>
      <c r="GE282">
        <v>52703.3</v>
      </c>
      <c r="GF282">
        <v>55082.2</v>
      </c>
      <c r="GG282">
        <v>61766</v>
      </c>
      <c r="GH282">
        <v>1.99513</v>
      </c>
      <c r="GI282">
        <v>1.79627</v>
      </c>
      <c r="GJ282">
        <v>0.0412576</v>
      </c>
      <c r="GK282">
        <v>0</v>
      </c>
      <c r="GL282">
        <v>19.3683</v>
      </c>
      <c r="GM282">
        <v>999.9</v>
      </c>
      <c r="GN282">
        <v>50.836</v>
      </c>
      <c r="GO282">
        <v>30.696</v>
      </c>
      <c r="GP282">
        <v>25.0853</v>
      </c>
      <c r="GQ282">
        <v>56.4388</v>
      </c>
      <c r="GR282">
        <v>50.3446</v>
      </c>
      <c r="GS282">
        <v>1</v>
      </c>
      <c r="GT282">
        <v>-0.0743902</v>
      </c>
      <c r="GU282">
        <v>5.65448</v>
      </c>
      <c r="GV282">
        <v>20.0309</v>
      </c>
      <c r="GW282">
        <v>5.20217</v>
      </c>
      <c r="GX282">
        <v>12.0062</v>
      </c>
      <c r="GY282">
        <v>4.97555</v>
      </c>
      <c r="GZ282">
        <v>3.29298</v>
      </c>
      <c r="HA282">
        <v>9999</v>
      </c>
      <c r="HB282">
        <v>9999</v>
      </c>
      <c r="HC282">
        <v>999.9</v>
      </c>
      <c r="HD282">
        <v>9999</v>
      </c>
      <c r="HE282">
        <v>1.8631</v>
      </c>
      <c r="HF282">
        <v>1.86812</v>
      </c>
      <c r="HG282">
        <v>1.86786</v>
      </c>
      <c r="HH282">
        <v>1.86903</v>
      </c>
      <c r="HI282">
        <v>1.86985</v>
      </c>
      <c r="HJ282">
        <v>1.8659</v>
      </c>
      <c r="HK282">
        <v>1.86703</v>
      </c>
      <c r="HL282">
        <v>1.8684</v>
      </c>
      <c r="HM282">
        <v>5</v>
      </c>
      <c r="HN282">
        <v>0</v>
      </c>
      <c r="HO282">
        <v>0</v>
      </c>
      <c r="HP282">
        <v>0</v>
      </c>
      <c r="HQ282" t="s">
        <v>411</v>
      </c>
      <c r="HR282" t="s">
        <v>412</v>
      </c>
      <c r="HS282" t="s">
        <v>413</v>
      </c>
      <c r="HT282" t="s">
        <v>413</v>
      </c>
      <c r="HU282" t="s">
        <v>413</v>
      </c>
      <c r="HV282" t="s">
        <v>413</v>
      </c>
      <c r="HW282">
        <v>0</v>
      </c>
      <c r="HX282">
        <v>100</v>
      </c>
      <c r="HY282">
        <v>100</v>
      </c>
      <c r="HZ282">
        <v>11.38</v>
      </c>
      <c r="IA282">
        <v>0.0013</v>
      </c>
      <c r="IB282">
        <v>4.09459096810632</v>
      </c>
      <c r="IC282">
        <v>0.00701673648668627</v>
      </c>
      <c r="ID282">
        <v>-7.00304995360485e-07</v>
      </c>
      <c r="IE282">
        <v>-1.86506737496121e-11</v>
      </c>
      <c r="IF282">
        <v>0.00125787624930914</v>
      </c>
      <c r="IG282">
        <v>-0.0224036906934607</v>
      </c>
      <c r="IH282">
        <v>0.00249664406764014</v>
      </c>
      <c r="II282">
        <v>-2.59163740235367e-05</v>
      </c>
      <c r="IJ282">
        <v>-2</v>
      </c>
      <c r="IK282">
        <v>2020</v>
      </c>
      <c r="IL282">
        <v>1</v>
      </c>
      <c r="IM282">
        <v>25</v>
      </c>
      <c r="IN282">
        <v>110</v>
      </c>
      <c r="IO282">
        <v>109.9</v>
      </c>
      <c r="IP282">
        <v>2.41333</v>
      </c>
      <c r="IQ282">
        <v>2.62085</v>
      </c>
      <c r="IR282">
        <v>1.54785</v>
      </c>
      <c r="IS282">
        <v>2.30469</v>
      </c>
      <c r="IT282">
        <v>1.34644</v>
      </c>
      <c r="IU282">
        <v>2.28271</v>
      </c>
      <c r="IV282">
        <v>34.2587</v>
      </c>
      <c r="IW282">
        <v>24.1838</v>
      </c>
      <c r="IX282">
        <v>18</v>
      </c>
      <c r="IY282">
        <v>501.929</v>
      </c>
      <c r="IZ282">
        <v>379.883</v>
      </c>
      <c r="JA282">
        <v>12.7255</v>
      </c>
      <c r="JB282">
        <v>26.0163</v>
      </c>
      <c r="JC282">
        <v>30.0005</v>
      </c>
      <c r="JD282">
        <v>26.0717</v>
      </c>
      <c r="JE282">
        <v>26.0256</v>
      </c>
      <c r="JF282">
        <v>48.3487</v>
      </c>
      <c r="JG282">
        <v>59.6764</v>
      </c>
      <c r="JH282">
        <v>0</v>
      </c>
      <c r="JI282">
        <v>12.6829</v>
      </c>
      <c r="JJ282">
        <v>1241.05</v>
      </c>
      <c r="JK282">
        <v>9.42327</v>
      </c>
      <c r="JL282">
        <v>102.226</v>
      </c>
      <c r="JM282">
        <v>102.828</v>
      </c>
    </row>
    <row r="283" spans="1:273">
      <c r="A283">
        <v>267</v>
      </c>
      <c r="B283">
        <v>1510794523</v>
      </c>
      <c r="C283">
        <v>5190.90000009537</v>
      </c>
      <c r="D283" t="s">
        <v>945</v>
      </c>
      <c r="E283" t="s">
        <v>946</v>
      </c>
      <c r="F283">
        <v>5</v>
      </c>
      <c r="G283" t="s">
        <v>798</v>
      </c>
      <c r="H283" t="s">
        <v>406</v>
      </c>
      <c r="I283">
        <v>1510794515.5</v>
      </c>
      <c r="J283">
        <f>(K283)/1000</f>
        <v>0</v>
      </c>
      <c r="K283">
        <f>IF(CZ283, AN283, AH283)</f>
        <v>0</v>
      </c>
      <c r="L283">
        <f>IF(CZ283, AI283, AG283)</f>
        <v>0</v>
      </c>
      <c r="M283">
        <f>DB283 - IF(AU283&gt;1, L283*CV283*100.0/(AW283*DP283), 0)</f>
        <v>0</v>
      </c>
      <c r="N283">
        <f>((T283-J283/2)*M283-L283)/(T283+J283/2)</f>
        <v>0</v>
      </c>
      <c r="O283">
        <f>N283*(DI283+DJ283)/1000.0</f>
        <v>0</v>
      </c>
      <c r="P283">
        <f>(DB283 - IF(AU283&gt;1, L283*CV283*100.0/(AW283*DP283), 0))*(DI283+DJ283)/1000.0</f>
        <v>0</v>
      </c>
      <c r="Q283">
        <f>2.0/((1/S283-1/R283)+SIGN(S283)*SQRT((1/S283-1/R283)*(1/S283-1/R283) + 4*CW283/((CW283+1)*(CW283+1))*(2*1/S283*1/R283-1/R283*1/R283)))</f>
        <v>0</v>
      </c>
      <c r="R283">
        <f>IF(LEFT(CX283,1)&lt;&gt;"0",IF(LEFT(CX283,1)="1",3.0,CY283),$D$5+$E$5*(DP283*DI283/($K$5*1000))+$F$5*(DP283*DI283/($K$5*1000))*MAX(MIN(CV283,$J$5),$I$5)*MAX(MIN(CV283,$J$5),$I$5)+$G$5*MAX(MIN(CV283,$J$5),$I$5)*(DP283*DI283/($K$5*1000))+$H$5*(DP283*DI283/($K$5*1000))*(DP283*DI283/($K$5*1000)))</f>
        <v>0</v>
      </c>
      <c r="S283">
        <f>J283*(1000-(1000*0.61365*exp(17.502*W283/(240.97+W283))/(DI283+DJ283)+DD283)/2)/(1000*0.61365*exp(17.502*W283/(240.97+W283))/(DI283+DJ283)-DD283)</f>
        <v>0</v>
      </c>
      <c r="T283">
        <f>1/((CW283+1)/(Q283/1.6)+1/(R283/1.37)) + CW283/((CW283+1)/(Q283/1.6) + CW283/(R283/1.37))</f>
        <v>0</v>
      </c>
      <c r="U283">
        <f>(CR283*CU283)</f>
        <v>0</v>
      </c>
      <c r="V283">
        <f>(DK283+(U283+2*0.95*5.67E-8*(((DK283+$B$7)+273)^4-(DK283+273)^4)-44100*J283)/(1.84*29.3*R283+8*0.95*5.67E-8*(DK283+273)^3))</f>
        <v>0</v>
      </c>
      <c r="W283">
        <f>($C$7*DL283+$D$7*DM283+$E$7*V283)</f>
        <v>0</v>
      </c>
      <c r="X283">
        <f>0.61365*exp(17.502*W283/(240.97+W283))</f>
        <v>0</v>
      </c>
      <c r="Y283">
        <f>(Z283/AA283*100)</f>
        <v>0</v>
      </c>
      <c r="Z283">
        <f>DD283*(DI283+DJ283)/1000</f>
        <v>0</v>
      </c>
      <c r="AA283">
        <f>0.61365*exp(17.502*DK283/(240.97+DK283))</f>
        <v>0</v>
      </c>
      <c r="AB283">
        <f>(X283-DD283*(DI283+DJ283)/1000)</f>
        <v>0</v>
      </c>
      <c r="AC283">
        <f>(-J283*44100)</f>
        <v>0</v>
      </c>
      <c r="AD283">
        <f>2*29.3*R283*0.92*(DK283-W283)</f>
        <v>0</v>
      </c>
      <c r="AE283">
        <f>2*0.95*5.67E-8*(((DK283+$B$7)+273)^4-(W283+273)^4)</f>
        <v>0</v>
      </c>
      <c r="AF283">
        <f>U283+AE283+AC283+AD283</f>
        <v>0</v>
      </c>
      <c r="AG283">
        <f>DH283*AU283*(DC283-DB283*(1000-AU283*DE283)/(1000-AU283*DD283))/(100*CV283)</f>
        <v>0</v>
      </c>
      <c r="AH283">
        <f>1000*DH283*AU283*(DD283-DE283)/(100*CV283*(1000-AU283*DD283))</f>
        <v>0</v>
      </c>
      <c r="AI283">
        <f>(AJ283 - AK283 - DI283*1E3/(8.314*(DK283+273.15)) * AM283/DH283 * AL283) * DH283/(100*CV283) * (1000 - DE283)/1000</f>
        <v>0</v>
      </c>
      <c r="AJ283">
        <v>1241.84174415067</v>
      </c>
      <c r="AK283">
        <v>1220.88448484848</v>
      </c>
      <c r="AL283">
        <v>3.38433421908156</v>
      </c>
      <c r="AM283">
        <v>64.6680745848926</v>
      </c>
      <c r="AN283">
        <f>(AP283 - AO283 + DI283*1E3/(8.314*(DK283+273.15)) * AR283/DH283 * AQ283) * DH283/(100*CV283) * 1000/(1000 - AP283)</f>
        <v>0</v>
      </c>
      <c r="AO283">
        <v>9.39113719759706</v>
      </c>
      <c r="AP283">
        <v>9.99242720279721</v>
      </c>
      <c r="AQ283">
        <v>-0.00703945448860218</v>
      </c>
      <c r="AR283">
        <v>99.6129753711119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MAX(0,($B$13+$C$13*DP283)/(1+$D$13*DP283)*DI283/(DK283+273)*$E$13)</f>
        <v>0</v>
      </c>
      <c r="AX283" t="s">
        <v>407</v>
      </c>
      <c r="AY283" t="s">
        <v>407</v>
      </c>
      <c r="AZ283">
        <v>0</v>
      </c>
      <c r="BA283">
        <v>0</v>
      </c>
      <c r="BB283">
        <f>1-AZ283/BA283</f>
        <v>0</v>
      </c>
      <c r="BC283">
        <v>0</v>
      </c>
      <c r="BD283" t="s">
        <v>407</v>
      </c>
      <c r="BE283" t="s">
        <v>407</v>
      </c>
      <c r="BF283">
        <v>0</v>
      </c>
      <c r="BG283">
        <v>0</v>
      </c>
      <c r="BH283">
        <f>1-BF283/BG283</f>
        <v>0</v>
      </c>
      <c r="BI283">
        <v>0.5</v>
      </c>
      <c r="BJ283">
        <f>CS283</f>
        <v>0</v>
      </c>
      <c r="BK283">
        <f>L283</f>
        <v>0</v>
      </c>
      <c r="BL283">
        <f>BH283*BI283*BJ283</f>
        <v>0</v>
      </c>
      <c r="BM283">
        <f>(BK283-BC283)/BJ283</f>
        <v>0</v>
      </c>
      <c r="BN283">
        <f>(BA283-BG283)/BG283</f>
        <v>0</v>
      </c>
      <c r="BO283">
        <f>AZ283/(BB283+AZ283/BG283)</f>
        <v>0</v>
      </c>
      <c r="BP283" t="s">
        <v>407</v>
      </c>
      <c r="BQ283">
        <v>0</v>
      </c>
      <c r="BR283">
        <f>IF(BQ283&lt;&gt;0, BQ283, BO283)</f>
        <v>0</v>
      </c>
      <c r="BS283">
        <f>1-BR283/BG283</f>
        <v>0</v>
      </c>
      <c r="BT283">
        <f>(BG283-BF283)/(BG283-BR283)</f>
        <v>0</v>
      </c>
      <c r="BU283">
        <f>(BA283-BG283)/(BA283-BR283)</f>
        <v>0</v>
      </c>
      <c r="BV283">
        <f>(BG283-BF283)/(BG283-AZ283)</f>
        <v>0</v>
      </c>
      <c r="BW283">
        <f>(BA283-BG283)/(BA283-AZ283)</f>
        <v>0</v>
      </c>
      <c r="BX283">
        <f>(BT283*BR283/BF283)</f>
        <v>0</v>
      </c>
      <c r="BY283">
        <f>(1-BX283)</f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f>$B$11*DQ283+$C$11*DR283+$F$11*EC283*(1-EF283)</f>
        <v>0</v>
      </c>
      <c r="CS283">
        <f>CR283*CT283</f>
        <v>0</v>
      </c>
      <c r="CT283">
        <f>($B$11*$D$9+$C$11*$D$9+$F$11*((EP283+EH283)/MAX(EP283+EH283+EQ283, 0.1)*$I$9+EQ283/MAX(EP283+EH283+EQ283, 0.1)*$J$9))/($B$11+$C$11+$F$11)</f>
        <v>0</v>
      </c>
      <c r="CU283">
        <f>($B$11*$K$9+$C$11*$K$9+$F$11*((EP283+EH283)/MAX(EP283+EH283+EQ283, 0.1)*$P$9+EQ283/MAX(EP283+EH283+EQ283, 0.1)*$Q$9))/($B$11+$C$11+$F$11)</f>
        <v>0</v>
      </c>
      <c r="CV283">
        <v>2.96</v>
      </c>
      <c r="CW283">
        <v>0.5</v>
      </c>
      <c r="CX283" t="s">
        <v>408</v>
      </c>
      <c r="CY283">
        <v>2</v>
      </c>
      <c r="CZ283" t="b">
        <v>1</v>
      </c>
      <c r="DA283">
        <v>1510794515.5</v>
      </c>
      <c r="DB283">
        <v>1185.33814814815</v>
      </c>
      <c r="DC283">
        <v>1213.43851851852</v>
      </c>
      <c r="DD283">
        <v>10.0261348148148</v>
      </c>
      <c r="DE283">
        <v>9.43769259259259</v>
      </c>
      <c r="DF283">
        <v>1174.00296296296</v>
      </c>
      <c r="DG283">
        <v>10.0246855555556</v>
      </c>
      <c r="DH283">
        <v>500.067740740741</v>
      </c>
      <c r="DI283">
        <v>89.8494555555556</v>
      </c>
      <c r="DJ283">
        <v>0.0999602888888889</v>
      </c>
      <c r="DK283">
        <v>18.9806185185185</v>
      </c>
      <c r="DL283">
        <v>20.0510185185185</v>
      </c>
      <c r="DM283">
        <v>999.9</v>
      </c>
      <c r="DN283">
        <v>0</v>
      </c>
      <c r="DO283">
        <v>0</v>
      </c>
      <c r="DP283">
        <v>10005.3266666667</v>
      </c>
      <c r="DQ283">
        <v>0</v>
      </c>
      <c r="DR283">
        <v>9.76603148148148</v>
      </c>
      <c r="DS283">
        <v>-28.0995962962963</v>
      </c>
      <c r="DT283">
        <v>1197.3437037037</v>
      </c>
      <c r="DU283">
        <v>1225.00037037037</v>
      </c>
      <c r="DV283">
        <v>0.588439148148148</v>
      </c>
      <c r="DW283">
        <v>1213.43851851852</v>
      </c>
      <c r="DX283">
        <v>9.43769259259259</v>
      </c>
      <c r="DY283">
        <v>0.90084262962963</v>
      </c>
      <c r="DZ283">
        <v>0.847971518518519</v>
      </c>
      <c r="EA283">
        <v>5.40418888888889</v>
      </c>
      <c r="EB283">
        <v>4.53659925925926</v>
      </c>
      <c r="EC283">
        <v>1999.94148148148</v>
      </c>
      <c r="ED283">
        <v>0.979998333333333</v>
      </c>
      <c r="EE283">
        <v>0.0200016444444444</v>
      </c>
      <c r="EF283">
        <v>0</v>
      </c>
      <c r="EG283">
        <v>2.27774444444444</v>
      </c>
      <c r="EH283">
        <v>0</v>
      </c>
      <c r="EI283">
        <v>5247.14333333333</v>
      </c>
      <c r="EJ283">
        <v>17299.6481481481</v>
      </c>
      <c r="EK283">
        <v>40.1710740740741</v>
      </c>
      <c r="EL283">
        <v>41.3076666666667</v>
      </c>
      <c r="EM283">
        <v>39.9280740740741</v>
      </c>
      <c r="EN283">
        <v>40.3238148148148</v>
      </c>
      <c r="EO283">
        <v>38.8052962962963</v>
      </c>
      <c r="EP283">
        <v>1959.94111111111</v>
      </c>
      <c r="EQ283">
        <v>40.0003703703704</v>
      </c>
      <c r="ER283">
        <v>0</v>
      </c>
      <c r="ES283">
        <v>1679595275.9</v>
      </c>
      <c r="ET283">
        <v>0</v>
      </c>
      <c r="EU283">
        <v>2.296928</v>
      </c>
      <c r="EV283">
        <v>-0.585930761042827</v>
      </c>
      <c r="EW283">
        <v>-0.879999998824617</v>
      </c>
      <c r="EX283">
        <v>5247.1708</v>
      </c>
      <c r="EY283">
        <v>15</v>
      </c>
      <c r="EZ283">
        <v>0</v>
      </c>
      <c r="FA283" t="s">
        <v>409</v>
      </c>
      <c r="FB283">
        <v>1510787920.6</v>
      </c>
      <c r="FC283">
        <v>1510787921.6</v>
      </c>
      <c r="FD283">
        <v>0</v>
      </c>
      <c r="FE283">
        <v>-0.101</v>
      </c>
      <c r="FF283">
        <v>-0.012</v>
      </c>
      <c r="FG283">
        <v>6.901</v>
      </c>
      <c r="FH283">
        <v>0.516</v>
      </c>
      <c r="FI283">
        <v>420</v>
      </c>
      <c r="FJ283">
        <v>24</v>
      </c>
      <c r="FK283">
        <v>0.32</v>
      </c>
      <c r="FL283">
        <v>0.12</v>
      </c>
      <c r="FM283">
        <v>0.567453725</v>
      </c>
      <c r="FN283">
        <v>0.402403013133208</v>
      </c>
      <c r="FO283">
        <v>0.0414879685282297</v>
      </c>
      <c r="FP283">
        <v>1</v>
      </c>
      <c r="FQ283">
        <v>1</v>
      </c>
      <c r="FR283">
        <v>1</v>
      </c>
      <c r="FS283" t="s">
        <v>410</v>
      </c>
      <c r="FT283">
        <v>2.97391</v>
      </c>
      <c r="FU283">
        <v>2.75393</v>
      </c>
      <c r="FV283">
        <v>0.186295</v>
      </c>
      <c r="FW283">
        <v>0.189934</v>
      </c>
      <c r="FX283">
        <v>0.0545635</v>
      </c>
      <c r="FY283">
        <v>0.0525463</v>
      </c>
      <c r="FZ283">
        <v>31679.4</v>
      </c>
      <c r="GA283">
        <v>34413.2</v>
      </c>
      <c r="GB283">
        <v>35279.2</v>
      </c>
      <c r="GC283">
        <v>38525.5</v>
      </c>
      <c r="GD283">
        <v>47269.9</v>
      </c>
      <c r="GE283">
        <v>52705.1</v>
      </c>
      <c r="GF283">
        <v>55081.5</v>
      </c>
      <c r="GG283">
        <v>61765.9</v>
      </c>
      <c r="GH283">
        <v>1.99505</v>
      </c>
      <c r="GI283">
        <v>1.79632</v>
      </c>
      <c r="GJ283">
        <v>0.040099</v>
      </c>
      <c r="GK283">
        <v>0</v>
      </c>
      <c r="GL283">
        <v>19.3667</v>
      </c>
      <c r="GM283">
        <v>999.9</v>
      </c>
      <c r="GN283">
        <v>50.836</v>
      </c>
      <c r="GO283">
        <v>30.696</v>
      </c>
      <c r="GP283">
        <v>25.0868</v>
      </c>
      <c r="GQ283">
        <v>56.2388</v>
      </c>
      <c r="GR283">
        <v>49.9519</v>
      </c>
      <c r="GS283">
        <v>1</v>
      </c>
      <c r="GT283">
        <v>-0.0740981</v>
      </c>
      <c r="GU283">
        <v>5.7475</v>
      </c>
      <c r="GV283">
        <v>20.0279</v>
      </c>
      <c r="GW283">
        <v>5.20037</v>
      </c>
      <c r="GX283">
        <v>12.0067</v>
      </c>
      <c r="GY283">
        <v>4.97565</v>
      </c>
      <c r="GZ283">
        <v>3.29298</v>
      </c>
      <c r="HA283">
        <v>9999</v>
      </c>
      <c r="HB283">
        <v>9999</v>
      </c>
      <c r="HC283">
        <v>999.9</v>
      </c>
      <c r="HD283">
        <v>9999</v>
      </c>
      <c r="HE283">
        <v>1.8631</v>
      </c>
      <c r="HF283">
        <v>1.86813</v>
      </c>
      <c r="HG283">
        <v>1.86786</v>
      </c>
      <c r="HH283">
        <v>1.86903</v>
      </c>
      <c r="HI283">
        <v>1.86987</v>
      </c>
      <c r="HJ283">
        <v>1.86587</v>
      </c>
      <c r="HK283">
        <v>1.86705</v>
      </c>
      <c r="HL283">
        <v>1.86836</v>
      </c>
      <c r="HM283">
        <v>5</v>
      </c>
      <c r="HN283">
        <v>0</v>
      </c>
      <c r="HO283">
        <v>0</v>
      </c>
      <c r="HP283">
        <v>0</v>
      </c>
      <c r="HQ283" t="s">
        <v>411</v>
      </c>
      <c r="HR283" t="s">
        <v>412</v>
      </c>
      <c r="HS283" t="s">
        <v>413</v>
      </c>
      <c r="HT283" t="s">
        <v>413</v>
      </c>
      <c r="HU283" t="s">
        <v>413</v>
      </c>
      <c r="HV283" t="s">
        <v>413</v>
      </c>
      <c r="HW283">
        <v>0</v>
      </c>
      <c r="HX283">
        <v>100</v>
      </c>
      <c r="HY283">
        <v>100</v>
      </c>
      <c r="HZ283">
        <v>11.47</v>
      </c>
      <c r="IA283">
        <v>0.0008</v>
      </c>
      <c r="IB283">
        <v>4.09459096810632</v>
      </c>
      <c r="IC283">
        <v>0.00701673648668627</v>
      </c>
      <c r="ID283">
        <v>-7.00304995360485e-07</v>
      </c>
      <c r="IE283">
        <v>-1.86506737496121e-11</v>
      </c>
      <c r="IF283">
        <v>0.00125787624930914</v>
      </c>
      <c r="IG283">
        <v>-0.0224036906934607</v>
      </c>
      <c r="IH283">
        <v>0.00249664406764014</v>
      </c>
      <c r="II283">
        <v>-2.59163740235367e-05</v>
      </c>
      <c r="IJ283">
        <v>-2</v>
      </c>
      <c r="IK283">
        <v>2020</v>
      </c>
      <c r="IL283">
        <v>1</v>
      </c>
      <c r="IM283">
        <v>25</v>
      </c>
      <c r="IN283">
        <v>110</v>
      </c>
      <c r="IO283">
        <v>110</v>
      </c>
      <c r="IP283">
        <v>2.43896</v>
      </c>
      <c r="IQ283">
        <v>2.61841</v>
      </c>
      <c r="IR283">
        <v>1.54785</v>
      </c>
      <c r="IS283">
        <v>2.30469</v>
      </c>
      <c r="IT283">
        <v>1.34644</v>
      </c>
      <c r="IU283">
        <v>2.37793</v>
      </c>
      <c r="IV283">
        <v>34.2587</v>
      </c>
      <c r="IW283">
        <v>24.1838</v>
      </c>
      <c r="IX283">
        <v>18</v>
      </c>
      <c r="IY283">
        <v>501.873</v>
      </c>
      <c r="IZ283">
        <v>379.9</v>
      </c>
      <c r="JA283">
        <v>12.6664</v>
      </c>
      <c r="JB283">
        <v>26.0151</v>
      </c>
      <c r="JC283">
        <v>30.0003</v>
      </c>
      <c r="JD283">
        <v>26.0711</v>
      </c>
      <c r="JE283">
        <v>26.0243</v>
      </c>
      <c r="JF283">
        <v>48.8397</v>
      </c>
      <c r="JG283">
        <v>59.6764</v>
      </c>
      <c r="JH283">
        <v>0</v>
      </c>
      <c r="JI283">
        <v>12.6302</v>
      </c>
      <c r="JJ283">
        <v>1254.51</v>
      </c>
      <c r="JK283">
        <v>9.42327</v>
      </c>
      <c r="JL283">
        <v>102.225</v>
      </c>
      <c r="JM283">
        <v>102.828</v>
      </c>
    </row>
    <row r="284" spans="1:273">
      <c r="A284">
        <v>268</v>
      </c>
      <c r="B284">
        <v>1510794528</v>
      </c>
      <c r="C284">
        <v>5195.90000009537</v>
      </c>
      <c r="D284" t="s">
        <v>947</v>
      </c>
      <c r="E284" t="s">
        <v>948</v>
      </c>
      <c r="F284">
        <v>5</v>
      </c>
      <c r="G284" t="s">
        <v>798</v>
      </c>
      <c r="H284" t="s">
        <v>406</v>
      </c>
      <c r="I284">
        <v>1510794520.21429</v>
      </c>
      <c r="J284">
        <f>(K284)/1000</f>
        <v>0</v>
      </c>
      <c r="K284">
        <f>IF(CZ284, AN284, AH284)</f>
        <v>0</v>
      </c>
      <c r="L284">
        <f>IF(CZ284, AI284, AG284)</f>
        <v>0</v>
      </c>
      <c r="M284">
        <f>DB284 - IF(AU284&gt;1, L284*CV284*100.0/(AW284*DP284), 0)</f>
        <v>0</v>
      </c>
      <c r="N284">
        <f>((T284-J284/2)*M284-L284)/(T284+J284/2)</f>
        <v>0</v>
      </c>
      <c r="O284">
        <f>N284*(DI284+DJ284)/1000.0</f>
        <v>0</v>
      </c>
      <c r="P284">
        <f>(DB284 - IF(AU284&gt;1, L284*CV284*100.0/(AW284*DP284), 0))*(DI284+DJ284)/1000.0</f>
        <v>0</v>
      </c>
      <c r="Q284">
        <f>2.0/((1/S284-1/R284)+SIGN(S284)*SQRT((1/S284-1/R284)*(1/S284-1/R284) + 4*CW284/((CW284+1)*(CW284+1))*(2*1/S284*1/R284-1/R284*1/R284)))</f>
        <v>0</v>
      </c>
      <c r="R284">
        <f>IF(LEFT(CX284,1)&lt;&gt;"0",IF(LEFT(CX284,1)="1",3.0,CY284),$D$5+$E$5*(DP284*DI284/($K$5*1000))+$F$5*(DP284*DI284/($K$5*1000))*MAX(MIN(CV284,$J$5),$I$5)*MAX(MIN(CV284,$J$5),$I$5)+$G$5*MAX(MIN(CV284,$J$5),$I$5)*(DP284*DI284/($K$5*1000))+$H$5*(DP284*DI284/($K$5*1000))*(DP284*DI284/($K$5*1000)))</f>
        <v>0</v>
      </c>
      <c r="S284">
        <f>J284*(1000-(1000*0.61365*exp(17.502*W284/(240.97+W284))/(DI284+DJ284)+DD284)/2)/(1000*0.61365*exp(17.502*W284/(240.97+W284))/(DI284+DJ284)-DD284)</f>
        <v>0</v>
      </c>
      <c r="T284">
        <f>1/((CW284+1)/(Q284/1.6)+1/(R284/1.37)) + CW284/((CW284+1)/(Q284/1.6) + CW284/(R284/1.37))</f>
        <v>0</v>
      </c>
      <c r="U284">
        <f>(CR284*CU284)</f>
        <v>0</v>
      </c>
      <c r="V284">
        <f>(DK284+(U284+2*0.95*5.67E-8*(((DK284+$B$7)+273)^4-(DK284+273)^4)-44100*J284)/(1.84*29.3*R284+8*0.95*5.67E-8*(DK284+273)^3))</f>
        <v>0</v>
      </c>
      <c r="W284">
        <f>($C$7*DL284+$D$7*DM284+$E$7*V284)</f>
        <v>0</v>
      </c>
      <c r="X284">
        <f>0.61365*exp(17.502*W284/(240.97+W284))</f>
        <v>0</v>
      </c>
      <c r="Y284">
        <f>(Z284/AA284*100)</f>
        <v>0</v>
      </c>
      <c r="Z284">
        <f>DD284*(DI284+DJ284)/1000</f>
        <v>0</v>
      </c>
      <c r="AA284">
        <f>0.61365*exp(17.502*DK284/(240.97+DK284))</f>
        <v>0</v>
      </c>
      <c r="AB284">
        <f>(X284-DD284*(DI284+DJ284)/1000)</f>
        <v>0</v>
      </c>
      <c r="AC284">
        <f>(-J284*44100)</f>
        <v>0</v>
      </c>
      <c r="AD284">
        <f>2*29.3*R284*0.92*(DK284-W284)</f>
        <v>0</v>
      </c>
      <c r="AE284">
        <f>2*0.95*5.67E-8*(((DK284+$B$7)+273)^4-(W284+273)^4)</f>
        <v>0</v>
      </c>
      <c r="AF284">
        <f>U284+AE284+AC284+AD284</f>
        <v>0</v>
      </c>
      <c r="AG284">
        <f>DH284*AU284*(DC284-DB284*(1000-AU284*DE284)/(1000-AU284*DD284))/(100*CV284)</f>
        <v>0</v>
      </c>
      <c r="AH284">
        <f>1000*DH284*AU284*(DD284-DE284)/(100*CV284*(1000-AU284*DD284))</f>
        <v>0</v>
      </c>
      <c r="AI284">
        <f>(AJ284 - AK284 - DI284*1E3/(8.314*(DK284+273.15)) * AM284/DH284 * AL284) * DH284/(100*CV284) * (1000 - DE284)/1000</f>
        <v>0</v>
      </c>
      <c r="AJ284">
        <v>1258.68070492497</v>
      </c>
      <c r="AK284">
        <v>1237.69381818182</v>
      </c>
      <c r="AL284">
        <v>3.36759381779031</v>
      </c>
      <c r="AM284">
        <v>64.6680745848926</v>
      </c>
      <c r="AN284">
        <f>(AP284 - AO284 + DI284*1E3/(8.314*(DK284+273.15)) * AR284/DH284 * AQ284) * DH284/(100*CV284) * 1000/(1000 - AP284)</f>
        <v>0</v>
      </c>
      <c r="AO284">
        <v>9.38620215085917</v>
      </c>
      <c r="AP284">
        <v>9.97274993006993</v>
      </c>
      <c r="AQ284">
        <v>-0.00267781695656</v>
      </c>
      <c r="AR284">
        <v>99.6129753711119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MAX(0,($B$13+$C$13*DP284)/(1+$D$13*DP284)*DI284/(DK284+273)*$E$13)</f>
        <v>0</v>
      </c>
      <c r="AX284" t="s">
        <v>407</v>
      </c>
      <c r="AY284" t="s">
        <v>407</v>
      </c>
      <c r="AZ284">
        <v>0</v>
      </c>
      <c r="BA284">
        <v>0</v>
      </c>
      <c r="BB284">
        <f>1-AZ284/BA284</f>
        <v>0</v>
      </c>
      <c r="BC284">
        <v>0</v>
      </c>
      <c r="BD284" t="s">
        <v>407</v>
      </c>
      <c r="BE284" t="s">
        <v>407</v>
      </c>
      <c r="BF284">
        <v>0</v>
      </c>
      <c r="BG284">
        <v>0</v>
      </c>
      <c r="BH284">
        <f>1-BF284/BG284</f>
        <v>0</v>
      </c>
      <c r="BI284">
        <v>0.5</v>
      </c>
      <c r="BJ284">
        <f>CS284</f>
        <v>0</v>
      </c>
      <c r="BK284">
        <f>L284</f>
        <v>0</v>
      </c>
      <c r="BL284">
        <f>BH284*BI284*BJ284</f>
        <v>0</v>
      </c>
      <c r="BM284">
        <f>(BK284-BC284)/BJ284</f>
        <v>0</v>
      </c>
      <c r="BN284">
        <f>(BA284-BG284)/BG284</f>
        <v>0</v>
      </c>
      <c r="BO284">
        <f>AZ284/(BB284+AZ284/BG284)</f>
        <v>0</v>
      </c>
      <c r="BP284" t="s">
        <v>407</v>
      </c>
      <c r="BQ284">
        <v>0</v>
      </c>
      <c r="BR284">
        <f>IF(BQ284&lt;&gt;0, BQ284, BO284)</f>
        <v>0</v>
      </c>
      <c r="BS284">
        <f>1-BR284/BG284</f>
        <v>0</v>
      </c>
      <c r="BT284">
        <f>(BG284-BF284)/(BG284-BR284)</f>
        <v>0</v>
      </c>
      <c r="BU284">
        <f>(BA284-BG284)/(BA284-BR284)</f>
        <v>0</v>
      </c>
      <c r="BV284">
        <f>(BG284-BF284)/(BG284-AZ284)</f>
        <v>0</v>
      </c>
      <c r="BW284">
        <f>(BA284-BG284)/(BA284-AZ284)</f>
        <v>0</v>
      </c>
      <c r="BX284">
        <f>(BT284*BR284/BF284)</f>
        <v>0</v>
      </c>
      <c r="BY284">
        <f>(1-BX284)</f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f>$B$11*DQ284+$C$11*DR284+$F$11*EC284*(1-EF284)</f>
        <v>0</v>
      </c>
      <c r="CS284">
        <f>CR284*CT284</f>
        <v>0</v>
      </c>
      <c r="CT284">
        <f>($B$11*$D$9+$C$11*$D$9+$F$11*((EP284+EH284)/MAX(EP284+EH284+EQ284, 0.1)*$I$9+EQ284/MAX(EP284+EH284+EQ284, 0.1)*$J$9))/($B$11+$C$11+$F$11)</f>
        <v>0</v>
      </c>
      <c r="CU284">
        <f>($B$11*$K$9+$C$11*$K$9+$F$11*((EP284+EH284)/MAX(EP284+EH284+EQ284, 0.1)*$P$9+EQ284/MAX(EP284+EH284+EQ284, 0.1)*$Q$9))/($B$11+$C$11+$F$11)</f>
        <v>0</v>
      </c>
      <c r="CV284">
        <v>2.96</v>
      </c>
      <c r="CW284">
        <v>0.5</v>
      </c>
      <c r="CX284" t="s">
        <v>408</v>
      </c>
      <c r="CY284">
        <v>2</v>
      </c>
      <c r="CZ284" t="b">
        <v>1</v>
      </c>
      <c r="DA284">
        <v>1510794520.21429</v>
      </c>
      <c r="DB284">
        <v>1201.02142857143</v>
      </c>
      <c r="DC284">
        <v>1229.26785714286</v>
      </c>
      <c r="DD284">
        <v>10.0075475</v>
      </c>
      <c r="DE284">
        <v>9.40336214285714</v>
      </c>
      <c r="DF284">
        <v>1189.60321428571</v>
      </c>
      <c r="DG284">
        <v>10.0064553571429</v>
      </c>
      <c r="DH284">
        <v>500.073107142857</v>
      </c>
      <c r="DI284">
        <v>89.8489535714286</v>
      </c>
      <c r="DJ284">
        <v>0.0999800392857143</v>
      </c>
      <c r="DK284">
        <v>18.9792571428571</v>
      </c>
      <c r="DL284">
        <v>20.0426071428571</v>
      </c>
      <c r="DM284">
        <v>999.9</v>
      </c>
      <c r="DN284">
        <v>0</v>
      </c>
      <c r="DO284">
        <v>0</v>
      </c>
      <c r="DP284">
        <v>10007.2542857143</v>
      </c>
      <c r="DQ284">
        <v>0</v>
      </c>
      <c r="DR284">
        <v>9.76748678571429</v>
      </c>
      <c r="DS284">
        <v>-28.2455142857143</v>
      </c>
      <c r="DT284">
        <v>1213.16214285714</v>
      </c>
      <c r="DU284">
        <v>1240.93642857143</v>
      </c>
      <c r="DV284">
        <v>0.604181928571428</v>
      </c>
      <c r="DW284">
        <v>1229.26785714286</v>
      </c>
      <c r="DX284">
        <v>9.40336214285714</v>
      </c>
      <c r="DY284">
        <v>0.899167357142857</v>
      </c>
      <c r="DZ284">
        <v>0.844882214285714</v>
      </c>
      <c r="EA284">
        <v>5.37738428571429</v>
      </c>
      <c r="EB284">
        <v>4.48455214285714</v>
      </c>
      <c r="EC284">
        <v>1999.96357142857</v>
      </c>
      <c r="ED284">
        <v>0.979999071428572</v>
      </c>
      <c r="EE284">
        <v>0.0200008571428571</v>
      </c>
      <c r="EF284">
        <v>0</v>
      </c>
      <c r="EG284">
        <v>2.278525</v>
      </c>
      <c r="EH284">
        <v>0</v>
      </c>
      <c r="EI284">
        <v>5246.8925</v>
      </c>
      <c r="EJ284">
        <v>17299.8464285714</v>
      </c>
      <c r="EK284">
        <v>40.2475357142857</v>
      </c>
      <c r="EL284">
        <v>41.3769642857143</v>
      </c>
      <c r="EM284">
        <v>39.9930357142857</v>
      </c>
      <c r="EN284">
        <v>40.4060357142857</v>
      </c>
      <c r="EO284">
        <v>38.8836785714286</v>
      </c>
      <c r="EP284">
        <v>1959.96321428571</v>
      </c>
      <c r="EQ284">
        <v>40.0003571428571</v>
      </c>
      <c r="ER284">
        <v>0</v>
      </c>
      <c r="ES284">
        <v>1679595280.7</v>
      </c>
      <c r="ET284">
        <v>0</v>
      </c>
      <c r="EU284">
        <v>2.316572</v>
      </c>
      <c r="EV284">
        <v>-0.361853837184416</v>
      </c>
      <c r="EW284">
        <v>-1.26692309380228</v>
      </c>
      <c r="EX284">
        <v>5246.9428</v>
      </c>
      <c r="EY284">
        <v>15</v>
      </c>
      <c r="EZ284">
        <v>0</v>
      </c>
      <c r="FA284" t="s">
        <v>409</v>
      </c>
      <c r="FB284">
        <v>1510787920.6</v>
      </c>
      <c r="FC284">
        <v>1510787921.6</v>
      </c>
      <c r="FD284">
        <v>0</v>
      </c>
      <c r="FE284">
        <v>-0.101</v>
      </c>
      <c r="FF284">
        <v>-0.012</v>
      </c>
      <c r="FG284">
        <v>6.901</v>
      </c>
      <c r="FH284">
        <v>0.516</v>
      </c>
      <c r="FI284">
        <v>420</v>
      </c>
      <c r="FJ284">
        <v>24</v>
      </c>
      <c r="FK284">
        <v>0.32</v>
      </c>
      <c r="FL284">
        <v>0.12</v>
      </c>
      <c r="FM284">
        <v>0.5862445</v>
      </c>
      <c r="FN284">
        <v>0.254514956848029</v>
      </c>
      <c r="FO284">
        <v>0.033657846310333</v>
      </c>
      <c r="FP284">
        <v>1</v>
      </c>
      <c r="FQ284">
        <v>1</v>
      </c>
      <c r="FR284">
        <v>1</v>
      </c>
      <c r="FS284" t="s">
        <v>410</v>
      </c>
      <c r="FT284">
        <v>2.97396</v>
      </c>
      <c r="FU284">
        <v>2.7538</v>
      </c>
      <c r="FV284">
        <v>0.187883</v>
      </c>
      <c r="FW284">
        <v>0.191544</v>
      </c>
      <c r="FX284">
        <v>0.0544848</v>
      </c>
      <c r="FY284">
        <v>0.0525291</v>
      </c>
      <c r="FZ284">
        <v>31617.5</v>
      </c>
      <c r="GA284">
        <v>34345</v>
      </c>
      <c r="GB284">
        <v>35279</v>
      </c>
      <c r="GC284">
        <v>38525.7</v>
      </c>
      <c r="GD284">
        <v>47273.7</v>
      </c>
      <c r="GE284">
        <v>52706.1</v>
      </c>
      <c r="GF284">
        <v>55081.3</v>
      </c>
      <c r="GG284">
        <v>61765.9</v>
      </c>
      <c r="GH284">
        <v>1.9953</v>
      </c>
      <c r="GI284">
        <v>1.79645</v>
      </c>
      <c r="GJ284">
        <v>0.0404529</v>
      </c>
      <c r="GK284">
        <v>0</v>
      </c>
      <c r="GL284">
        <v>19.3667</v>
      </c>
      <c r="GM284">
        <v>999.9</v>
      </c>
      <c r="GN284">
        <v>50.836</v>
      </c>
      <c r="GO284">
        <v>30.696</v>
      </c>
      <c r="GP284">
        <v>25.0872</v>
      </c>
      <c r="GQ284">
        <v>56.2788</v>
      </c>
      <c r="GR284">
        <v>50.0841</v>
      </c>
      <c r="GS284">
        <v>1</v>
      </c>
      <c r="GT284">
        <v>-0.0741108</v>
      </c>
      <c r="GU284">
        <v>5.73266</v>
      </c>
      <c r="GV284">
        <v>20.0285</v>
      </c>
      <c r="GW284">
        <v>5.19977</v>
      </c>
      <c r="GX284">
        <v>12.0052</v>
      </c>
      <c r="GY284">
        <v>4.9756</v>
      </c>
      <c r="GZ284">
        <v>3.29293</v>
      </c>
      <c r="HA284">
        <v>9999</v>
      </c>
      <c r="HB284">
        <v>9999</v>
      </c>
      <c r="HC284">
        <v>999.9</v>
      </c>
      <c r="HD284">
        <v>9999</v>
      </c>
      <c r="HE284">
        <v>1.8631</v>
      </c>
      <c r="HF284">
        <v>1.86813</v>
      </c>
      <c r="HG284">
        <v>1.86786</v>
      </c>
      <c r="HH284">
        <v>1.86902</v>
      </c>
      <c r="HI284">
        <v>1.86984</v>
      </c>
      <c r="HJ284">
        <v>1.86587</v>
      </c>
      <c r="HK284">
        <v>1.86701</v>
      </c>
      <c r="HL284">
        <v>1.86834</v>
      </c>
      <c r="HM284">
        <v>5</v>
      </c>
      <c r="HN284">
        <v>0</v>
      </c>
      <c r="HO284">
        <v>0</v>
      </c>
      <c r="HP284">
        <v>0</v>
      </c>
      <c r="HQ284" t="s">
        <v>411</v>
      </c>
      <c r="HR284" t="s">
        <v>412</v>
      </c>
      <c r="HS284" t="s">
        <v>413</v>
      </c>
      <c r="HT284" t="s">
        <v>413</v>
      </c>
      <c r="HU284" t="s">
        <v>413</v>
      </c>
      <c r="HV284" t="s">
        <v>413</v>
      </c>
      <c r="HW284">
        <v>0</v>
      </c>
      <c r="HX284">
        <v>100</v>
      </c>
      <c r="HY284">
        <v>100</v>
      </c>
      <c r="HZ284">
        <v>11.55</v>
      </c>
      <c r="IA284">
        <v>0.0004</v>
      </c>
      <c r="IB284">
        <v>4.09459096810632</v>
      </c>
      <c r="IC284">
        <v>0.00701673648668627</v>
      </c>
      <c r="ID284">
        <v>-7.00304995360485e-07</v>
      </c>
      <c r="IE284">
        <v>-1.86506737496121e-11</v>
      </c>
      <c r="IF284">
        <v>0.00125787624930914</v>
      </c>
      <c r="IG284">
        <v>-0.0224036906934607</v>
      </c>
      <c r="IH284">
        <v>0.00249664406764014</v>
      </c>
      <c r="II284">
        <v>-2.59163740235367e-05</v>
      </c>
      <c r="IJ284">
        <v>-2</v>
      </c>
      <c r="IK284">
        <v>2020</v>
      </c>
      <c r="IL284">
        <v>1</v>
      </c>
      <c r="IM284">
        <v>25</v>
      </c>
      <c r="IN284">
        <v>110.1</v>
      </c>
      <c r="IO284">
        <v>110.1</v>
      </c>
      <c r="IP284">
        <v>2.46582</v>
      </c>
      <c r="IQ284">
        <v>2.61108</v>
      </c>
      <c r="IR284">
        <v>1.54785</v>
      </c>
      <c r="IS284">
        <v>2.30469</v>
      </c>
      <c r="IT284">
        <v>1.34644</v>
      </c>
      <c r="IU284">
        <v>2.43652</v>
      </c>
      <c r="IV284">
        <v>34.2587</v>
      </c>
      <c r="IW284">
        <v>24.1926</v>
      </c>
      <c r="IX284">
        <v>18</v>
      </c>
      <c r="IY284">
        <v>502.019</v>
      </c>
      <c r="IZ284">
        <v>379.964</v>
      </c>
      <c r="JA284">
        <v>12.6115</v>
      </c>
      <c r="JB284">
        <v>26.0146</v>
      </c>
      <c r="JC284">
        <v>30.0002</v>
      </c>
      <c r="JD284">
        <v>26.069</v>
      </c>
      <c r="JE284">
        <v>26.0239</v>
      </c>
      <c r="JF284">
        <v>49.3833</v>
      </c>
      <c r="JG284">
        <v>59.6764</v>
      </c>
      <c r="JH284">
        <v>0</v>
      </c>
      <c r="JI284">
        <v>12.5959</v>
      </c>
      <c r="JJ284">
        <v>1274.59</v>
      </c>
      <c r="JK284">
        <v>9.42327</v>
      </c>
      <c r="JL284">
        <v>102.225</v>
      </c>
      <c r="JM284">
        <v>102.828</v>
      </c>
    </row>
    <row r="285" spans="1:273">
      <c r="A285">
        <v>269</v>
      </c>
      <c r="B285">
        <v>1510794533</v>
      </c>
      <c r="C285">
        <v>5200.90000009537</v>
      </c>
      <c r="D285" t="s">
        <v>949</v>
      </c>
      <c r="E285" t="s">
        <v>950</v>
      </c>
      <c r="F285">
        <v>5</v>
      </c>
      <c r="G285" t="s">
        <v>798</v>
      </c>
      <c r="H285" t="s">
        <v>406</v>
      </c>
      <c r="I285">
        <v>1510794525.5</v>
      </c>
      <c r="J285">
        <f>(K285)/1000</f>
        <v>0</v>
      </c>
      <c r="K285">
        <f>IF(CZ285, AN285, AH285)</f>
        <v>0</v>
      </c>
      <c r="L285">
        <f>IF(CZ285, AI285, AG285)</f>
        <v>0</v>
      </c>
      <c r="M285">
        <f>DB285 - IF(AU285&gt;1, L285*CV285*100.0/(AW285*DP285), 0)</f>
        <v>0</v>
      </c>
      <c r="N285">
        <f>((T285-J285/2)*M285-L285)/(T285+J285/2)</f>
        <v>0</v>
      </c>
      <c r="O285">
        <f>N285*(DI285+DJ285)/1000.0</f>
        <v>0</v>
      </c>
      <c r="P285">
        <f>(DB285 - IF(AU285&gt;1, L285*CV285*100.0/(AW285*DP285), 0))*(DI285+DJ285)/1000.0</f>
        <v>0</v>
      </c>
      <c r="Q285">
        <f>2.0/((1/S285-1/R285)+SIGN(S285)*SQRT((1/S285-1/R285)*(1/S285-1/R285) + 4*CW285/((CW285+1)*(CW285+1))*(2*1/S285*1/R285-1/R285*1/R285)))</f>
        <v>0</v>
      </c>
      <c r="R285">
        <f>IF(LEFT(CX285,1)&lt;&gt;"0",IF(LEFT(CX285,1)="1",3.0,CY285),$D$5+$E$5*(DP285*DI285/($K$5*1000))+$F$5*(DP285*DI285/($K$5*1000))*MAX(MIN(CV285,$J$5),$I$5)*MAX(MIN(CV285,$J$5),$I$5)+$G$5*MAX(MIN(CV285,$J$5),$I$5)*(DP285*DI285/($K$5*1000))+$H$5*(DP285*DI285/($K$5*1000))*(DP285*DI285/($K$5*1000)))</f>
        <v>0</v>
      </c>
      <c r="S285">
        <f>J285*(1000-(1000*0.61365*exp(17.502*W285/(240.97+W285))/(DI285+DJ285)+DD285)/2)/(1000*0.61365*exp(17.502*W285/(240.97+W285))/(DI285+DJ285)-DD285)</f>
        <v>0</v>
      </c>
      <c r="T285">
        <f>1/((CW285+1)/(Q285/1.6)+1/(R285/1.37)) + CW285/((CW285+1)/(Q285/1.6) + CW285/(R285/1.37))</f>
        <v>0</v>
      </c>
      <c r="U285">
        <f>(CR285*CU285)</f>
        <v>0</v>
      </c>
      <c r="V285">
        <f>(DK285+(U285+2*0.95*5.67E-8*(((DK285+$B$7)+273)^4-(DK285+273)^4)-44100*J285)/(1.84*29.3*R285+8*0.95*5.67E-8*(DK285+273)^3))</f>
        <v>0</v>
      </c>
      <c r="W285">
        <f>($C$7*DL285+$D$7*DM285+$E$7*V285)</f>
        <v>0</v>
      </c>
      <c r="X285">
        <f>0.61365*exp(17.502*W285/(240.97+W285))</f>
        <v>0</v>
      </c>
      <c r="Y285">
        <f>(Z285/AA285*100)</f>
        <v>0</v>
      </c>
      <c r="Z285">
        <f>DD285*(DI285+DJ285)/1000</f>
        <v>0</v>
      </c>
      <c r="AA285">
        <f>0.61365*exp(17.502*DK285/(240.97+DK285))</f>
        <v>0</v>
      </c>
      <c r="AB285">
        <f>(X285-DD285*(DI285+DJ285)/1000)</f>
        <v>0</v>
      </c>
      <c r="AC285">
        <f>(-J285*44100)</f>
        <v>0</v>
      </c>
      <c r="AD285">
        <f>2*29.3*R285*0.92*(DK285-W285)</f>
        <v>0</v>
      </c>
      <c r="AE285">
        <f>2*0.95*5.67E-8*(((DK285+$B$7)+273)^4-(W285+273)^4)</f>
        <v>0</v>
      </c>
      <c r="AF285">
        <f>U285+AE285+AC285+AD285</f>
        <v>0</v>
      </c>
      <c r="AG285">
        <f>DH285*AU285*(DC285-DB285*(1000-AU285*DE285)/(1000-AU285*DD285))/(100*CV285)</f>
        <v>0</v>
      </c>
      <c r="AH285">
        <f>1000*DH285*AU285*(DD285-DE285)/(100*CV285*(1000-AU285*DD285))</f>
        <v>0</v>
      </c>
      <c r="AI285">
        <f>(AJ285 - AK285 - DI285*1E3/(8.314*(DK285+273.15)) * AM285/DH285 * AL285) * DH285/(100*CV285) * (1000 - DE285)/1000</f>
        <v>0</v>
      </c>
      <c r="AJ285">
        <v>1275.99356290511</v>
      </c>
      <c r="AK285">
        <v>1254.88327272727</v>
      </c>
      <c r="AL285">
        <v>3.43333124094911</v>
      </c>
      <c r="AM285">
        <v>64.6680745848926</v>
      </c>
      <c r="AN285">
        <f>(AP285 - AO285 + DI285*1E3/(8.314*(DK285+273.15)) * AR285/DH285 * AQ285) * DH285/(100*CV285) * 1000/(1000 - AP285)</f>
        <v>0</v>
      </c>
      <c r="AO285">
        <v>9.38096185376739</v>
      </c>
      <c r="AP285">
        <v>9.96137251748252</v>
      </c>
      <c r="AQ285">
        <v>-0.000604194069094621</v>
      </c>
      <c r="AR285">
        <v>99.6129753711119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MAX(0,($B$13+$C$13*DP285)/(1+$D$13*DP285)*DI285/(DK285+273)*$E$13)</f>
        <v>0</v>
      </c>
      <c r="AX285" t="s">
        <v>407</v>
      </c>
      <c r="AY285" t="s">
        <v>407</v>
      </c>
      <c r="AZ285">
        <v>0</v>
      </c>
      <c r="BA285">
        <v>0</v>
      </c>
      <c r="BB285">
        <f>1-AZ285/BA285</f>
        <v>0</v>
      </c>
      <c r="BC285">
        <v>0</v>
      </c>
      <c r="BD285" t="s">
        <v>407</v>
      </c>
      <c r="BE285" t="s">
        <v>407</v>
      </c>
      <c r="BF285">
        <v>0</v>
      </c>
      <c r="BG285">
        <v>0</v>
      </c>
      <c r="BH285">
        <f>1-BF285/BG285</f>
        <v>0</v>
      </c>
      <c r="BI285">
        <v>0.5</v>
      </c>
      <c r="BJ285">
        <f>CS285</f>
        <v>0</v>
      </c>
      <c r="BK285">
        <f>L285</f>
        <v>0</v>
      </c>
      <c r="BL285">
        <f>BH285*BI285*BJ285</f>
        <v>0</v>
      </c>
      <c r="BM285">
        <f>(BK285-BC285)/BJ285</f>
        <v>0</v>
      </c>
      <c r="BN285">
        <f>(BA285-BG285)/BG285</f>
        <v>0</v>
      </c>
      <c r="BO285">
        <f>AZ285/(BB285+AZ285/BG285)</f>
        <v>0</v>
      </c>
      <c r="BP285" t="s">
        <v>407</v>
      </c>
      <c r="BQ285">
        <v>0</v>
      </c>
      <c r="BR285">
        <f>IF(BQ285&lt;&gt;0, BQ285, BO285)</f>
        <v>0</v>
      </c>
      <c r="BS285">
        <f>1-BR285/BG285</f>
        <v>0</v>
      </c>
      <c r="BT285">
        <f>(BG285-BF285)/(BG285-BR285)</f>
        <v>0</v>
      </c>
      <c r="BU285">
        <f>(BA285-BG285)/(BA285-BR285)</f>
        <v>0</v>
      </c>
      <c r="BV285">
        <f>(BG285-BF285)/(BG285-AZ285)</f>
        <v>0</v>
      </c>
      <c r="BW285">
        <f>(BA285-BG285)/(BA285-AZ285)</f>
        <v>0</v>
      </c>
      <c r="BX285">
        <f>(BT285*BR285/BF285)</f>
        <v>0</v>
      </c>
      <c r="BY285">
        <f>(1-BX285)</f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f>$B$11*DQ285+$C$11*DR285+$F$11*EC285*(1-EF285)</f>
        <v>0</v>
      </c>
      <c r="CS285">
        <f>CR285*CT285</f>
        <v>0</v>
      </c>
      <c r="CT285">
        <f>($B$11*$D$9+$C$11*$D$9+$F$11*((EP285+EH285)/MAX(EP285+EH285+EQ285, 0.1)*$I$9+EQ285/MAX(EP285+EH285+EQ285, 0.1)*$J$9))/($B$11+$C$11+$F$11)</f>
        <v>0</v>
      </c>
      <c r="CU285">
        <f>($B$11*$K$9+$C$11*$K$9+$F$11*((EP285+EH285)/MAX(EP285+EH285+EQ285, 0.1)*$P$9+EQ285/MAX(EP285+EH285+EQ285, 0.1)*$Q$9))/($B$11+$C$11+$F$11)</f>
        <v>0</v>
      </c>
      <c r="CV285">
        <v>2.96</v>
      </c>
      <c r="CW285">
        <v>0.5</v>
      </c>
      <c r="CX285" t="s">
        <v>408</v>
      </c>
      <c r="CY285">
        <v>2</v>
      </c>
      <c r="CZ285" t="b">
        <v>1</v>
      </c>
      <c r="DA285">
        <v>1510794525.5</v>
      </c>
      <c r="DB285">
        <v>1218.74333333333</v>
      </c>
      <c r="DC285">
        <v>1247.11814814815</v>
      </c>
      <c r="DD285">
        <v>9.98309185185185</v>
      </c>
      <c r="DE285">
        <v>9.38527888888889</v>
      </c>
      <c r="DF285">
        <v>1207.23111111111</v>
      </c>
      <c r="DG285">
        <v>9.98247037037037</v>
      </c>
      <c r="DH285">
        <v>500.071555555556</v>
      </c>
      <c r="DI285">
        <v>89.8478666666667</v>
      </c>
      <c r="DJ285">
        <v>0.0999917148148148</v>
      </c>
      <c r="DK285">
        <v>18.9761259259259</v>
      </c>
      <c r="DL285">
        <v>20.0378703703704</v>
      </c>
      <c r="DM285">
        <v>999.9</v>
      </c>
      <c r="DN285">
        <v>0</v>
      </c>
      <c r="DO285">
        <v>0</v>
      </c>
      <c r="DP285">
        <v>10008.7918518519</v>
      </c>
      <c r="DQ285">
        <v>0</v>
      </c>
      <c r="DR285">
        <v>9.76761444444445</v>
      </c>
      <c r="DS285">
        <v>-28.3750222222222</v>
      </c>
      <c r="DT285">
        <v>1231.03185185185</v>
      </c>
      <c r="DU285">
        <v>1258.93333333333</v>
      </c>
      <c r="DV285">
        <v>0.597811444444444</v>
      </c>
      <c r="DW285">
        <v>1247.11814814815</v>
      </c>
      <c r="DX285">
        <v>9.38527888888889</v>
      </c>
      <c r="DY285">
        <v>0.89695937037037</v>
      </c>
      <c r="DZ285">
        <v>0.843247259259259</v>
      </c>
      <c r="EA285">
        <v>5.34203037037037</v>
      </c>
      <c r="EB285">
        <v>4.45693925925926</v>
      </c>
      <c r="EC285">
        <v>1999.98925925926</v>
      </c>
      <c r="ED285">
        <v>0.979999777777778</v>
      </c>
      <c r="EE285">
        <v>0.0200001037037037</v>
      </c>
      <c r="EF285">
        <v>0</v>
      </c>
      <c r="EG285">
        <v>2.24852592592593</v>
      </c>
      <c r="EH285">
        <v>0</v>
      </c>
      <c r="EI285">
        <v>5246.78111111111</v>
      </c>
      <c r="EJ285">
        <v>17300.0703703704</v>
      </c>
      <c r="EK285">
        <v>40.3331111111111</v>
      </c>
      <c r="EL285">
        <v>41.4466296296296</v>
      </c>
      <c r="EM285">
        <v>40.0714814814815</v>
      </c>
      <c r="EN285">
        <v>40.4974814814815</v>
      </c>
      <c r="EO285">
        <v>38.9581851851852</v>
      </c>
      <c r="EP285">
        <v>1959.98888888889</v>
      </c>
      <c r="EQ285">
        <v>40.0003703703704</v>
      </c>
      <c r="ER285">
        <v>0</v>
      </c>
      <c r="ES285">
        <v>1679595286.1</v>
      </c>
      <c r="ET285">
        <v>0</v>
      </c>
      <c r="EU285">
        <v>2.25689230769231</v>
      </c>
      <c r="EV285">
        <v>0.574919656467622</v>
      </c>
      <c r="EW285">
        <v>-2.24307696051419</v>
      </c>
      <c r="EX285">
        <v>5246.81192307692</v>
      </c>
      <c r="EY285">
        <v>15</v>
      </c>
      <c r="EZ285">
        <v>0</v>
      </c>
      <c r="FA285" t="s">
        <v>409</v>
      </c>
      <c r="FB285">
        <v>1510787920.6</v>
      </c>
      <c r="FC285">
        <v>1510787921.6</v>
      </c>
      <c r="FD285">
        <v>0</v>
      </c>
      <c r="FE285">
        <v>-0.101</v>
      </c>
      <c r="FF285">
        <v>-0.012</v>
      </c>
      <c r="FG285">
        <v>6.901</v>
      </c>
      <c r="FH285">
        <v>0.516</v>
      </c>
      <c r="FI285">
        <v>420</v>
      </c>
      <c r="FJ285">
        <v>24</v>
      </c>
      <c r="FK285">
        <v>0.32</v>
      </c>
      <c r="FL285">
        <v>0.12</v>
      </c>
      <c r="FM285">
        <v>0.5986925</v>
      </c>
      <c r="FN285">
        <v>-0.0234367879924956</v>
      </c>
      <c r="FO285">
        <v>0.0193007216782171</v>
      </c>
      <c r="FP285">
        <v>1</v>
      </c>
      <c r="FQ285">
        <v>1</v>
      </c>
      <c r="FR285">
        <v>1</v>
      </c>
      <c r="FS285" t="s">
        <v>410</v>
      </c>
      <c r="FT285">
        <v>2.97392</v>
      </c>
      <c r="FU285">
        <v>2.75401</v>
      </c>
      <c r="FV285">
        <v>0.189486</v>
      </c>
      <c r="FW285">
        <v>0.193061</v>
      </c>
      <c r="FX285">
        <v>0.0544382</v>
      </c>
      <c r="FY285">
        <v>0.0525209</v>
      </c>
      <c r="FZ285">
        <v>31555.2</v>
      </c>
      <c r="GA285">
        <v>34281.2</v>
      </c>
      <c r="GB285">
        <v>35279.2</v>
      </c>
      <c r="GC285">
        <v>38526.4</v>
      </c>
      <c r="GD285">
        <v>47276.3</v>
      </c>
      <c r="GE285">
        <v>52707.5</v>
      </c>
      <c r="GF285">
        <v>55081.5</v>
      </c>
      <c r="GG285">
        <v>61766.9</v>
      </c>
      <c r="GH285">
        <v>1.9952</v>
      </c>
      <c r="GI285">
        <v>1.79643</v>
      </c>
      <c r="GJ285">
        <v>0.0405647</v>
      </c>
      <c r="GK285">
        <v>0</v>
      </c>
      <c r="GL285">
        <v>19.3655</v>
      </c>
      <c r="GM285">
        <v>999.9</v>
      </c>
      <c r="GN285">
        <v>50.812</v>
      </c>
      <c r="GO285">
        <v>30.696</v>
      </c>
      <c r="GP285">
        <v>25.0737</v>
      </c>
      <c r="GQ285">
        <v>56.1688</v>
      </c>
      <c r="GR285">
        <v>50.5288</v>
      </c>
      <c r="GS285">
        <v>1</v>
      </c>
      <c r="GT285">
        <v>-0.0741667</v>
      </c>
      <c r="GU285">
        <v>5.71398</v>
      </c>
      <c r="GV285">
        <v>20.0293</v>
      </c>
      <c r="GW285">
        <v>5.19932</v>
      </c>
      <c r="GX285">
        <v>12.0056</v>
      </c>
      <c r="GY285">
        <v>4.9755</v>
      </c>
      <c r="GZ285">
        <v>3.2929</v>
      </c>
      <c r="HA285">
        <v>9999</v>
      </c>
      <c r="HB285">
        <v>9999</v>
      </c>
      <c r="HC285">
        <v>999.9</v>
      </c>
      <c r="HD285">
        <v>9999</v>
      </c>
      <c r="HE285">
        <v>1.86311</v>
      </c>
      <c r="HF285">
        <v>1.86813</v>
      </c>
      <c r="HG285">
        <v>1.86786</v>
      </c>
      <c r="HH285">
        <v>1.86901</v>
      </c>
      <c r="HI285">
        <v>1.86985</v>
      </c>
      <c r="HJ285">
        <v>1.8659</v>
      </c>
      <c r="HK285">
        <v>1.86703</v>
      </c>
      <c r="HL285">
        <v>1.86838</v>
      </c>
      <c r="HM285">
        <v>5</v>
      </c>
      <c r="HN285">
        <v>0</v>
      </c>
      <c r="HO285">
        <v>0</v>
      </c>
      <c r="HP285">
        <v>0</v>
      </c>
      <c r="HQ285" t="s">
        <v>411</v>
      </c>
      <c r="HR285" t="s">
        <v>412</v>
      </c>
      <c r="HS285" t="s">
        <v>413</v>
      </c>
      <c r="HT285" t="s">
        <v>413</v>
      </c>
      <c r="HU285" t="s">
        <v>413</v>
      </c>
      <c r="HV285" t="s">
        <v>413</v>
      </c>
      <c r="HW285">
        <v>0</v>
      </c>
      <c r="HX285">
        <v>100</v>
      </c>
      <c r="HY285">
        <v>100</v>
      </c>
      <c r="HZ285">
        <v>11.65</v>
      </c>
      <c r="IA285">
        <v>0.0002</v>
      </c>
      <c r="IB285">
        <v>4.09459096810632</v>
      </c>
      <c r="IC285">
        <v>0.00701673648668627</v>
      </c>
      <c r="ID285">
        <v>-7.00304995360485e-07</v>
      </c>
      <c r="IE285">
        <v>-1.86506737496121e-11</v>
      </c>
      <c r="IF285">
        <v>0.00125787624930914</v>
      </c>
      <c r="IG285">
        <v>-0.0224036906934607</v>
      </c>
      <c r="IH285">
        <v>0.00249664406764014</v>
      </c>
      <c r="II285">
        <v>-2.59163740235367e-05</v>
      </c>
      <c r="IJ285">
        <v>-2</v>
      </c>
      <c r="IK285">
        <v>2020</v>
      </c>
      <c r="IL285">
        <v>1</v>
      </c>
      <c r="IM285">
        <v>25</v>
      </c>
      <c r="IN285">
        <v>110.2</v>
      </c>
      <c r="IO285">
        <v>110.2</v>
      </c>
      <c r="IP285">
        <v>2.49023</v>
      </c>
      <c r="IQ285">
        <v>2.6123</v>
      </c>
      <c r="IR285">
        <v>1.54785</v>
      </c>
      <c r="IS285">
        <v>2.30469</v>
      </c>
      <c r="IT285">
        <v>1.34644</v>
      </c>
      <c r="IU285">
        <v>2.34741</v>
      </c>
      <c r="IV285">
        <v>34.2587</v>
      </c>
      <c r="IW285">
        <v>24.1926</v>
      </c>
      <c r="IX285">
        <v>18</v>
      </c>
      <c r="IY285">
        <v>501.952</v>
      </c>
      <c r="IZ285">
        <v>379.938</v>
      </c>
      <c r="JA285">
        <v>12.5731</v>
      </c>
      <c r="JB285">
        <v>26.013</v>
      </c>
      <c r="JC285">
        <v>30.0001</v>
      </c>
      <c r="JD285">
        <v>26.0689</v>
      </c>
      <c r="JE285">
        <v>26.0221</v>
      </c>
      <c r="JF285">
        <v>49.8794</v>
      </c>
      <c r="JG285">
        <v>59.6764</v>
      </c>
      <c r="JH285">
        <v>0</v>
      </c>
      <c r="JI285">
        <v>12.5633</v>
      </c>
      <c r="JJ285">
        <v>1288.11</v>
      </c>
      <c r="JK285">
        <v>9.42381</v>
      </c>
      <c r="JL285">
        <v>102.225</v>
      </c>
      <c r="JM285">
        <v>102.83</v>
      </c>
    </row>
    <row r="286" spans="1:273">
      <c r="A286">
        <v>270</v>
      </c>
      <c r="B286">
        <v>1510794538</v>
      </c>
      <c r="C286">
        <v>5205.90000009537</v>
      </c>
      <c r="D286" t="s">
        <v>951</v>
      </c>
      <c r="E286" t="s">
        <v>952</v>
      </c>
      <c r="F286">
        <v>5</v>
      </c>
      <c r="G286" t="s">
        <v>798</v>
      </c>
      <c r="H286" t="s">
        <v>406</v>
      </c>
      <c r="I286">
        <v>1510794530.21429</v>
      </c>
      <c r="J286">
        <f>(K286)/1000</f>
        <v>0</v>
      </c>
      <c r="K286">
        <f>IF(CZ286, AN286, AH286)</f>
        <v>0</v>
      </c>
      <c r="L286">
        <f>IF(CZ286, AI286, AG286)</f>
        <v>0</v>
      </c>
      <c r="M286">
        <f>DB286 - IF(AU286&gt;1, L286*CV286*100.0/(AW286*DP286), 0)</f>
        <v>0</v>
      </c>
      <c r="N286">
        <f>((T286-J286/2)*M286-L286)/(T286+J286/2)</f>
        <v>0</v>
      </c>
      <c r="O286">
        <f>N286*(DI286+DJ286)/1000.0</f>
        <v>0</v>
      </c>
      <c r="P286">
        <f>(DB286 - IF(AU286&gt;1, L286*CV286*100.0/(AW286*DP286), 0))*(DI286+DJ286)/1000.0</f>
        <v>0</v>
      </c>
      <c r="Q286">
        <f>2.0/((1/S286-1/R286)+SIGN(S286)*SQRT((1/S286-1/R286)*(1/S286-1/R286) + 4*CW286/((CW286+1)*(CW286+1))*(2*1/S286*1/R286-1/R286*1/R286)))</f>
        <v>0</v>
      </c>
      <c r="R286">
        <f>IF(LEFT(CX286,1)&lt;&gt;"0",IF(LEFT(CX286,1)="1",3.0,CY286),$D$5+$E$5*(DP286*DI286/($K$5*1000))+$F$5*(DP286*DI286/($K$5*1000))*MAX(MIN(CV286,$J$5),$I$5)*MAX(MIN(CV286,$J$5),$I$5)+$G$5*MAX(MIN(CV286,$J$5),$I$5)*(DP286*DI286/($K$5*1000))+$H$5*(DP286*DI286/($K$5*1000))*(DP286*DI286/($K$5*1000)))</f>
        <v>0</v>
      </c>
      <c r="S286">
        <f>J286*(1000-(1000*0.61365*exp(17.502*W286/(240.97+W286))/(DI286+DJ286)+DD286)/2)/(1000*0.61365*exp(17.502*W286/(240.97+W286))/(DI286+DJ286)-DD286)</f>
        <v>0</v>
      </c>
      <c r="T286">
        <f>1/((CW286+1)/(Q286/1.6)+1/(R286/1.37)) + CW286/((CW286+1)/(Q286/1.6) + CW286/(R286/1.37))</f>
        <v>0</v>
      </c>
      <c r="U286">
        <f>(CR286*CU286)</f>
        <v>0</v>
      </c>
      <c r="V286">
        <f>(DK286+(U286+2*0.95*5.67E-8*(((DK286+$B$7)+273)^4-(DK286+273)^4)-44100*J286)/(1.84*29.3*R286+8*0.95*5.67E-8*(DK286+273)^3))</f>
        <v>0</v>
      </c>
      <c r="W286">
        <f>($C$7*DL286+$D$7*DM286+$E$7*V286)</f>
        <v>0</v>
      </c>
      <c r="X286">
        <f>0.61365*exp(17.502*W286/(240.97+W286))</f>
        <v>0</v>
      </c>
      <c r="Y286">
        <f>(Z286/AA286*100)</f>
        <v>0</v>
      </c>
      <c r="Z286">
        <f>DD286*(DI286+DJ286)/1000</f>
        <v>0</v>
      </c>
      <c r="AA286">
        <f>0.61365*exp(17.502*DK286/(240.97+DK286))</f>
        <v>0</v>
      </c>
      <c r="AB286">
        <f>(X286-DD286*(DI286+DJ286)/1000)</f>
        <v>0</v>
      </c>
      <c r="AC286">
        <f>(-J286*44100)</f>
        <v>0</v>
      </c>
      <c r="AD286">
        <f>2*29.3*R286*0.92*(DK286-W286)</f>
        <v>0</v>
      </c>
      <c r="AE286">
        <f>2*0.95*5.67E-8*(((DK286+$B$7)+273)^4-(W286+273)^4)</f>
        <v>0</v>
      </c>
      <c r="AF286">
        <f>U286+AE286+AC286+AD286</f>
        <v>0</v>
      </c>
      <c r="AG286">
        <f>DH286*AU286*(DC286-DB286*(1000-AU286*DE286)/(1000-AU286*DD286))/(100*CV286)</f>
        <v>0</v>
      </c>
      <c r="AH286">
        <f>1000*DH286*AU286*(DD286-DE286)/(100*CV286*(1000-AU286*DD286))</f>
        <v>0</v>
      </c>
      <c r="AI286">
        <f>(AJ286 - AK286 - DI286*1E3/(8.314*(DK286+273.15)) * AM286/DH286 * AL286) * DH286/(100*CV286) * (1000 - DE286)/1000</f>
        <v>0</v>
      </c>
      <c r="AJ286">
        <v>1292.56699482738</v>
      </c>
      <c r="AK286">
        <v>1271.71539393939</v>
      </c>
      <c r="AL286">
        <v>3.37284182485689</v>
      </c>
      <c r="AM286">
        <v>64.6680745848926</v>
      </c>
      <c r="AN286">
        <f>(AP286 - AO286 + DI286*1E3/(8.314*(DK286+273.15)) * AR286/DH286 * AQ286) * DH286/(100*CV286) * 1000/(1000 - AP286)</f>
        <v>0</v>
      </c>
      <c r="AO286">
        <v>9.37977624335151</v>
      </c>
      <c r="AP286">
        <v>9.95280510489511</v>
      </c>
      <c r="AQ286">
        <v>-0.000261462791412641</v>
      </c>
      <c r="AR286">
        <v>99.6129753711119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MAX(0,($B$13+$C$13*DP286)/(1+$D$13*DP286)*DI286/(DK286+273)*$E$13)</f>
        <v>0</v>
      </c>
      <c r="AX286" t="s">
        <v>407</v>
      </c>
      <c r="AY286" t="s">
        <v>407</v>
      </c>
      <c r="AZ286">
        <v>0</v>
      </c>
      <c r="BA286">
        <v>0</v>
      </c>
      <c r="BB286">
        <f>1-AZ286/BA286</f>
        <v>0</v>
      </c>
      <c r="BC286">
        <v>0</v>
      </c>
      <c r="BD286" t="s">
        <v>407</v>
      </c>
      <c r="BE286" t="s">
        <v>407</v>
      </c>
      <c r="BF286">
        <v>0</v>
      </c>
      <c r="BG286">
        <v>0</v>
      </c>
      <c r="BH286">
        <f>1-BF286/BG286</f>
        <v>0</v>
      </c>
      <c r="BI286">
        <v>0.5</v>
      </c>
      <c r="BJ286">
        <f>CS286</f>
        <v>0</v>
      </c>
      <c r="BK286">
        <f>L286</f>
        <v>0</v>
      </c>
      <c r="BL286">
        <f>BH286*BI286*BJ286</f>
        <v>0</v>
      </c>
      <c r="BM286">
        <f>(BK286-BC286)/BJ286</f>
        <v>0</v>
      </c>
      <c r="BN286">
        <f>(BA286-BG286)/BG286</f>
        <v>0</v>
      </c>
      <c r="BO286">
        <f>AZ286/(BB286+AZ286/BG286)</f>
        <v>0</v>
      </c>
      <c r="BP286" t="s">
        <v>407</v>
      </c>
      <c r="BQ286">
        <v>0</v>
      </c>
      <c r="BR286">
        <f>IF(BQ286&lt;&gt;0, BQ286, BO286)</f>
        <v>0</v>
      </c>
      <c r="BS286">
        <f>1-BR286/BG286</f>
        <v>0</v>
      </c>
      <c r="BT286">
        <f>(BG286-BF286)/(BG286-BR286)</f>
        <v>0</v>
      </c>
      <c r="BU286">
        <f>(BA286-BG286)/(BA286-BR286)</f>
        <v>0</v>
      </c>
      <c r="BV286">
        <f>(BG286-BF286)/(BG286-AZ286)</f>
        <v>0</v>
      </c>
      <c r="BW286">
        <f>(BA286-BG286)/(BA286-AZ286)</f>
        <v>0</v>
      </c>
      <c r="BX286">
        <f>(BT286*BR286/BF286)</f>
        <v>0</v>
      </c>
      <c r="BY286">
        <f>(1-BX286)</f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f>$B$11*DQ286+$C$11*DR286+$F$11*EC286*(1-EF286)</f>
        <v>0</v>
      </c>
      <c r="CS286">
        <f>CR286*CT286</f>
        <v>0</v>
      </c>
      <c r="CT286">
        <f>($B$11*$D$9+$C$11*$D$9+$F$11*((EP286+EH286)/MAX(EP286+EH286+EQ286, 0.1)*$I$9+EQ286/MAX(EP286+EH286+EQ286, 0.1)*$J$9))/($B$11+$C$11+$F$11)</f>
        <v>0</v>
      </c>
      <c r="CU286">
        <f>($B$11*$K$9+$C$11*$K$9+$F$11*((EP286+EH286)/MAX(EP286+EH286+EQ286, 0.1)*$P$9+EQ286/MAX(EP286+EH286+EQ286, 0.1)*$Q$9))/($B$11+$C$11+$F$11)</f>
        <v>0</v>
      </c>
      <c r="CV286">
        <v>2.96</v>
      </c>
      <c r="CW286">
        <v>0.5</v>
      </c>
      <c r="CX286" t="s">
        <v>408</v>
      </c>
      <c r="CY286">
        <v>2</v>
      </c>
      <c r="CZ286" t="b">
        <v>1</v>
      </c>
      <c r="DA286">
        <v>1510794530.21429</v>
      </c>
      <c r="DB286">
        <v>1234.585</v>
      </c>
      <c r="DC286">
        <v>1262.86607142857</v>
      </c>
      <c r="DD286">
        <v>9.96813321428571</v>
      </c>
      <c r="DE286">
        <v>9.38197107142857</v>
      </c>
      <c r="DF286">
        <v>1222.98892857143</v>
      </c>
      <c r="DG286">
        <v>9.9677975</v>
      </c>
      <c r="DH286">
        <v>500.076071428571</v>
      </c>
      <c r="DI286">
        <v>89.8475464285714</v>
      </c>
      <c r="DJ286">
        <v>0.100021867857143</v>
      </c>
      <c r="DK286">
        <v>18.971625</v>
      </c>
      <c r="DL286">
        <v>20.032075</v>
      </c>
      <c r="DM286">
        <v>999.9</v>
      </c>
      <c r="DN286">
        <v>0</v>
      </c>
      <c r="DO286">
        <v>0</v>
      </c>
      <c r="DP286">
        <v>10005.0589285714</v>
      </c>
      <c r="DQ286">
        <v>0</v>
      </c>
      <c r="DR286">
        <v>9.77088464285714</v>
      </c>
      <c r="DS286">
        <v>-28.2831285714286</v>
      </c>
      <c r="DT286">
        <v>1247.0125</v>
      </c>
      <c r="DU286">
        <v>1274.82678571429</v>
      </c>
      <c r="DV286">
        <v>0.586161964285714</v>
      </c>
      <c r="DW286">
        <v>1262.86607142857</v>
      </c>
      <c r="DX286">
        <v>9.38197107142857</v>
      </c>
      <c r="DY286">
        <v>0.895612178571429</v>
      </c>
      <c r="DZ286">
        <v>0.842947035714286</v>
      </c>
      <c r="EA286">
        <v>5.32042071428571</v>
      </c>
      <c r="EB286">
        <v>4.451855</v>
      </c>
      <c r="EC286">
        <v>2000.00535714286</v>
      </c>
      <c r="ED286">
        <v>0.980000464285715</v>
      </c>
      <c r="EE286">
        <v>0.0199993714285714</v>
      </c>
      <c r="EF286">
        <v>0</v>
      </c>
      <c r="EG286">
        <v>2.2872</v>
      </c>
      <c r="EH286">
        <v>0</v>
      </c>
      <c r="EI286">
        <v>5246.46571428572</v>
      </c>
      <c r="EJ286">
        <v>17300.2035714286</v>
      </c>
      <c r="EK286">
        <v>40.406</v>
      </c>
      <c r="EL286">
        <v>41.5109285714286</v>
      </c>
      <c r="EM286">
        <v>40.1492857142857</v>
      </c>
      <c r="EN286">
        <v>40.5801071428571</v>
      </c>
      <c r="EO286">
        <v>39.0265714285714</v>
      </c>
      <c r="EP286">
        <v>1960.005</v>
      </c>
      <c r="EQ286">
        <v>40.0003571428571</v>
      </c>
      <c r="ER286">
        <v>0</v>
      </c>
      <c r="ES286">
        <v>1679595290.9</v>
      </c>
      <c r="ET286">
        <v>0</v>
      </c>
      <c r="EU286">
        <v>2.31960769230769</v>
      </c>
      <c r="EV286">
        <v>-0.355425644573611</v>
      </c>
      <c r="EW286">
        <v>-3.1794872039386</v>
      </c>
      <c r="EX286">
        <v>5246.47</v>
      </c>
      <c r="EY286">
        <v>15</v>
      </c>
      <c r="EZ286">
        <v>0</v>
      </c>
      <c r="FA286" t="s">
        <v>409</v>
      </c>
      <c r="FB286">
        <v>1510787920.6</v>
      </c>
      <c r="FC286">
        <v>1510787921.6</v>
      </c>
      <c r="FD286">
        <v>0</v>
      </c>
      <c r="FE286">
        <v>-0.101</v>
      </c>
      <c r="FF286">
        <v>-0.012</v>
      </c>
      <c r="FG286">
        <v>6.901</v>
      </c>
      <c r="FH286">
        <v>0.516</v>
      </c>
      <c r="FI286">
        <v>420</v>
      </c>
      <c r="FJ286">
        <v>24</v>
      </c>
      <c r="FK286">
        <v>0.32</v>
      </c>
      <c r="FL286">
        <v>0.12</v>
      </c>
      <c r="FM286">
        <v>0.5959678</v>
      </c>
      <c r="FN286">
        <v>-0.162147872420261</v>
      </c>
      <c r="FO286">
        <v>0.0160576868091266</v>
      </c>
      <c r="FP286">
        <v>1</v>
      </c>
      <c r="FQ286">
        <v>1</v>
      </c>
      <c r="FR286">
        <v>1</v>
      </c>
      <c r="FS286" t="s">
        <v>410</v>
      </c>
      <c r="FT286">
        <v>2.97391</v>
      </c>
      <c r="FU286">
        <v>2.75385</v>
      </c>
      <c r="FV286">
        <v>0.191049</v>
      </c>
      <c r="FW286">
        <v>0.194537</v>
      </c>
      <c r="FX286">
        <v>0.0544061</v>
      </c>
      <c r="FY286">
        <v>0.0525133</v>
      </c>
      <c r="FZ286">
        <v>31494.3</v>
      </c>
      <c r="GA286">
        <v>34218.2</v>
      </c>
      <c r="GB286">
        <v>35279</v>
      </c>
      <c r="GC286">
        <v>38526</v>
      </c>
      <c r="GD286">
        <v>47277.7</v>
      </c>
      <c r="GE286">
        <v>52707.6</v>
      </c>
      <c r="GF286">
        <v>55081.2</v>
      </c>
      <c r="GG286">
        <v>61766.6</v>
      </c>
      <c r="GH286">
        <v>1.99518</v>
      </c>
      <c r="GI286">
        <v>1.79635</v>
      </c>
      <c r="GJ286">
        <v>0.0401326</v>
      </c>
      <c r="GK286">
        <v>0</v>
      </c>
      <c r="GL286">
        <v>19.365</v>
      </c>
      <c r="GM286">
        <v>999.9</v>
      </c>
      <c r="GN286">
        <v>50.812</v>
      </c>
      <c r="GO286">
        <v>30.696</v>
      </c>
      <c r="GP286">
        <v>25.0738</v>
      </c>
      <c r="GQ286">
        <v>56.5088</v>
      </c>
      <c r="GR286">
        <v>50.3446</v>
      </c>
      <c r="GS286">
        <v>1</v>
      </c>
      <c r="GT286">
        <v>-0.0742759</v>
      </c>
      <c r="GU286">
        <v>5.73093</v>
      </c>
      <c r="GV286">
        <v>20.0286</v>
      </c>
      <c r="GW286">
        <v>5.19932</v>
      </c>
      <c r="GX286">
        <v>12.0053</v>
      </c>
      <c r="GY286">
        <v>4.9757</v>
      </c>
      <c r="GZ286">
        <v>3.29295</v>
      </c>
      <c r="HA286">
        <v>9999</v>
      </c>
      <c r="HB286">
        <v>9999</v>
      </c>
      <c r="HC286">
        <v>999.9</v>
      </c>
      <c r="HD286">
        <v>9999</v>
      </c>
      <c r="HE286">
        <v>1.86311</v>
      </c>
      <c r="HF286">
        <v>1.86813</v>
      </c>
      <c r="HG286">
        <v>1.86784</v>
      </c>
      <c r="HH286">
        <v>1.86902</v>
      </c>
      <c r="HI286">
        <v>1.86983</v>
      </c>
      <c r="HJ286">
        <v>1.86588</v>
      </c>
      <c r="HK286">
        <v>1.86701</v>
      </c>
      <c r="HL286">
        <v>1.86834</v>
      </c>
      <c r="HM286">
        <v>5</v>
      </c>
      <c r="HN286">
        <v>0</v>
      </c>
      <c r="HO286">
        <v>0</v>
      </c>
      <c r="HP286">
        <v>0</v>
      </c>
      <c r="HQ286" t="s">
        <v>411</v>
      </c>
      <c r="HR286" t="s">
        <v>412</v>
      </c>
      <c r="HS286" t="s">
        <v>413</v>
      </c>
      <c r="HT286" t="s">
        <v>413</v>
      </c>
      <c r="HU286" t="s">
        <v>413</v>
      </c>
      <c r="HV286" t="s">
        <v>413</v>
      </c>
      <c r="HW286">
        <v>0</v>
      </c>
      <c r="HX286">
        <v>100</v>
      </c>
      <c r="HY286">
        <v>100</v>
      </c>
      <c r="HZ286">
        <v>11.73</v>
      </c>
      <c r="IA286">
        <v>0</v>
      </c>
      <c r="IB286">
        <v>4.09459096810632</v>
      </c>
      <c r="IC286">
        <v>0.00701673648668627</v>
      </c>
      <c r="ID286">
        <v>-7.00304995360485e-07</v>
      </c>
      <c r="IE286">
        <v>-1.86506737496121e-11</v>
      </c>
      <c r="IF286">
        <v>0.00125787624930914</v>
      </c>
      <c r="IG286">
        <v>-0.0224036906934607</v>
      </c>
      <c r="IH286">
        <v>0.00249664406764014</v>
      </c>
      <c r="II286">
        <v>-2.59163740235367e-05</v>
      </c>
      <c r="IJ286">
        <v>-2</v>
      </c>
      <c r="IK286">
        <v>2020</v>
      </c>
      <c r="IL286">
        <v>1</v>
      </c>
      <c r="IM286">
        <v>25</v>
      </c>
      <c r="IN286">
        <v>110.3</v>
      </c>
      <c r="IO286">
        <v>110.3</v>
      </c>
      <c r="IP286">
        <v>2.51831</v>
      </c>
      <c r="IQ286">
        <v>2.61719</v>
      </c>
      <c r="IR286">
        <v>1.54785</v>
      </c>
      <c r="IS286">
        <v>2.30469</v>
      </c>
      <c r="IT286">
        <v>1.34644</v>
      </c>
      <c r="IU286">
        <v>2.31445</v>
      </c>
      <c r="IV286">
        <v>34.2587</v>
      </c>
      <c r="IW286">
        <v>24.1838</v>
      </c>
      <c r="IX286">
        <v>18</v>
      </c>
      <c r="IY286">
        <v>501.922</v>
      </c>
      <c r="IZ286">
        <v>379.899</v>
      </c>
      <c r="JA286">
        <v>12.5402</v>
      </c>
      <c r="JB286">
        <v>26.013</v>
      </c>
      <c r="JC286">
        <v>30</v>
      </c>
      <c r="JD286">
        <v>26.0673</v>
      </c>
      <c r="JE286">
        <v>26.0221</v>
      </c>
      <c r="JF286">
        <v>50.4358</v>
      </c>
      <c r="JG286">
        <v>59.6764</v>
      </c>
      <c r="JH286">
        <v>0</v>
      </c>
      <c r="JI286">
        <v>12.526</v>
      </c>
      <c r="JJ286">
        <v>1308.41</v>
      </c>
      <c r="JK286">
        <v>9.43034</v>
      </c>
      <c r="JL286">
        <v>102.225</v>
      </c>
      <c r="JM286">
        <v>102.829</v>
      </c>
    </row>
    <row r="287" spans="1:273">
      <c r="A287">
        <v>271</v>
      </c>
      <c r="B287">
        <v>1510794543</v>
      </c>
      <c r="C287">
        <v>5210.90000009537</v>
      </c>
      <c r="D287" t="s">
        <v>953</v>
      </c>
      <c r="E287" t="s">
        <v>954</v>
      </c>
      <c r="F287">
        <v>5</v>
      </c>
      <c r="G287" t="s">
        <v>798</v>
      </c>
      <c r="H287" t="s">
        <v>406</v>
      </c>
      <c r="I287">
        <v>1510794535.5</v>
      </c>
      <c r="J287">
        <f>(K287)/1000</f>
        <v>0</v>
      </c>
      <c r="K287">
        <f>IF(CZ287, AN287, AH287)</f>
        <v>0</v>
      </c>
      <c r="L287">
        <f>IF(CZ287, AI287, AG287)</f>
        <v>0</v>
      </c>
      <c r="M287">
        <f>DB287 - IF(AU287&gt;1, L287*CV287*100.0/(AW287*DP287), 0)</f>
        <v>0</v>
      </c>
      <c r="N287">
        <f>((T287-J287/2)*M287-L287)/(T287+J287/2)</f>
        <v>0</v>
      </c>
      <c r="O287">
        <f>N287*(DI287+DJ287)/1000.0</f>
        <v>0</v>
      </c>
      <c r="P287">
        <f>(DB287 - IF(AU287&gt;1, L287*CV287*100.0/(AW287*DP287), 0))*(DI287+DJ287)/1000.0</f>
        <v>0</v>
      </c>
      <c r="Q287">
        <f>2.0/((1/S287-1/R287)+SIGN(S287)*SQRT((1/S287-1/R287)*(1/S287-1/R287) + 4*CW287/((CW287+1)*(CW287+1))*(2*1/S287*1/R287-1/R287*1/R287)))</f>
        <v>0</v>
      </c>
      <c r="R287">
        <f>IF(LEFT(CX287,1)&lt;&gt;"0",IF(LEFT(CX287,1)="1",3.0,CY287),$D$5+$E$5*(DP287*DI287/($K$5*1000))+$F$5*(DP287*DI287/($K$5*1000))*MAX(MIN(CV287,$J$5),$I$5)*MAX(MIN(CV287,$J$5),$I$5)+$G$5*MAX(MIN(CV287,$J$5),$I$5)*(DP287*DI287/($K$5*1000))+$H$5*(DP287*DI287/($K$5*1000))*(DP287*DI287/($K$5*1000)))</f>
        <v>0</v>
      </c>
      <c r="S287">
        <f>J287*(1000-(1000*0.61365*exp(17.502*W287/(240.97+W287))/(DI287+DJ287)+DD287)/2)/(1000*0.61365*exp(17.502*W287/(240.97+W287))/(DI287+DJ287)-DD287)</f>
        <v>0</v>
      </c>
      <c r="T287">
        <f>1/((CW287+1)/(Q287/1.6)+1/(R287/1.37)) + CW287/((CW287+1)/(Q287/1.6) + CW287/(R287/1.37))</f>
        <v>0</v>
      </c>
      <c r="U287">
        <f>(CR287*CU287)</f>
        <v>0</v>
      </c>
      <c r="V287">
        <f>(DK287+(U287+2*0.95*5.67E-8*(((DK287+$B$7)+273)^4-(DK287+273)^4)-44100*J287)/(1.84*29.3*R287+8*0.95*5.67E-8*(DK287+273)^3))</f>
        <v>0</v>
      </c>
      <c r="W287">
        <f>($C$7*DL287+$D$7*DM287+$E$7*V287)</f>
        <v>0</v>
      </c>
      <c r="X287">
        <f>0.61365*exp(17.502*W287/(240.97+W287))</f>
        <v>0</v>
      </c>
      <c r="Y287">
        <f>(Z287/AA287*100)</f>
        <v>0</v>
      </c>
      <c r="Z287">
        <f>DD287*(DI287+DJ287)/1000</f>
        <v>0</v>
      </c>
      <c r="AA287">
        <f>0.61365*exp(17.502*DK287/(240.97+DK287))</f>
        <v>0</v>
      </c>
      <c r="AB287">
        <f>(X287-DD287*(DI287+DJ287)/1000)</f>
        <v>0</v>
      </c>
      <c r="AC287">
        <f>(-J287*44100)</f>
        <v>0</v>
      </c>
      <c r="AD287">
        <f>2*29.3*R287*0.92*(DK287-W287)</f>
        <v>0</v>
      </c>
      <c r="AE287">
        <f>2*0.95*5.67E-8*(((DK287+$B$7)+273)^4-(W287+273)^4)</f>
        <v>0</v>
      </c>
      <c r="AF287">
        <f>U287+AE287+AC287+AD287</f>
        <v>0</v>
      </c>
      <c r="AG287">
        <f>DH287*AU287*(DC287-DB287*(1000-AU287*DE287)/(1000-AU287*DD287))/(100*CV287)</f>
        <v>0</v>
      </c>
      <c r="AH287">
        <f>1000*DH287*AU287*(DD287-DE287)/(100*CV287*(1000-AU287*DD287))</f>
        <v>0</v>
      </c>
      <c r="AI287">
        <f>(AJ287 - AK287 - DI287*1E3/(8.314*(DK287+273.15)) * AM287/DH287 * AL287) * DH287/(100*CV287) * (1000 - DE287)/1000</f>
        <v>0</v>
      </c>
      <c r="AJ287">
        <v>1308.78748178061</v>
      </c>
      <c r="AK287">
        <v>1288.19890909091</v>
      </c>
      <c r="AL287">
        <v>3.30373033717201</v>
      </c>
      <c r="AM287">
        <v>64.6680745848926</v>
      </c>
      <c r="AN287">
        <f>(AP287 - AO287 + DI287*1E3/(8.314*(DK287+273.15)) * AR287/DH287 * AQ287) * DH287/(100*CV287) * 1000/(1000 - AP287)</f>
        <v>0</v>
      </c>
      <c r="AO287">
        <v>9.37785691891396</v>
      </c>
      <c r="AP287">
        <v>9.94907615384616</v>
      </c>
      <c r="AQ287">
        <v>-7.31895856294498e-05</v>
      </c>
      <c r="AR287">
        <v>99.6129753711119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MAX(0,($B$13+$C$13*DP287)/(1+$D$13*DP287)*DI287/(DK287+273)*$E$13)</f>
        <v>0</v>
      </c>
      <c r="AX287" t="s">
        <v>407</v>
      </c>
      <c r="AY287" t="s">
        <v>407</v>
      </c>
      <c r="AZ287">
        <v>0</v>
      </c>
      <c r="BA287">
        <v>0</v>
      </c>
      <c r="BB287">
        <f>1-AZ287/BA287</f>
        <v>0</v>
      </c>
      <c r="BC287">
        <v>0</v>
      </c>
      <c r="BD287" t="s">
        <v>407</v>
      </c>
      <c r="BE287" t="s">
        <v>407</v>
      </c>
      <c r="BF287">
        <v>0</v>
      </c>
      <c r="BG287">
        <v>0</v>
      </c>
      <c r="BH287">
        <f>1-BF287/BG287</f>
        <v>0</v>
      </c>
      <c r="BI287">
        <v>0.5</v>
      </c>
      <c r="BJ287">
        <f>CS287</f>
        <v>0</v>
      </c>
      <c r="BK287">
        <f>L287</f>
        <v>0</v>
      </c>
      <c r="BL287">
        <f>BH287*BI287*BJ287</f>
        <v>0</v>
      </c>
      <c r="BM287">
        <f>(BK287-BC287)/BJ287</f>
        <v>0</v>
      </c>
      <c r="BN287">
        <f>(BA287-BG287)/BG287</f>
        <v>0</v>
      </c>
      <c r="BO287">
        <f>AZ287/(BB287+AZ287/BG287)</f>
        <v>0</v>
      </c>
      <c r="BP287" t="s">
        <v>407</v>
      </c>
      <c r="BQ287">
        <v>0</v>
      </c>
      <c r="BR287">
        <f>IF(BQ287&lt;&gt;0, BQ287, BO287)</f>
        <v>0</v>
      </c>
      <c r="BS287">
        <f>1-BR287/BG287</f>
        <v>0</v>
      </c>
      <c r="BT287">
        <f>(BG287-BF287)/(BG287-BR287)</f>
        <v>0</v>
      </c>
      <c r="BU287">
        <f>(BA287-BG287)/(BA287-BR287)</f>
        <v>0</v>
      </c>
      <c r="BV287">
        <f>(BG287-BF287)/(BG287-AZ287)</f>
        <v>0</v>
      </c>
      <c r="BW287">
        <f>(BA287-BG287)/(BA287-AZ287)</f>
        <v>0</v>
      </c>
      <c r="BX287">
        <f>(BT287*BR287/BF287)</f>
        <v>0</v>
      </c>
      <c r="BY287">
        <f>(1-BX287)</f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f>$B$11*DQ287+$C$11*DR287+$F$11*EC287*(1-EF287)</f>
        <v>0</v>
      </c>
      <c r="CS287">
        <f>CR287*CT287</f>
        <v>0</v>
      </c>
      <c r="CT287">
        <f>($B$11*$D$9+$C$11*$D$9+$F$11*((EP287+EH287)/MAX(EP287+EH287+EQ287, 0.1)*$I$9+EQ287/MAX(EP287+EH287+EQ287, 0.1)*$J$9))/($B$11+$C$11+$F$11)</f>
        <v>0</v>
      </c>
      <c r="CU287">
        <f>($B$11*$K$9+$C$11*$K$9+$F$11*((EP287+EH287)/MAX(EP287+EH287+EQ287, 0.1)*$P$9+EQ287/MAX(EP287+EH287+EQ287, 0.1)*$Q$9))/($B$11+$C$11+$F$11)</f>
        <v>0</v>
      </c>
      <c r="CV287">
        <v>2.96</v>
      </c>
      <c r="CW287">
        <v>0.5</v>
      </c>
      <c r="CX287" t="s">
        <v>408</v>
      </c>
      <c r="CY287">
        <v>2</v>
      </c>
      <c r="CZ287" t="b">
        <v>1</v>
      </c>
      <c r="DA287">
        <v>1510794535.5</v>
      </c>
      <c r="DB287">
        <v>1252.26222222222</v>
      </c>
      <c r="DC287">
        <v>1280.38481481481</v>
      </c>
      <c r="DD287">
        <v>9.95748148148148</v>
      </c>
      <c r="DE287">
        <v>9.37900296296296</v>
      </c>
      <c r="DF287">
        <v>1240.57481481481</v>
      </c>
      <c r="DG287">
        <v>9.95735222222222</v>
      </c>
      <c r="DH287">
        <v>500.074296296296</v>
      </c>
      <c r="DI287">
        <v>89.8473814814815</v>
      </c>
      <c r="DJ287">
        <v>0.100029122222222</v>
      </c>
      <c r="DK287">
        <v>18.968062962963</v>
      </c>
      <c r="DL287">
        <v>20.0319777777778</v>
      </c>
      <c r="DM287">
        <v>999.9</v>
      </c>
      <c r="DN287">
        <v>0</v>
      </c>
      <c r="DO287">
        <v>0</v>
      </c>
      <c r="DP287">
        <v>9999.96777777778</v>
      </c>
      <c r="DQ287">
        <v>0</v>
      </c>
      <c r="DR287">
        <v>9.77139296296296</v>
      </c>
      <c r="DS287">
        <v>-28.1249</v>
      </c>
      <c r="DT287">
        <v>1264.85481481481</v>
      </c>
      <c r="DU287">
        <v>1292.50851851852</v>
      </c>
      <c r="DV287">
        <v>0.578478740740741</v>
      </c>
      <c r="DW287">
        <v>1280.38481481481</v>
      </c>
      <c r="DX287">
        <v>9.37900296296296</v>
      </c>
      <c r="DY287">
        <v>0.89465362962963</v>
      </c>
      <c r="DZ287">
        <v>0.842678888888889</v>
      </c>
      <c r="EA287">
        <v>5.30502555555556</v>
      </c>
      <c r="EB287">
        <v>4.44731148148148</v>
      </c>
      <c r="EC287">
        <v>1999.97518518518</v>
      </c>
      <c r="ED287">
        <v>0.980000888888889</v>
      </c>
      <c r="EE287">
        <v>0.0199989185185185</v>
      </c>
      <c r="EF287">
        <v>0</v>
      </c>
      <c r="EG287">
        <v>2.28745925925926</v>
      </c>
      <c r="EH287">
        <v>0</v>
      </c>
      <c r="EI287">
        <v>5246.19444444445</v>
      </c>
      <c r="EJ287">
        <v>17299.9407407407</v>
      </c>
      <c r="EK287">
        <v>40.4928148148148</v>
      </c>
      <c r="EL287">
        <v>41.5739259259259</v>
      </c>
      <c r="EM287">
        <v>40.2381481481481</v>
      </c>
      <c r="EN287">
        <v>40.671037037037</v>
      </c>
      <c r="EO287">
        <v>39.096962962963</v>
      </c>
      <c r="EP287">
        <v>1959.97518518518</v>
      </c>
      <c r="EQ287">
        <v>40</v>
      </c>
      <c r="ER287">
        <v>0</v>
      </c>
      <c r="ES287">
        <v>1679595295.7</v>
      </c>
      <c r="ET287">
        <v>0</v>
      </c>
      <c r="EU287">
        <v>2.29958461538462</v>
      </c>
      <c r="EV287">
        <v>0.295993164234289</v>
      </c>
      <c r="EW287">
        <v>-3.72717949831784</v>
      </c>
      <c r="EX287">
        <v>5246.22846153846</v>
      </c>
      <c r="EY287">
        <v>15</v>
      </c>
      <c r="EZ287">
        <v>0</v>
      </c>
      <c r="FA287" t="s">
        <v>409</v>
      </c>
      <c r="FB287">
        <v>1510787920.6</v>
      </c>
      <c r="FC287">
        <v>1510787921.6</v>
      </c>
      <c r="FD287">
        <v>0</v>
      </c>
      <c r="FE287">
        <v>-0.101</v>
      </c>
      <c r="FF287">
        <v>-0.012</v>
      </c>
      <c r="FG287">
        <v>6.901</v>
      </c>
      <c r="FH287">
        <v>0.516</v>
      </c>
      <c r="FI287">
        <v>420</v>
      </c>
      <c r="FJ287">
        <v>24</v>
      </c>
      <c r="FK287">
        <v>0.32</v>
      </c>
      <c r="FL287">
        <v>0.12</v>
      </c>
      <c r="FM287">
        <v>0.58449915</v>
      </c>
      <c r="FN287">
        <v>-0.0996723377110716</v>
      </c>
      <c r="FO287">
        <v>0.00993416739981263</v>
      </c>
      <c r="FP287">
        <v>1</v>
      </c>
      <c r="FQ287">
        <v>1</v>
      </c>
      <c r="FR287">
        <v>1</v>
      </c>
      <c r="FS287" t="s">
        <v>410</v>
      </c>
      <c r="FT287">
        <v>2.97405</v>
      </c>
      <c r="FU287">
        <v>2.75384</v>
      </c>
      <c r="FV287">
        <v>0.192578</v>
      </c>
      <c r="FW287">
        <v>0.196145</v>
      </c>
      <c r="FX287">
        <v>0.0543905</v>
      </c>
      <c r="FY287">
        <v>0.0525015</v>
      </c>
      <c r="FZ287">
        <v>31435</v>
      </c>
      <c r="GA287">
        <v>34150</v>
      </c>
      <c r="GB287">
        <v>35279.2</v>
      </c>
      <c r="GC287">
        <v>38526.1</v>
      </c>
      <c r="GD287">
        <v>47278.8</v>
      </c>
      <c r="GE287">
        <v>52708.7</v>
      </c>
      <c r="GF287">
        <v>55081.5</v>
      </c>
      <c r="GG287">
        <v>61767</v>
      </c>
      <c r="GH287">
        <v>1.99533</v>
      </c>
      <c r="GI287">
        <v>1.79655</v>
      </c>
      <c r="GJ287">
        <v>0.0397675</v>
      </c>
      <c r="GK287">
        <v>0</v>
      </c>
      <c r="GL287">
        <v>19.3633</v>
      </c>
      <c r="GM287">
        <v>999.9</v>
      </c>
      <c r="GN287">
        <v>50.812</v>
      </c>
      <c r="GO287">
        <v>30.675</v>
      </c>
      <c r="GP287">
        <v>25.0456</v>
      </c>
      <c r="GQ287">
        <v>56.4888</v>
      </c>
      <c r="GR287">
        <v>49.8958</v>
      </c>
      <c r="GS287">
        <v>1</v>
      </c>
      <c r="GT287">
        <v>-0.0742454</v>
      </c>
      <c r="GU287">
        <v>5.73179</v>
      </c>
      <c r="GV287">
        <v>20.0289</v>
      </c>
      <c r="GW287">
        <v>5.19917</v>
      </c>
      <c r="GX287">
        <v>12.0059</v>
      </c>
      <c r="GY287">
        <v>4.9756</v>
      </c>
      <c r="GZ287">
        <v>3.29295</v>
      </c>
      <c r="HA287">
        <v>9999</v>
      </c>
      <c r="HB287">
        <v>9999</v>
      </c>
      <c r="HC287">
        <v>999.9</v>
      </c>
      <c r="HD287">
        <v>9999</v>
      </c>
      <c r="HE287">
        <v>1.8631</v>
      </c>
      <c r="HF287">
        <v>1.86813</v>
      </c>
      <c r="HG287">
        <v>1.86786</v>
      </c>
      <c r="HH287">
        <v>1.869</v>
      </c>
      <c r="HI287">
        <v>1.86984</v>
      </c>
      <c r="HJ287">
        <v>1.86588</v>
      </c>
      <c r="HK287">
        <v>1.86701</v>
      </c>
      <c r="HL287">
        <v>1.86836</v>
      </c>
      <c r="HM287">
        <v>5</v>
      </c>
      <c r="HN287">
        <v>0</v>
      </c>
      <c r="HO287">
        <v>0</v>
      </c>
      <c r="HP287">
        <v>0</v>
      </c>
      <c r="HQ287" t="s">
        <v>411</v>
      </c>
      <c r="HR287" t="s">
        <v>412</v>
      </c>
      <c r="HS287" t="s">
        <v>413</v>
      </c>
      <c r="HT287" t="s">
        <v>413</v>
      </c>
      <c r="HU287" t="s">
        <v>413</v>
      </c>
      <c r="HV287" t="s">
        <v>413</v>
      </c>
      <c r="HW287">
        <v>0</v>
      </c>
      <c r="HX287">
        <v>100</v>
      </c>
      <c r="HY287">
        <v>100</v>
      </c>
      <c r="HZ287">
        <v>11.81</v>
      </c>
      <c r="IA287">
        <v>-0</v>
      </c>
      <c r="IB287">
        <v>4.09459096810632</v>
      </c>
      <c r="IC287">
        <v>0.00701673648668627</v>
      </c>
      <c r="ID287">
        <v>-7.00304995360485e-07</v>
      </c>
      <c r="IE287">
        <v>-1.86506737496121e-11</v>
      </c>
      <c r="IF287">
        <v>0.00125787624930914</v>
      </c>
      <c r="IG287">
        <v>-0.0224036906934607</v>
      </c>
      <c r="IH287">
        <v>0.00249664406764014</v>
      </c>
      <c r="II287">
        <v>-2.59163740235367e-05</v>
      </c>
      <c r="IJ287">
        <v>-2</v>
      </c>
      <c r="IK287">
        <v>2020</v>
      </c>
      <c r="IL287">
        <v>1</v>
      </c>
      <c r="IM287">
        <v>25</v>
      </c>
      <c r="IN287">
        <v>110.4</v>
      </c>
      <c r="IO287">
        <v>110.4</v>
      </c>
      <c r="IP287">
        <v>2.54272</v>
      </c>
      <c r="IQ287">
        <v>2.61108</v>
      </c>
      <c r="IR287">
        <v>1.54785</v>
      </c>
      <c r="IS287">
        <v>2.30469</v>
      </c>
      <c r="IT287">
        <v>1.34644</v>
      </c>
      <c r="IU287">
        <v>2.3938</v>
      </c>
      <c r="IV287">
        <v>34.2587</v>
      </c>
      <c r="IW287">
        <v>24.1838</v>
      </c>
      <c r="IX287">
        <v>18</v>
      </c>
      <c r="IY287">
        <v>502.014</v>
      </c>
      <c r="IZ287">
        <v>379.99</v>
      </c>
      <c r="JA287">
        <v>12.5072</v>
      </c>
      <c r="JB287">
        <v>26.0107</v>
      </c>
      <c r="JC287">
        <v>30.0001</v>
      </c>
      <c r="JD287">
        <v>26.0667</v>
      </c>
      <c r="JE287">
        <v>26.02</v>
      </c>
      <c r="JF287">
        <v>50.914</v>
      </c>
      <c r="JG287">
        <v>59.6764</v>
      </c>
      <c r="JH287">
        <v>0</v>
      </c>
      <c r="JI287">
        <v>12.4976</v>
      </c>
      <c r="JJ287">
        <v>1321.94</v>
      </c>
      <c r="JK287">
        <v>9.43672</v>
      </c>
      <c r="JL287">
        <v>102.225</v>
      </c>
      <c r="JM287">
        <v>102.83</v>
      </c>
    </row>
    <row r="288" spans="1:273">
      <c r="A288">
        <v>272</v>
      </c>
      <c r="B288">
        <v>1510794548</v>
      </c>
      <c r="C288">
        <v>5215.90000009537</v>
      </c>
      <c r="D288" t="s">
        <v>955</v>
      </c>
      <c r="E288" t="s">
        <v>956</v>
      </c>
      <c r="F288">
        <v>5</v>
      </c>
      <c r="G288" t="s">
        <v>798</v>
      </c>
      <c r="H288" t="s">
        <v>406</v>
      </c>
      <c r="I288">
        <v>1510794540.21429</v>
      </c>
      <c r="J288">
        <f>(K288)/1000</f>
        <v>0</v>
      </c>
      <c r="K288">
        <f>IF(CZ288, AN288, AH288)</f>
        <v>0</v>
      </c>
      <c r="L288">
        <f>IF(CZ288, AI288, AG288)</f>
        <v>0</v>
      </c>
      <c r="M288">
        <f>DB288 - IF(AU288&gt;1, L288*CV288*100.0/(AW288*DP288), 0)</f>
        <v>0</v>
      </c>
      <c r="N288">
        <f>((T288-J288/2)*M288-L288)/(T288+J288/2)</f>
        <v>0</v>
      </c>
      <c r="O288">
        <f>N288*(DI288+DJ288)/1000.0</f>
        <v>0</v>
      </c>
      <c r="P288">
        <f>(DB288 - IF(AU288&gt;1, L288*CV288*100.0/(AW288*DP288), 0))*(DI288+DJ288)/1000.0</f>
        <v>0</v>
      </c>
      <c r="Q288">
        <f>2.0/((1/S288-1/R288)+SIGN(S288)*SQRT((1/S288-1/R288)*(1/S288-1/R288) + 4*CW288/((CW288+1)*(CW288+1))*(2*1/S288*1/R288-1/R288*1/R288)))</f>
        <v>0</v>
      </c>
      <c r="R288">
        <f>IF(LEFT(CX288,1)&lt;&gt;"0",IF(LEFT(CX288,1)="1",3.0,CY288),$D$5+$E$5*(DP288*DI288/($K$5*1000))+$F$5*(DP288*DI288/($K$5*1000))*MAX(MIN(CV288,$J$5),$I$5)*MAX(MIN(CV288,$J$5),$I$5)+$G$5*MAX(MIN(CV288,$J$5),$I$5)*(DP288*DI288/($K$5*1000))+$H$5*(DP288*DI288/($K$5*1000))*(DP288*DI288/($K$5*1000)))</f>
        <v>0</v>
      </c>
      <c r="S288">
        <f>J288*(1000-(1000*0.61365*exp(17.502*W288/(240.97+W288))/(DI288+DJ288)+DD288)/2)/(1000*0.61365*exp(17.502*W288/(240.97+W288))/(DI288+DJ288)-DD288)</f>
        <v>0</v>
      </c>
      <c r="T288">
        <f>1/((CW288+1)/(Q288/1.6)+1/(R288/1.37)) + CW288/((CW288+1)/(Q288/1.6) + CW288/(R288/1.37))</f>
        <v>0</v>
      </c>
      <c r="U288">
        <f>(CR288*CU288)</f>
        <v>0</v>
      </c>
      <c r="V288">
        <f>(DK288+(U288+2*0.95*5.67E-8*(((DK288+$B$7)+273)^4-(DK288+273)^4)-44100*J288)/(1.84*29.3*R288+8*0.95*5.67E-8*(DK288+273)^3))</f>
        <v>0</v>
      </c>
      <c r="W288">
        <f>($C$7*DL288+$D$7*DM288+$E$7*V288)</f>
        <v>0</v>
      </c>
      <c r="X288">
        <f>0.61365*exp(17.502*W288/(240.97+W288))</f>
        <v>0</v>
      </c>
      <c r="Y288">
        <f>(Z288/AA288*100)</f>
        <v>0</v>
      </c>
      <c r="Z288">
        <f>DD288*(DI288+DJ288)/1000</f>
        <v>0</v>
      </c>
      <c r="AA288">
        <f>0.61365*exp(17.502*DK288/(240.97+DK288))</f>
        <v>0</v>
      </c>
      <c r="AB288">
        <f>(X288-DD288*(DI288+DJ288)/1000)</f>
        <v>0</v>
      </c>
      <c r="AC288">
        <f>(-J288*44100)</f>
        <v>0</v>
      </c>
      <c r="AD288">
        <f>2*29.3*R288*0.92*(DK288-W288)</f>
        <v>0</v>
      </c>
      <c r="AE288">
        <f>2*0.95*5.67E-8*(((DK288+$B$7)+273)^4-(W288+273)^4)</f>
        <v>0</v>
      </c>
      <c r="AF288">
        <f>U288+AE288+AC288+AD288</f>
        <v>0</v>
      </c>
      <c r="AG288">
        <f>DH288*AU288*(DC288-DB288*(1000-AU288*DE288)/(1000-AU288*DD288))/(100*CV288)</f>
        <v>0</v>
      </c>
      <c r="AH288">
        <f>1000*DH288*AU288*(DD288-DE288)/(100*CV288*(1000-AU288*DD288))</f>
        <v>0</v>
      </c>
      <c r="AI288">
        <f>(AJ288 - AK288 - DI288*1E3/(8.314*(DK288+273.15)) * AM288/DH288 * AL288) * DH288/(100*CV288) * (1000 - DE288)/1000</f>
        <v>0</v>
      </c>
      <c r="AJ288">
        <v>1326.14723065894</v>
      </c>
      <c r="AK288">
        <v>1305.24509090909</v>
      </c>
      <c r="AL288">
        <v>3.38773355927723</v>
      </c>
      <c r="AM288">
        <v>64.6680745848926</v>
      </c>
      <c r="AN288">
        <f>(AP288 - AO288 + DI288*1E3/(8.314*(DK288+273.15)) * AR288/DH288 * AQ288) * DH288/(100*CV288) * 1000/(1000 - AP288)</f>
        <v>0</v>
      </c>
      <c r="AO288">
        <v>9.3753089886248</v>
      </c>
      <c r="AP288">
        <v>9.94343846153847</v>
      </c>
      <c r="AQ288">
        <v>-0.000107201119004016</v>
      </c>
      <c r="AR288">
        <v>99.6129753711119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MAX(0,($B$13+$C$13*DP288)/(1+$D$13*DP288)*DI288/(DK288+273)*$E$13)</f>
        <v>0</v>
      </c>
      <c r="AX288" t="s">
        <v>407</v>
      </c>
      <c r="AY288" t="s">
        <v>407</v>
      </c>
      <c r="AZ288">
        <v>0</v>
      </c>
      <c r="BA288">
        <v>0</v>
      </c>
      <c r="BB288">
        <f>1-AZ288/BA288</f>
        <v>0</v>
      </c>
      <c r="BC288">
        <v>0</v>
      </c>
      <c r="BD288" t="s">
        <v>407</v>
      </c>
      <c r="BE288" t="s">
        <v>407</v>
      </c>
      <c r="BF288">
        <v>0</v>
      </c>
      <c r="BG288">
        <v>0</v>
      </c>
      <c r="BH288">
        <f>1-BF288/BG288</f>
        <v>0</v>
      </c>
      <c r="BI288">
        <v>0.5</v>
      </c>
      <c r="BJ288">
        <f>CS288</f>
        <v>0</v>
      </c>
      <c r="BK288">
        <f>L288</f>
        <v>0</v>
      </c>
      <c r="BL288">
        <f>BH288*BI288*BJ288</f>
        <v>0</v>
      </c>
      <c r="BM288">
        <f>(BK288-BC288)/BJ288</f>
        <v>0</v>
      </c>
      <c r="BN288">
        <f>(BA288-BG288)/BG288</f>
        <v>0</v>
      </c>
      <c r="BO288">
        <f>AZ288/(BB288+AZ288/BG288)</f>
        <v>0</v>
      </c>
      <c r="BP288" t="s">
        <v>407</v>
      </c>
      <c r="BQ288">
        <v>0</v>
      </c>
      <c r="BR288">
        <f>IF(BQ288&lt;&gt;0, BQ288, BO288)</f>
        <v>0</v>
      </c>
      <c r="BS288">
        <f>1-BR288/BG288</f>
        <v>0</v>
      </c>
      <c r="BT288">
        <f>(BG288-BF288)/(BG288-BR288)</f>
        <v>0</v>
      </c>
      <c r="BU288">
        <f>(BA288-BG288)/(BA288-BR288)</f>
        <v>0</v>
      </c>
      <c r="BV288">
        <f>(BG288-BF288)/(BG288-AZ288)</f>
        <v>0</v>
      </c>
      <c r="BW288">
        <f>(BA288-BG288)/(BA288-AZ288)</f>
        <v>0</v>
      </c>
      <c r="BX288">
        <f>(BT288*BR288/BF288)</f>
        <v>0</v>
      </c>
      <c r="BY288">
        <f>(1-BX288)</f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f>$B$11*DQ288+$C$11*DR288+$F$11*EC288*(1-EF288)</f>
        <v>0</v>
      </c>
      <c r="CS288">
        <f>CR288*CT288</f>
        <v>0</v>
      </c>
      <c r="CT288">
        <f>($B$11*$D$9+$C$11*$D$9+$F$11*((EP288+EH288)/MAX(EP288+EH288+EQ288, 0.1)*$I$9+EQ288/MAX(EP288+EH288+EQ288, 0.1)*$J$9))/($B$11+$C$11+$F$11)</f>
        <v>0</v>
      </c>
      <c r="CU288">
        <f>($B$11*$K$9+$C$11*$K$9+$F$11*((EP288+EH288)/MAX(EP288+EH288+EQ288, 0.1)*$P$9+EQ288/MAX(EP288+EH288+EQ288, 0.1)*$Q$9))/($B$11+$C$11+$F$11)</f>
        <v>0</v>
      </c>
      <c r="CV288">
        <v>2.96</v>
      </c>
      <c r="CW288">
        <v>0.5</v>
      </c>
      <c r="CX288" t="s">
        <v>408</v>
      </c>
      <c r="CY288">
        <v>2</v>
      </c>
      <c r="CZ288" t="b">
        <v>1</v>
      </c>
      <c r="DA288">
        <v>1510794540.21429</v>
      </c>
      <c r="DB288">
        <v>1267.97178571429</v>
      </c>
      <c r="DC288">
        <v>1296.00928571429</v>
      </c>
      <c r="DD288">
        <v>9.9511875</v>
      </c>
      <c r="DE288">
        <v>9.37711464285714</v>
      </c>
      <c r="DF288">
        <v>1256.20428571429</v>
      </c>
      <c r="DG288">
        <v>9.95117928571429</v>
      </c>
      <c r="DH288">
        <v>500.077857142857</v>
      </c>
      <c r="DI288">
        <v>89.8481571428571</v>
      </c>
      <c r="DJ288">
        <v>0.100026760714286</v>
      </c>
      <c r="DK288">
        <v>18.9640107142857</v>
      </c>
      <c r="DL288">
        <v>20.0256678571429</v>
      </c>
      <c r="DM288">
        <v>999.9</v>
      </c>
      <c r="DN288">
        <v>0</v>
      </c>
      <c r="DO288">
        <v>0</v>
      </c>
      <c r="DP288">
        <v>9998.03321428571</v>
      </c>
      <c r="DQ288">
        <v>0</v>
      </c>
      <c r="DR288">
        <v>9.77846821428571</v>
      </c>
      <c r="DS288">
        <v>-28.0385357142857</v>
      </c>
      <c r="DT288">
        <v>1280.715</v>
      </c>
      <c r="DU288">
        <v>1308.27714285714</v>
      </c>
      <c r="DV288">
        <v>0.574072892857143</v>
      </c>
      <c r="DW288">
        <v>1296.00928571429</v>
      </c>
      <c r="DX288">
        <v>9.37711464285714</v>
      </c>
      <c r="DY288">
        <v>0.894095928571429</v>
      </c>
      <c r="DZ288">
        <v>0.842516571428572</v>
      </c>
      <c r="EA288">
        <v>5.29605928571429</v>
      </c>
      <c r="EB288">
        <v>4.44456035714286</v>
      </c>
      <c r="EC288">
        <v>1999.96214285714</v>
      </c>
      <c r="ED288">
        <v>0.980001321428572</v>
      </c>
      <c r="EE288">
        <v>0.0199984571428571</v>
      </c>
      <c r="EF288">
        <v>0</v>
      </c>
      <c r="EG288">
        <v>2.33576785714286</v>
      </c>
      <c r="EH288">
        <v>0</v>
      </c>
      <c r="EI288">
        <v>5245.88321428571</v>
      </c>
      <c r="EJ288">
        <v>17299.8285714286</v>
      </c>
      <c r="EK288">
        <v>40.5711785714286</v>
      </c>
      <c r="EL288">
        <v>41.6381428571429</v>
      </c>
      <c r="EM288">
        <v>40.31225</v>
      </c>
      <c r="EN288">
        <v>40.74975</v>
      </c>
      <c r="EO288">
        <v>39.1716428571428</v>
      </c>
      <c r="EP288">
        <v>1959.96357142857</v>
      </c>
      <c r="EQ288">
        <v>39.9982142857143</v>
      </c>
      <c r="ER288">
        <v>0</v>
      </c>
      <c r="ES288">
        <v>1679595301.1</v>
      </c>
      <c r="ET288">
        <v>0</v>
      </c>
      <c r="EU288">
        <v>2.334472</v>
      </c>
      <c r="EV288">
        <v>0.361984628234731</v>
      </c>
      <c r="EW288">
        <v>-1.51000001835987</v>
      </c>
      <c r="EX288">
        <v>5245.8788</v>
      </c>
      <c r="EY288">
        <v>15</v>
      </c>
      <c r="EZ288">
        <v>0</v>
      </c>
      <c r="FA288" t="s">
        <v>409</v>
      </c>
      <c r="FB288">
        <v>1510787920.6</v>
      </c>
      <c r="FC288">
        <v>1510787921.6</v>
      </c>
      <c r="FD288">
        <v>0</v>
      </c>
      <c r="FE288">
        <v>-0.101</v>
      </c>
      <c r="FF288">
        <v>-0.012</v>
      </c>
      <c r="FG288">
        <v>6.901</v>
      </c>
      <c r="FH288">
        <v>0.516</v>
      </c>
      <c r="FI288">
        <v>420</v>
      </c>
      <c r="FJ288">
        <v>24</v>
      </c>
      <c r="FK288">
        <v>0.32</v>
      </c>
      <c r="FL288">
        <v>0.12</v>
      </c>
      <c r="FM288">
        <v>0.57677985</v>
      </c>
      <c r="FN288">
        <v>-0.0554650356472805</v>
      </c>
      <c r="FO288">
        <v>0.00561481599676249</v>
      </c>
      <c r="FP288">
        <v>1</v>
      </c>
      <c r="FQ288">
        <v>1</v>
      </c>
      <c r="FR288">
        <v>1</v>
      </c>
      <c r="FS288" t="s">
        <v>410</v>
      </c>
      <c r="FT288">
        <v>2.97401</v>
      </c>
      <c r="FU288">
        <v>2.75375</v>
      </c>
      <c r="FV288">
        <v>0.194135</v>
      </c>
      <c r="FW288">
        <v>0.197619</v>
      </c>
      <c r="FX288">
        <v>0.0543696</v>
      </c>
      <c r="FY288">
        <v>0.0524909</v>
      </c>
      <c r="FZ288">
        <v>31374.4</v>
      </c>
      <c r="GA288">
        <v>34087.3</v>
      </c>
      <c r="GB288">
        <v>35279.1</v>
      </c>
      <c r="GC288">
        <v>38526</v>
      </c>
      <c r="GD288">
        <v>47279.9</v>
      </c>
      <c r="GE288">
        <v>52708.9</v>
      </c>
      <c r="GF288">
        <v>55081.5</v>
      </c>
      <c r="GG288">
        <v>61766.5</v>
      </c>
      <c r="GH288">
        <v>1.99518</v>
      </c>
      <c r="GI288">
        <v>1.79648</v>
      </c>
      <c r="GJ288">
        <v>0.0395775</v>
      </c>
      <c r="GK288">
        <v>0</v>
      </c>
      <c r="GL288">
        <v>19.3613</v>
      </c>
      <c r="GM288">
        <v>999.9</v>
      </c>
      <c r="GN288">
        <v>50.812</v>
      </c>
      <c r="GO288">
        <v>30.675</v>
      </c>
      <c r="GP288">
        <v>25.0424</v>
      </c>
      <c r="GQ288">
        <v>56.4088</v>
      </c>
      <c r="GR288">
        <v>50.0401</v>
      </c>
      <c r="GS288">
        <v>1</v>
      </c>
      <c r="GT288">
        <v>-0.0743369</v>
      </c>
      <c r="GU288">
        <v>5.71474</v>
      </c>
      <c r="GV288">
        <v>20.0296</v>
      </c>
      <c r="GW288">
        <v>5.19932</v>
      </c>
      <c r="GX288">
        <v>12.0059</v>
      </c>
      <c r="GY288">
        <v>4.9758</v>
      </c>
      <c r="GZ288">
        <v>3.293</v>
      </c>
      <c r="HA288">
        <v>9999</v>
      </c>
      <c r="HB288">
        <v>9999</v>
      </c>
      <c r="HC288">
        <v>999.9</v>
      </c>
      <c r="HD288">
        <v>9999</v>
      </c>
      <c r="HE288">
        <v>1.8631</v>
      </c>
      <c r="HF288">
        <v>1.86813</v>
      </c>
      <c r="HG288">
        <v>1.86786</v>
      </c>
      <c r="HH288">
        <v>1.869</v>
      </c>
      <c r="HI288">
        <v>1.8699</v>
      </c>
      <c r="HJ288">
        <v>1.86591</v>
      </c>
      <c r="HK288">
        <v>1.86698</v>
      </c>
      <c r="HL288">
        <v>1.86836</v>
      </c>
      <c r="HM288">
        <v>5</v>
      </c>
      <c r="HN288">
        <v>0</v>
      </c>
      <c r="HO288">
        <v>0</v>
      </c>
      <c r="HP288">
        <v>0</v>
      </c>
      <c r="HQ288" t="s">
        <v>411</v>
      </c>
      <c r="HR288" t="s">
        <v>412</v>
      </c>
      <c r="HS288" t="s">
        <v>413</v>
      </c>
      <c r="HT288" t="s">
        <v>413</v>
      </c>
      <c r="HU288" t="s">
        <v>413</v>
      </c>
      <c r="HV288" t="s">
        <v>413</v>
      </c>
      <c r="HW288">
        <v>0</v>
      </c>
      <c r="HX288">
        <v>100</v>
      </c>
      <c r="HY288">
        <v>100</v>
      </c>
      <c r="HZ288">
        <v>11.9</v>
      </c>
      <c r="IA288">
        <v>-0.0001</v>
      </c>
      <c r="IB288">
        <v>4.09459096810632</v>
      </c>
      <c r="IC288">
        <v>0.00701673648668627</v>
      </c>
      <c r="ID288">
        <v>-7.00304995360485e-07</v>
      </c>
      <c r="IE288">
        <v>-1.86506737496121e-11</v>
      </c>
      <c r="IF288">
        <v>0.00125787624930914</v>
      </c>
      <c r="IG288">
        <v>-0.0224036906934607</v>
      </c>
      <c r="IH288">
        <v>0.00249664406764014</v>
      </c>
      <c r="II288">
        <v>-2.59163740235367e-05</v>
      </c>
      <c r="IJ288">
        <v>-2</v>
      </c>
      <c r="IK288">
        <v>2020</v>
      </c>
      <c r="IL288">
        <v>1</v>
      </c>
      <c r="IM288">
        <v>25</v>
      </c>
      <c r="IN288">
        <v>110.5</v>
      </c>
      <c r="IO288">
        <v>110.4</v>
      </c>
      <c r="IP288">
        <v>2.56592</v>
      </c>
      <c r="IQ288">
        <v>2.60986</v>
      </c>
      <c r="IR288">
        <v>1.54785</v>
      </c>
      <c r="IS288">
        <v>2.30469</v>
      </c>
      <c r="IT288">
        <v>1.34644</v>
      </c>
      <c r="IU288">
        <v>2.43774</v>
      </c>
      <c r="IV288">
        <v>34.2587</v>
      </c>
      <c r="IW288">
        <v>24.1926</v>
      </c>
      <c r="IX288">
        <v>18</v>
      </c>
      <c r="IY288">
        <v>501.911</v>
      </c>
      <c r="IZ288">
        <v>379.95</v>
      </c>
      <c r="JA288">
        <v>12.4812</v>
      </c>
      <c r="JB288">
        <v>26.0107</v>
      </c>
      <c r="JC288">
        <v>30</v>
      </c>
      <c r="JD288">
        <v>26.0662</v>
      </c>
      <c r="JE288">
        <v>26.02</v>
      </c>
      <c r="JF288">
        <v>51.4485</v>
      </c>
      <c r="JG288">
        <v>59.6764</v>
      </c>
      <c r="JH288">
        <v>0</v>
      </c>
      <c r="JI288">
        <v>12.4763</v>
      </c>
      <c r="JJ288">
        <v>1342.06</v>
      </c>
      <c r="JK288">
        <v>9.44328</v>
      </c>
      <c r="JL288">
        <v>102.225</v>
      </c>
      <c r="JM288">
        <v>102.829</v>
      </c>
    </row>
    <row r="289" spans="1:273">
      <c r="A289">
        <v>273</v>
      </c>
      <c r="B289">
        <v>1510794553</v>
      </c>
      <c r="C289">
        <v>5220.90000009537</v>
      </c>
      <c r="D289" t="s">
        <v>957</v>
      </c>
      <c r="E289" t="s">
        <v>958</v>
      </c>
      <c r="F289">
        <v>5</v>
      </c>
      <c r="G289" t="s">
        <v>798</v>
      </c>
      <c r="H289" t="s">
        <v>406</v>
      </c>
      <c r="I289">
        <v>1510794545.5</v>
      </c>
      <c r="J289">
        <f>(K289)/1000</f>
        <v>0</v>
      </c>
      <c r="K289">
        <f>IF(CZ289, AN289, AH289)</f>
        <v>0</v>
      </c>
      <c r="L289">
        <f>IF(CZ289, AI289, AG289)</f>
        <v>0</v>
      </c>
      <c r="M289">
        <f>DB289 - IF(AU289&gt;1, L289*CV289*100.0/(AW289*DP289), 0)</f>
        <v>0</v>
      </c>
      <c r="N289">
        <f>((T289-J289/2)*M289-L289)/(T289+J289/2)</f>
        <v>0</v>
      </c>
      <c r="O289">
        <f>N289*(DI289+DJ289)/1000.0</f>
        <v>0</v>
      </c>
      <c r="P289">
        <f>(DB289 - IF(AU289&gt;1, L289*CV289*100.0/(AW289*DP289), 0))*(DI289+DJ289)/1000.0</f>
        <v>0</v>
      </c>
      <c r="Q289">
        <f>2.0/((1/S289-1/R289)+SIGN(S289)*SQRT((1/S289-1/R289)*(1/S289-1/R289) + 4*CW289/((CW289+1)*(CW289+1))*(2*1/S289*1/R289-1/R289*1/R289)))</f>
        <v>0</v>
      </c>
      <c r="R289">
        <f>IF(LEFT(CX289,1)&lt;&gt;"0",IF(LEFT(CX289,1)="1",3.0,CY289),$D$5+$E$5*(DP289*DI289/($K$5*1000))+$F$5*(DP289*DI289/($K$5*1000))*MAX(MIN(CV289,$J$5),$I$5)*MAX(MIN(CV289,$J$5),$I$5)+$G$5*MAX(MIN(CV289,$J$5),$I$5)*(DP289*DI289/($K$5*1000))+$H$5*(DP289*DI289/($K$5*1000))*(DP289*DI289/($K$5*1000)))</f>
        <v>0</v>
      </c>
      <c r="S289">
        <f>J289*(1000-(1000*0.61365*exp(17.502*W289/(240.97+W289))/(DI289+DJ289)+DD289)/2)/(1000*0.61365*exp(17.502*W289/(240.97+W289))/(DI289+DJ289)-DD289)</f>
        <v>0</v>
      </c>
      <c r="T289">
        <f>1/((CW289+1)/(Q289/1.6)+1/(R289/1.37)) + CW289/((CW289+1)/(Q289/1.6) + CW289/(R289/1.37))</f>
        <v>0</v>
      </c>
      <c r="U289">
        <f>(CR289*CU289)</f>
        <v>0</v>
      </c>
      <c r="V289">
        <f>(DK289+(U289+2*0.95*5.67E-8*(((DK289+$B$7)+273)^4-(DK289+273)^4)-44100*J289)/(1.84*29.3*R289+8*0.95*5.67E-8*(DK289+273)^3))</f>
        <v>0</v>
      </c>
      <c r="W289">
        <f>($C$7*DL289+$D$7*DM289+$E$7*V289)</f>
        <v>0</v>
      </c>
      <c r="X289">
        <f>0.61365*exp(17.502*W289/(240.97+W289))</f>
        <v>0</v>
      </c>
      <c r="Y289">
        <f>(Z289/AA289*100)</f>
        <v>0</v>
      </c>
      <c r="Z289">
        <f>DD289*(DI289+DJ289)/1000</f>
        <v>0</v>
      </c>
      <c r="AA289">
        <f>0.61365*exp(17.502*DK289/(240.97+DK289))</f>
        <v>0</v>
      </c>
      <c r="AB289">
        <f>(X289-DD289*(DI289+DJ289)/1000)</f>
        <v>0</v>
      </c>
      <c r="AC289">
        <f>(-J289*44100)</f>
        <v>0</v>
      </c>
      <c r="AD289">
        <f>2*29.3*R289*0.92*(DK289-W289)</f>
        <v>0</v>
      </c>
      <c r="AE289">
        <f>2*0.95*5.67E-8*(((DK289+$B$7)+273)^4-(W289+273)^4)</f>
        <v>0</v>
      </c>
      <c r="AF289">
        <f>U289+AE289+AC289+AD289</f>
        <v>0</v>
      </c>
      <c r="AG289">
        <f>DH289*AU289*(DC289-DB289*(1000-AU289*DE289)/(1000-AU289*DD289))/(100*CV289)</f>
        <v>0</v>
      </c>
      <c r="AH289">
        <f>1000*DH289*AU289*(DD289-DE289)/(100*CV289*(1000-AU289*DD289))</f>
        <v>0</v>
      </c>
      <c r="AI289">
        <f>(AJ289 - AK289 - DI289*1E3/(8.314*(DK289+273.15)) * AM289/DH289 * AL289) * DH289/(100*CV289) * (1000 - DE289)/1000</f>
        <v>0</v>
      </c>
      <c r="AJ289">
        <v>1342.57301757424</v>
      </c>
      <c r="AK289">
        <v>1321.9256969697</v>
      </c>
      <c r="AL289">
        <v>3.3441031950625</v>
      </c>
      <c r="AM289">
        <v>64.6680745848926</v>
      </c>
      <c r="AN289">
        <f>(AP289 - AO289 + DI289*1E3/(8.314*(DK289+273.15)) * AR289/DH289 * AQ289) * DH289/(100*CV289) * 1000/(1000 - AP289)</f>
        <v>0</v>
      </c>
      <c r="AO289">
        <v>9.37233783841074</v>
      </c>
      <c r="AP289">
        <v>9.94197643356644</v>
      </c>
      <c r="AQ289">
        <v>-3.82125007513506e-06</v>
      </c>
      <c r="AR289">
        <v>99.6129753711119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MAX(0,($B$13+$C$13*DP289)/(1+$D$13*DP289)*DI289/(DK289+273)*$E$13)</f>
        <v>0</v>
      </c>
      <c r="AX289" t="s">
        <v>407</v>
      </c>
      <c r="AY289" t="s">
        <v>407</v>
      </c>
      <c r="AZ289">
        <v>0</v>
      </c>
      <c r="BA289">
        <v>0</v>
      </c>
      <c r="BB289">
        <f>1-AZ289/BA289</f>
        <v>0</v>
      </c>
      <c r="BC289">
        <v>0</v>
      </c>
      <c r="BD289" t="s">
        <v>407</v>
      </c>
      <c r="BE289" t="s">
        <v>407</v>
      </c>
      <c r="BF289">
        <v>0</v>
      </c>
      <c r="BG289">
        <v>0</v>
      </c>
      <c r="BH289">
        <f>1-BF289/BG289</f>
        <v>0</v>
      </c>
      <c r="BI289">
        <v>0.5</v>
      </c>
      <c r="BJ289">
        <f>CS289</f>
        <v>0</v>
      </c>
      <c r="BK289">
        <f>L289</f>
        <v>0</v>
      </c>
      <c r="BL289">
        <f>BH289*BI289*BJ289</f>
        <v>0</v>
      </c>
      <c r="BM289">
        <f>(BK289-BC289)/BJ289</f>
        <v>0</v>
      </c>
      <c r="BN289">
        <f>(BA289-BG289)/BG289</f>
        <v>0</v>
      </c>
      <c r="BO289">
        <f>AZ289/(BB289+AZ289/BG289)</f>
        <v>0</v>
      </c>
      <c r="BP289" t="s">
        <v>407</v>
      </c>
      <c r="BQ289">
        <v>0</v>
      </c>
      <c r="BR289">
        <f>IF(BQ289&lt;&gt;0, BQ289, BO289)</f>
        <v>0</v>
      </c>
      <c r="BS289">
        <f>1-BR289/BG289</f>
        <v>0</v>
      </c>
      <c r="BT289">
        <f>(BG289-BF289)/(BG289-BR289)</f>
        <v>0</v>
      </c>
      <c r="BU289">
        <f>(BA289-BG289)/(BA289-BR289)</f>
        <v>0</v>
      </c>
      <c r="BV289">
        <f>(BG289-BF289)/(BG289-AZ289)</f>
        <v>0</v>
      </c>
      <c r="BW289">
        <f>(BA289-BG289)/(BA289-AZ289)</f>
        <v>0</v>
      </c>
      <c r="BX289">
        <f>(BT289*BR289/BF289)</f>
        <v>0</v>
      </c>
      <c r="BY289">
        <f>(1-BX289)</f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f>$B$11*DQ289+$C$11*DR289+$F$11*EC289*(1-EF289)</f>
        <v>0</v>
      </c>
      <c r="CS289">
        <f>CR289*CT289</f>
        <v>0</v>
      </c>
      <c r="CT289">
        <f>($B$11*$D$9+$C$11*$D$9+$F$11*((EP289+EH289)/MAX(EP289+EH289+EQ289, 0.1)*$I$9+EQ289/MAX(EP289+EH289+EQ289, 0.1)*$J$9))/($B$11+$C$11+$F$11)</f>
        <v>0</v>
      </c>
      <c r="CU289">
        <f>($B$11*$K$9+$C$11*$K$9+$F$11*((EP289+EH289)/MAX(EP289+EH289+EQ289, 0.1)*$P$9+EQ289/MAX(EP289+EH289+EQ289, 0.1)*$Q$9))/($B$11+$C$11+$F$11)</f>
        <v>0</v>
      </c>
      <c r="CV289">
        <v>2.96</v>
      </c>
      <c r="CW289">
        <v>0.5</v>
      </c>
      <c r="CX289" t="s">
        <v>408</v>
      </c>
      <c r="CY289">
        <v>2</v>
      </c>
      <c r="CZ289" t="b">
        <v>1</v>
      </c>
      <c r="DA289">
        <v>1510794545.5</v>
      </c>
      <c r="DB289">
        <v>1285.51407407407</v>
      </c>
      <c r="DC289">
        <v>1313.54814814815</v>
      </c>
      <c r="DD289">
        <v>9.94627296296296</v>
      </c>
      <c r="DE289">
        <v>9.37460666666667</v>
      </c>
      <c r="DF289">
        <v>1273.65703703704</v>
      </c>
      <c r="DG289">
        <v>9.94635962962963</v>
      </c>
      <c r="DH289">
        <v>500.069888888889</v>
      </c>
      <c r="DI289">
        <v>89.8486814814815</v>
      </c>
      <c r="DJ289">
        <v>0.0999906444444444</v>
      </c>
      <c r="DK289">
        <v>18.9605222222222</v>
      </c>
      <c r="DL289">
        <v>20.0171814814815</v>
      </c>
      <c r="DM289">
        <v>999.9</v>
      </c>
      <c r="DN289">
        <v>0</v>
      </c>
      <c r="DO289">
        <v>0</v>
      </c>
      <c r="DP289">
        <v>9996.40555555556</v>
      </c>
      <c r="DQ289">
        <v>0</v>
      </c>
      <c r="DR289">
        <v>9.78089259259259</v>
      </c>
      <c r="DS289">
        <v>-28.0326</v>
      </c>
      <c r="DT289">
        <v>1298.42888888889</v>
      </c>
      <c r="DU289">
        <v>1325.97740740741</v>
      </c>
      <c r="DV289">
        <v>0.571666777777778</v>
      </c>
      <c r="DW289">
        <v>1313.54814814815</v>
      </c>
      <c r="DX289">
        <v>9.37460666666667</v>
      </c>
      <c r="DY289">
        <v>0.893659666666667</v>
      </c>
      <c r="DZ289">
        <v>0.842296148148148</v>
      </c>
      <c r="EA289">
        <v>5.28904222222222</v>
      </c>
      <c r="EB289">
        <v>4.44082333333333</v>
      </c>
      <c r="EC289">
        <v>1999.93518518519</v>
      </c>
      <c r="ED289">
        <v>0.980001666666667</v>
      </c>
      <c r="EE289">
        <v>0.0199980888888889</v>
      </c>
      <c r="EF289">
        <v>0</v>
      </c>
      <c r="EG289">
        <v>2.31841111111111</v>
      </c>
      <c r="EH289">
        <v>0</v>
      </c>
      <c r="EI289">
        <v>5245.67666666667</v>
      </c>
      <c r="EJ289">
        <v>17299.5925925926</v>
      </c>
      <c r="EK289">
        <v>40.6641481481481</v>
      </c>
      <c r="EL289">
        <v>41.7035185185185</v>
      </c>
      <c r="EM289">
        <v>40.3908888888889</v>
      </c>
      <c r="EN289">
        <v>40.8377037037037</v>
      </c>
      <c r="EO289">
        <v>39.2473703703704</v>
      </c>
      <c r="EP289">
        <v>1959.94</v>
      </c>
      <c r="EQ289">
        <v>39.9948148148148</v>
      </c>
      <c r="ER289">
        <v>0</v>
      </c>
      <c r="ES289">
        <v>1679595305.9</v>
      </c>
      <c r="ET289">
        <v>0</v>
      </c>
      <c r="EU289">
        <v>2.31446</v>
      </c>
      <c r="EV289">
        <v>0.166130784896304</v>
      </c>
      <c r="EW289">
        <v>-1.31769231076081</v>
      </c>
      <c r="EX289">
        <v>5245.7432</v>
      </c>
      <c r="EY289">
        <v>15</v>
      </c>
      <c r="EZ289">
        <v>0</v>
      </c>
      <c r="FA289" t="s">
        <v>409</v>
      </c>
      <c r="FB289">
        <v>1510787920.6</v>
      </c>
      <c r="FC289">
        <v>1510787921.6</v>
      </c>
      <c r="FD289">
        <v>0</v>
      </c>
      <c r="FE289">
        <v>-0.101</v>
      </c>
      <c r="FF289">
        <v>-0.012</v>
      </c>
      <c r="FG289">
        <v>6.901</v>
      </c>
      <c r="FH289">
        <v>0.516</v>
      </c>
      <c r="FI289">
        <v>420</v>
      </c>
      <c r="FJ289">
        <v>24</v>
      </c>
      <c r="FK289">
        <v>0.32</v>
      </c>
      <c r="FL289">
        <v>0.12</v>
      </c>
      <c r="FM289">
        <v>0.57364155</v>
      </c>
      <c r="FN289">
        <v>-0.0315196547842408</v>
      </c>
      <c r="FO289">
        <v>0.00327740051679682</v>
      </c>
      <c r="FP289">
        <v>1</v>
      </c>
      <c r="FQ289">
        <v>1</v>
      </c>
      <c r="FR289">
        <v>1</v>
      </c>
      <c r="FS289" t="s">
        <v>410</v>
      </c>
      <c r="FT289">
        <v>2.97393</v>
      </c>
      <c r="FU289">
        <v>2.75379</v>
      </c>
      <c r="FV289">
        <v>0.195648</v>
      </c>
      <c r="FW289">
        <v>0.199149</v>
      </c>
      <c r="FX289">
        <v>0.0543604</v>
      </c>
      <c r="FY289">
        <v>0.052482</v>
      </c>
      <c r="FZ289">
        <v>31315.3</v>
      </c>
      <c r="GA289">
        <v>34022.5</v>
      </c>
      <c r="GB289">
        <v>35278.9</v>
      </c>
      <c r="GC289">
        <v>38526.1</v>
      </c>
      <c r="GD289">
        <v>47280.3</v>
      </c>
      <c r="GE289">
        <v>52709.9</v>
      </c>
      <c r="GF289">
        <v>55081.4</v>
      </c>
      <c r="GG289">
        <v>61767</v>
      </c>
      <c r="GH289">
        <v>1.99513</v>
      </c>
      <c r="GI289">
        <v>1.7968</v>
      </c>
      <c r="GJ289">
        <v>0.0385642</v>
      </c>
      <c r="GK289">
        <v>0</v>
      </c>
      <c r="GL289">
        <v>19.3596</v>
      </c>
      <c r="GM289">
        <v>999.9</v>
      </c>
      <c r="GN289">
        <v>50.787</v>
      </c>
      <c r="GO289">
        <v>30.696</v>
      </c>
      <c r="GP289">
        <v>25.0628</v>
      </c>
      <c r="GQ289">
        <v>56.4488</v>
      </c>
      <c r="GR289">
        <v>50.4688</v>
      </c>
      <c r="GS289">
        <v>1</v>
      </c>
      <c r="GT289">
        <v>-0.0743902</v>
      </c>
      <c r="GU289">
        <v>5.69633</v>
      </c>
      <c r="GV289">
        <v>20.0302</v>
      </c>
      <c r="GW289">
        <v>5.19947</v>
      </c>
      <c r="GX289">
        <v>12.005</v>
      </c>
      <c r="GY289">
        <v>4.9756</v>
      </c>
      <c r="GZ289">
        <v>3.293</v>
      </c>
      <c r="HA289">
        <v>9999</v>
      </c>
      <c r="HB289">
        <v>9999</v>
      </c>
      <c r="HC289">
        <v>999.9</v>
      </c>
      <c r="HD289">
        <v>9999</v>
      </c>
      <c r="HE289">
        <v>1.8631</v>
      </c>
      <c r="HF289">
        <v>1.86813</v>
      </c>
      <c r="HG289">
        <v>1.86786</v>
      </c>
      <c r="HH289">
        <v>1.86904</v>
      </c>
      <c r="HI289">
        <v>1.86986</v>
      </c>
      <c r="HJ289">
        <v>1.86591</v>
      </c>
      <c r="HK289">
        <v>1.867</v>
      </c>
      <c r="HL289">
        <v>1.86838</v>
      </c>
      <c r="HM289">
        <v>5</v>
      </c>
      <c r="HN289">
        <v>0</v>
      </c>
      <c r="HO289">
        <v>0</v>
      </c>
      <c r="HP289">
        <v>0</v>
      </c>
      <c r="HQ289" t="s">
        <v>411</v>
      </c>
      <c r="HR289" t="s">
        <v>412</v>
      </c>
      <c r="HS289" t="s">
        <v>413</v>
      </c>
      <c r="HT289" t="s">
        <v>413</v>
      </c>
      <c r="HU289" t="s">
        <v>413</v>
      </c>
      <c r="HV289" t="s">
        <v>413</v>
      </c>
      <c r="HW289">
        <v>0</v>
      </c>
      <c r="HX289">
        <v>100</v>
      </c>
      <c r="HY289">
        <v>100</v>
      </c>
      <c r="HZ289">
        <v>11.98</v>
      </c>
      <c r="IA289">
        <v>-0.0002</v>
      </c>
      <c r="IB289">
        <v>4.09459096810632</v>
      </c>
      <c r="IC289">
        <v>0.00701673648668627</v>
      </c>
      <c r="ID289">
        <v>-7.00304995360485e-07</v>
      </c>
      <c r="IE289">
        <v>-1.86506737496121e-11</v>
      </c>
      <c r="IF289">
        <v>0.00125787624930914</v>
      </c>
      <c r="IG289">
        <v>-0.0224036906934607</v>
      </c>
      <c r="IH289">
        <v>0.00249664406764014</v>
      </c>
      <c r="II289">
        <v>-2.59163740235367e-05</v>
      </c>
      <c r="IJ289">
        <v>-2</v>
      </c>
      <c r="IK289">
        <v>2020</v>
      </c>
      <c r="IL289">
        <v>1</v>
      </c>
      <c r="IM289">
        <v>25</v>
      </c>
      <c r="IN289">
        <v>110.5</v>
      </c>
      <c r="IO289">
        <v>110.5</v>
      </c>
      <c r="IP289">
        <v>2.59277</v>
      </c>
      <c r="IQ289">
        <v>2.60742</v>
      </c>
      <c r="IR289">
        <v>1.54785</v>
      </c>
      <c r="IS289">
        <v>2.30469</v>
      </c>
      <c r="IT289">
        <v>1.34644</v>
      </c>
      <c r="IU289">
        <v>2.42798</v>
      </c>
      <c r="IV289">
        <v>34.2587</v>
      </c>
      <c r="IW289">
        <v>24.1926</v>
      </c>
      <c r="IX289">
        <v>18</v>
      </c>
      <c r="IY289">
        <v>501.862</v>
      </c>
      <c r="IZ289">
        <v>380.112</v>
      </c>
      <c r="JA289">
        <v>12.4611</v>
      </c>
      <c r="JB289">
        <v>26.0107</v>
      </c>
      <c r="JC289">
        <v>29.9999</v>
      </c>
      <c r="JD289">
        <v>26.0645</v>
      </c>
      <c r="JE289">
        <v>26.0185</v>
      </c>
      <c r="JF289">
        <v>51.9128</v>
      </c>
      <c r="JG289">
        <v>59.6764</v>
      </c>
      <c r="JH289">
        <v>0</v>
      </c>
      <c r="JI289">
        <v>12.4589</v>
      </c>
      <c r="JJ289">
        <v>1355.55</v>
      </c>
      <c r="JK289">
        <v>9.45165</v>
      </c>
      <c r="JL289">
        <v>102.225</v>
      </c>
      <c r="JM289">
        <v>102.83</v>
      </c>
    </row>
    <row r="290" spans="1:273">
      <c r="A290">
        <v>274</v>
      </c>
      <c r="B290">
        <v>1510794557.5</v>
      </c>
      <c r="C290">
        <v>5225.40000009537</v>
      </c>
      <c r="D290" t="s">
        <v>959</v>
      </c>
      <c r="E290" t="s">
        <v>960</v>
      </c>
      <c r="F290">
        <v>5</v>
      </c>
      <c r="G290" t="s">
        <v>798</v>
      </c>
      <c r="H290" t="s">
        <v>406</v>
      </c>
      <c r="I290">
        <v>1510794549.94444</v>
      </c>
      <c r="J290">
        <f>(K290)/1000</f>
        <v>0</v>
      </c>
      <c r="K290">
        <f>IF(CZ290, AN290, AH290)</f>
        <v>0</v>
      </c>
      <c r="L290">
        <f>IF(CZ290, AI290, AG290)</f>
        <v>0</v>
      </c>
      <c r="M290">
        <f>DB290 - IF(AU290&gt;1, L290*CV290*100.0/(AW290*DP290), 0)</f>
        <v>0</v>
      </c>
      <c r="N290">
        <f>((T290-J290/2)*M290-L290)/(T290+J290/2)</f>
        <v>0</v>
      </c>
      <c r="O290">
        <f>N290*(DI290+DJ290)/1000.0</f>
        <v>0</v>
      </c>
      <c r="P290">
        <f>(DB290 - IF(AU290&gt;1, L290*CV290*100.0/(AW290*DP290), 0))*(DI290+DJ290)/1000.0</f>
        <v>0</v>
      </c>
      <c r="Q290">
        <f>2.0/((1/S290-1/R290)+SIGN(S290)*SQRT((1/S290-1/R290)*(1/S290-1/R290) + 4*CW290/((CW290+1)*(CW290+1))*(2*1/S290*1/R290-1/R290*1/R290)))</f>
        <v>0</v>
      </c>
      <c r="R290">
        <f>IF(LEFT(CX290,1)&lt;&gt;"0",IF(LEFT(CX290,1)="1",3.0,CY290),$D$5+$E$5*(DP290*DI290/($K$5*1000))+$F$5*(DP290*DI290/($K$5*1000))*MAX(MIN(CV290,$J$5),$I$5)*MAX(MIN(CV290,$J$5),$I$5)+$G$5*MAX(MIN(CV290,$J$5),$I$5)*(DP290*DI290/($K$5*1000))+$H$5*(DP290*DI290/($K$5*1000))*(DP290*DI290/($K$5*1000)))</f>
        <v>0</v>
      </c>
      <c r="S290">
        <f>J290*(1000-(1000*0.61365*exp(17.502*W290/(240.97+W290))/(DI290+DJ290)+DD290)/2)/(1000*0.61365*exp(17.502*W290/(240.97+W290))/(DI290+DJ290)-DD290)</f>
        <v>0</v>
      </c>
      <c r="T290">
        <f>1/((CW290+1)/(Q290/1.6)+1/(R290/1.37)) + CW290/((CW290+1)/(Q290/1.6) + CW290/(R290/1.37))</f>
        <v>0</v>
      </c>
      <c r="U290">
        <f>(CR290*CU290)</f>
        <v>0</v>
      </c>
      <c r="V290">
        <f>(DK290+(U290+2*0.95*5.67E-8*(((DK290+$B$7)+273)^4-(DK290+273)^4)-44100*J290)/(1.84*29.3*R290+8*0.95*5.67E-8*(DK290+273)^3))</f>
        <v>0</v>
      </c>
      <c r="W290">
        <f>($C$7*DL290+$D$7*DM290+$E$7*V290)</f>
        <v>0</v>
      </c>
      <c r="X290">
        <f>0.61365*exp(17.502*W290/(240.97+W290))</f>
        <v>0</v>
      </c>
      <c r="Y290">
        <f>(Z290/AA290*100)</f>
        <v>0</v>
      </c>
      <c r="Z290">
        <f>DD290*(DI290+DJ290)/1000</f>
        <v>0</v>
      </c>
      <c r="AA290">
        <f>0.61365*exp(17.502*DK290/(240.97+DK290))</f>
        <v>0</v>
      </c>
      <c r="AB290">
        <f>(X290-DD290*(DI290+DJ290)/1000)</f>
        <v>0</v>
      </c>
      <c r="AC290">
        <f>(-J290*44100)</f>
        <v>0</v>
      </c>
      <c r="AD290">
        <f>2*29.3*R290*0.92*(DK290-W290)</f>
        <v>0</v>
      </c>
      <c r="AE290">
        <f>2*0.95*5.67E-8*(((DK290+$B$7)+273)^4-(W290+273)^4)</f>
        <v>0</v>
      </c>
      <c r="AF290">
        <f>U290+AE290+AC290+AD290</f>
        <v>0</v>
      </c>
      <c r="AG290">
        <f>DH290*AU290*(DC290-DB290*(1000-AU290*DE290)/(1000-AU290*DD290))/(100*CV290)</f>
        <v>0</v>
      </c>
      <c r="AH290">
        <f>1000*DH290*AU290*(DD290-DE290)/(100*CV290*(1000-AU290*DD290))</f>
        <v>0</v>
      </c>
      <c r="AI290">
        <f>(AJ290 - AK290 - DI290*1E3/(8.314*(DK290+273.15)) * AM290/DH290 * AL290) * DH290/(100*CV290) * (1000 - DE290)/1000</f>
        <v>0</v>
      </c>
      <c r="AJ290">
        <v>1358.05952783151</v>
      </c>
      <c r="AK290">
        <v>1337.13921212121</v>
      </c>
      <c r="AL290">
        <v>3.37395331254162</v>
      </c>
      <c r="AM290">
        <v>64.6680745848926</v>
      </c>
      <c r="AN290">
        <f>(AP290 - AO290 + DI290*1E3/(8.314*(DK290+273.15)) * AR290/DH290 * AQ290) * DH290/(100*CV290) * 1000/(1000 - AP290)</f>
        <v>0</v>
      </c>
      <c r="AO290">
        <v>9.37077548656816</v>
      </c>
      <c r="AP290">
        <v>9.93823055944056</v>
      </c>
      <c r="AQ290">
        <v>-7.54193919837938e-05</v>
      </c>
      <c r="AR290">
        <v>99.6129753711119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MAX(0,($B$13+$C$13*DP290)/(1+$D$13*DP290)*DI290/(DK290+273)*$E$13)</f>
        <v>0</v>
      </c>
      <c r="AX290" t="s">
        <v>407</v>
      </c>
      <c r="AY290" t="s">
        <v>407</v>
      </c>
      <c r="AZ290">
        <v>0</v>
      </c>
      <c r="BA290">
        <v>0</v>
      </c>
      <c r="BB290">
        <f>1-AZ290/BA290</f>
        <v>0</v>
      </c>
      <c r="BC290">
        <v>0</v>
      </c>
      <c r="BD290" t="s">
        <v>407</v>
      </c>
      <c r="BE290" t="s">
        <v>407</v>
      </c>
      <c r="BF290">
        <v>0</v>
      </c>
      <c r="BG290">
        <v>0</v>
      </c>
      <c r="BH290">
        <f>1-BF290/BG290</f>
        <v>0</v>
      </c>
      <c r="BI290">
        <v>0.5</v>
      </c>
      <c r="BJ290">
        <f>CS290</f>
        <v>0</v>
      </c>
      <c r="BK290">
        <f>L290</f>
        <v>0</v>
      </c>
      <c r="BL290">
        <f>BH290*BI290*BJ290</f>
        <v>0</v>
      </c>
      <c r="BM290">
        <f>(BK290-BC290)/BJ290</f>
        <v>0</v>
      </c>
      <c r="BN290">
        <f>(BA290-BG290)/BG290</f>
        <v>0</v>
      </c>
      <c r="BO290">
        <f>AZ290/(BB290+AZ290/BG290)</f>
        <v>0</v>
      </c>
      <c r="BP290" t="s">
        <v>407</v>
      </c>
      <c r="BQ290">
        <v>0</v>
      </c>
      <c r="BR290">
        <f>IF(BQ290&lt;&gt;0, BQ290, BO290)</f>
        <v>0</v>
      </c>
      <c r="BS290">
        <f>1-BR290/BG290</f>
        <v>0</v>
      </c>
      <c r="BT290">
        <f>(BG290-BF290)/(BG290-BR290)</f>
        <v>0</v>
      </c>
      <c r="BU290">
        <f>(BA290-BG290)/(BA290-BR290)</f>
        <v>0</v>
      </c>
      <c r="BV290">
        <f>(BG290-BF290)/(BG290-AZ290)</f>
        <v>0</v>
      </c>
      <c r="BW290">
        <f>(BA290-BG290)/(BA290-AZ290)</f>
        <v>0</v>
      </c>
      <c r="BX290">
        <f>(BT290*BR290/BF290)</f>
        <v>0</v>
      </c>
      <c r="BY290">
        <f>(1-BX290)</f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f>$B$11*DQ290+$C$11*DR290+$F$11*EC290*(1-EF290)</f>
        <v>0</v>
      </c>
      <c r="CS290">
        <f>CR290*CT290</f>
        <v>0</v>
      </c>
      <c r="CT290">
        <f>($B$11*$D$9+$C$11*$D$9+$F$11*((EP290+EH290)/MAX(EP290+EH290+EQ290, 0.1)*$I$9+EQ290/MAX(EP290+EH290+EQ290, 0.1)*$J$9))/($B$11+$C$11+$F$11)</f>
        <v>0</v>
      </c>
      <c r="CU290">
        <f>($B$11*$K$9+$C$11*$K$9+$F$11*((EP290+EH290)/MAX(EP290+EH290+EQ290, 0.1)*$P$9+EQ290/MAX(EP290+EH290+EQ290, 0.1)*$Q$9))/($B$11+$C$11+$F$11)</f>
        <v>0</v>
      </c>
      <c r="CV290">
        <v>2.96</v>
      </c>
      <c r="CW290">
        <v>0.5</v>
      </c>
      <c r="CX290" t="s">
        <v>408</v>
      </c>
      <c r="CY290">
        <v>2</v>
      </c>
      <c r="CZ290" t="b">
        <v>1</v>
      </c>
      <c r="DA290">
        <v>1510794549.94444</v>
      </c>
      <c r="DB290">
        <v>1300.32925925926</v>
      </c>
      <c r="DC290">
        <v>1328.46888888889</v>
      </c>
      <c r="DD290">
        <v>9.9428437037037</v>
      </c>
      <c r="DE290">
        <v>9.37262851851852</v>
      </c>
      <c r="DF290">
        <v>1288.39666666667</v>
      </c>
      <c r="DG290">
        <v>9.9429962962963</v>
      </c>
      <c r="DH290">
        <v>500.06937037037</v>
      </c>
      <c r="DI290">
        <v>89.8485888888889</v>
      </c>
      <c r="DJ290">
        <v>0.0999875296296296</v>
      </c>
      <c r="DK290">
        <v>18.9579962962963</v>
      </c>
      <c r="DL290">
        <v>20.0099925925926</v>
      </c>
      <c r="DM290">
        <v>999.9</v>
      </c>
      <c r="DN290">
        <v>0</v>
      </c>
      <c r="DO290">
        <v>0</v>
      </c>
      <c r="DP290">
        <v>9996.01444444444</v>
      </c>
      <c r="DQ290">
        <v>0</v>
      </c>
      <c r="DR290">
        <v>9.78303777777778</v>
      </c>
      <c r="DS290">
        <v>-28.1382851851852</v>
      </c>
      <c r="DT290">
        <v>1313.38814814815</v>
      </c>
      <c r="DU290">
        <v>1341.03666666667</v>
      </c>
      <c r="DV290">
        <v>0.570215296296296</v>
      </c>
      <c r="DW290">
        <v>1328.46888888889</v>
      </c>
      <c r="DX290">
        <v>9.37262851851852</v>
      </c>
      <c r="DY290">
        <v>0.893350703703704</v>
      </c>
      <c r="DZ290">
        <v>0.842117555555556</v>
      </c>
      <c r="EA290">
        <v>5.28406925925926</v>
      </c>
      <c r="EB290">
        <v>4.43779555555556</v>
      </c>
      <c r="EC290">
        <v>1999.95333333333</v>
      </c>
      <c r="ED290">
        <v>0.980002333333333</v>
      </c>
      <c r="EE290">
        <v>0.0199973777777778</v>
      </c>
      <c r="EF290">
        <v>0</v>
      </c>
      <c r="EG290">
        <v>2.31351111111111</v>
      </c>
      <c r="EH290">
        <v>0</v>
      </c>
      <c r="EI290">
        <v>5245.5162962963</v>
      </c>
      <c r="EJ290">
        <v>17299.7481481482</v>
      </c>
      <c r="EK290">
        <v>40.7335555555555</v>
      </c>
      <c r="EL290">
        <v>41.7682592592593</v>
      </c>
      <c r="EM290">
        <v>40.4557777777778</v>
      </c>
      <c r="EN290">
        <v>40.9117777777778</v>
      </c>
      <c r="EO290">
        <v>39.3122592592593</v>
      </c>
      <c r="EP290">
        <v>1959.96111111111</v>
      </c>
      <c r="EQ290">
        <v>39.9918518518518</v>
      </c>
      <c r="ER290">
        <v>0</v>
      </c>
      <c r="ES290">
        <v>1679595310.7</v>
      </c>
      <c r="ET290">
        <v>0</v>
      </c>
      <c r="EU290">
        <v>2.318112</v>
      </c>
      <c r="EV290">
        <v>0.0264230866860134</v>
      </c>
      <c r="EW290">
        <v>-2.39384615268039</v>
      </c>
      <c r="EX290">
        <v>5245.5156</v>
      </c>
      <c r="EY290">
        <v>15</v>
      </c>
      <c r="EZ290">
        <v>0</v>
      </c>
      <c r="FA290" t="s">
        <v>409</v>
      </c>
      <c r="FB290">
        <v>1510787920.6</v>
      </c>
      <c r="FC290">
        <v>1510787921.6</v>
      </c>
      <c r="FD290">
        <v>0</v>
      </c>
      <c r="FE290">
        <v>-0.101</v>
      </c>
      <c r="FF290">
        <v>-0.012</v>
      </c>
      <c r="FG290">
        <v>6.901</v>
      </c>
      <c r="FH290">
        <v>0.516</v>
      </c>
      <c r="FI290">
        <v>420</v>
      </c>
      <c r="FJ290">
        <v>24</v>
      </c>
      <c r="FK290">
        <v>0.32</v>
      </c>
      <c r="FL290">
        <v>0.12</v>
      </c>
      <c r="FM290">
        <v>0.571314925</v>
      </c>
      <c r="FN290">
        <v>-0.0180451969981237</v>
      </c>
      <c r="FO290">
        <v>0.00187808147303971</v>
      </c>
      <c r="FP290">
        <v>1</v>
      </c>
      <c r="FQ290">
        <v>1</v>
      </c>
      <c r="FR290">
        <v>1</v>
      </c>
      <c r="FS290" t="s">
        <v>410</v>
      </c>
      <c r="FT290">
        <v>2.97387</v>
      </c>
      <c r="FU290">
        <v>2.75375</v>
      </c>
      <c r="FV290">
        <v>0.197013</v>
      </c>
      <c r="FW290">
        <v>0.20043</v>
      </c>
      <c r="FX290">
        <v>0.0543471</v>
      </c>
      <c r="FY290">
        <v>0.0524951</v>
      </c>
      <c r="FZ290">
        <v>31262.4</v>
      </c>
      <c r="GA290">
        <v>33968</v>
      </c>
      <c r="GB290">
        <v>35279.2</v>
      </c>
      <c r="GC290">
        <v>38526</v>
      </c>
      <c r="GD290">
        <v>47281.2</v>
      </c>
      <c r="GE290">
        <v>52709</v>
      </c>
      <c r="GF290">
        <v>55081.6</v>
      </c>
      <c r="GG290">
        <v>61766.8</v>
      </c>
      <c r="GH290">
        <v>1.9952</v>
      </c>
      <c r="GI290">
        <v>1.7967</v>
      </c>
      <c r="GJ290">
        <v>0.0386126</v>
      </c>
      <c r="GK290">
        <v>0</v>
      </c>
      <c r="GL290">
        <v>19.3582</v>
      </c>
      <c r="GM290">
        <v>999.9</v>
      </c>
      <c r="GN290">
        <v>50.787</v>
      </c>
      <c r="GO290">
        <v>30.675</v>
      </c>
      <c r="GP290">
        <v>25.0308</v>
      </c>
      <c r="GQ290">
        <v>56.4388</v>
      </c>
      <c r="GR290">
        <v>50.4928</v>
      </c>
      <c r="GS290">
        <v>1</v>
      </c>
      <c r="GT290">
        <v>-0.0748577</v>
      </c>
      <c r="GU290">
        <v>5.63694</v>
      </c>
      <c r="GV290">
        <v>20.032</v>
      </c>
      <c r="GW290">
        <v>5.19947</v>
      </c>
      <c r="GX290">
        <v>12.0061</v>
      </c>
      <c r="GY290">
        <v>4.9756</v>
      </c>
      <c r="GZ290">
        <v>3.293</v>
      </c>
      <c r="HA290">
        <v>9999</v>
      </c>
      <c r="HB290">
        <v>9999</v>
      </c>
      <c r="HC290">
        <v>999.9</v>
      </c>
      <c r="HD290">
        <v>9999</v>
      </c>
      <c r="HE290">
        <v>1.86311</v>
      </c>
      <c r="HF290">
        <v>1.86813</v>
      </c>
      <c r="HG290">
        <v>1.86786</v>
      </c>
      <c r="HH290">
        <v>1.86903</v>
      </c>
      <c r="HI290">
        <v>1.86987</v>
      </c>
      <c r="HJ290">
        <v>1.86589</v>
      </c>
      <c r="HK290">
        <v>1.86699</v>
      </c>
      <c r="HL290">
        <v>1.86835</v>
      </c>
      <c r="HM290">
        <v>5</v>
      </c>
      <c r="HN290">
        <v>0</v>
      </c>
      <c r="HO290">
        <v>0</v>
      </c>
      <c r="HP290">
        <v>0</v>
      </c>
      <c r="HQ290" t="s">
        <v>411</v>
      </c>
      <c r="HR290" t="s">
        <v>412</v>
      </c>
      <c r="HS290" t="s">
        <v>413</v>
      </c>
      <c r="HT290" t="s">
        <v>413</v>
      </c>
      <c r="HU290" t="s">
        <v>413</v>
      </c>
      <c r="HV290" t="s">
        <v>413</v>
      </c>
      <c r="HW290">
        <v>0</v>
      </c>
      <c r="HX290">
        <v>100</v>
      </c>
      <c r="HY290">
        <v>100</v>
      </c>
      <c r="HZ290">
        <v>12.06</v>
      </c>
      <c r="IA290">
        <v>-0.0002</v>
      </c>
      <c r="IB290">
        <v>4.09459096810632</v>
      </c>
      <c r="IC290">
        <v>0.00701673648668627</v>
      </c>
      <c r="ID290">
        <v>-7.00304995360485e-07</v>
      </c>
      <c r="IE290">
        <v>-1.86506737496121e-11</v>
      </c>
      <c r="IF290">
        <v>0.00125787624930914</v>
      </c>
      <c r="IG290">
        <v>-0.0224036906934607</v>
      </c>
      <c r="IH290">
        <v>0.00249664406764014</v>
      </c>
      <c r="II290">
        <v>-2.59163740235367e-05</v>
      </c>
      <c r="IJ290">
        <v>-2</v>
      </c>
      <c r="IK290">
        <v>2020</v>
      </c>
      <c r="IL290">
        <v>1</v>
      </c>
      <c r="IM290">
        <v>25</v>
      </c>
      <c r="IN290">
        <v>110.6</v>
      </c>
      <c r="IO290">
        <v>110.6</v>
      </c>
      <c r="IP290">
        <v>2.61353</v>
      </c>
      <c r="IQ290">
        <v>2.61841</v>
      </c>
      <c r="IR290">
        <v>1.54785</v>
      </c>
      <c r="IS290">
        <v>2.30469</v>
      </c>
      <c r="IT290">
        <v>1.34644</v>
      </c>
      <c r="IU290">
        <v>2.26196</v>
      </c>
      <c r="IV290">
        <v>34.2587</v>
      </c>
      <c r="IW290">
        <v>24.1838</v>
      </c>
      <c r="IX290">
        <v>18</v>
      </c>
      <c r="IY290">
        <v>501.912</v>
      </c>
      <c r="IZ290">
        <v>380.054</v>
      </c>
      <c r="JA290">
        <v>12.4483</v>
      </c>
      <c r="JB290">
        <v>26.0107</v>
      </c>
      <c r="JC290">
        <v>29.9999</v>
      </c>
      <c r="JD290">
        <v>26.0645</v>
      </c>
      <c r="JE290">
        <v>26.0178</v>
      </c>
      <c r="JF290">
        <v>52.3512</v>
      </c>
      <c r="JG290">
        <v>59.3993</v>
      </c>
      <c r="JH290">
        <v>0</v>
      </c>
      <c r="JI290">
        <v>12.4578</v>
      </c>
      <c r="JJ290">
        <v>1375.65</v>
      </c>
      <c r="JK290">
        <v>9.458</v>
      </c>
      <c r="JL290">
        <v>102.226</v>
      </c>
      <c r="JM290">
        <v>102.829</v>
      </c>
    </row>
    <row r="291" spans="1:273">
      <c r="A291">
        <v>275</v>
      </c>
      <c r="B291">
        <v>1510794563</v>
      </c>
      <c r="C291">
        <v>5230.90000009537</v>
      </c>
      <c r="D291" t="s">
        <v>961</v>
      </c>
      <c r="E291" t="s">
        <v>962</v>
      </c>
      <c r="F291">
        <v>5</v>
      </c>
      <c r="G291" t="s">
        <v>798</v>
      </c>
      <c r="H291" t="s">
        <v>406</v>
      </c>
      <c r="I291">
        <v>1510794555.23214</v>
      </c>
      <c r="J291">
        <f>(K291)/1000</f>
        <v>0</v>
      </c>
      <c r="K291">
        <f>IF(CZ291, AN291, AH291)</f>
        <v>0</v>
      </c>
      <c r="L291">
        <f>IF(CZ291, AI291, AG291)</f>
        <v>0</v>
      </c>
      <c r="M291">
        <f>DB291 - IF(AU291&gt;1, L291*CV291*100.0/(AW291*DP291), 0)</f>
        <v>0</v>
      </c>
      <c r="N291">
        <f>((T291-J291/2)*M291-L291)/(T291+J291/2)</f>
        <v>0</v>
      </c>
      <c r="O291">
        <f>N291*(DI291+DJ291)/1000.0</f>
        <v>0</v>
      </c>
      <c r="P291">
        <f>(DB291 - IF(AU291&gt;1, L291*CV291*100.0/(AW291*DP291), 0))*(DI291+DJ291)/1000.0</f>
        <v>0</v>
      </c>
      <c r="Q291">
        <f>2.0/((1/S291-1/R291)+SIGN(S291)*SQRT((1/S291-1/R291)*(1/S291-1/R291) + 4*CW291/((CW291+1)*(CW291+1))*(2*1/S291*1/R291-1/R291*1/R291)))</f>
        <v>0</v>
      </c>
      <c r="R291">
        <f>IF(LEFT(CX291,1)&lt;&gt;"0",IF(LEFT(CX291,1)="1",3.0,CY291),$D$5+$E$5*(DP291*DI291/($K$5*1000))+$F$5*(DP291*DI291/($K$5*1000))*MAX(MIN(CV291,$J$5),$I$5)*MAX(MIN(CV291,$J$5),$I$5)+$G$5*MAX(MIN(CV291,$J$5),$I$5)*(DP291*DI291/($K$5*1000))+$H$5*(DP291*DI291/($K$5*1000))*(DP291*DI291/($K$5*1000)))</f>
        <v>0</v>
      </c>
      <c r="S291">
        <f>J291*(1000-(1000*0.61365*exp(17.502*W291/(240.97+W291))/(DI291+DJ291)+DD291)/2)/(1000*0.61365*exp(17.502*W291/(240.97+W291))/(DI291+DJ291)-DD291)</f>
        <v>0</v>
      </c>
      <c r="T291">
        <f>1/((CW291+1)/(Q291/1.6)+1/(R291/1.37)) + CW291/((CW291+1)/(Q291/1.6) + CW291/(R291/1.37))</f>
        <v>0</v>
      </c>
      <c r="U291">
        <f>(CR291*CU291)</f>
        <v>0</v>
      </c>
      <c r="V291">
        <f>(DK291+(U291+2*0.95*5.67E-8*(((DK291+$B$7)+273)^4-(DK291+273)^4)-44100*J291)/(1.84*29.3*R291+8*0.95*5.67E-8*(DK291+273)^3))</f>
        <v>0</v>
      </c>
      <c r="W291">
        <f>($C$7*DL291+$D$7*DM291+$E$7*V291)</f>
        <v>0</v>
      </c>
      <c r="X291">
        <f>0.61365*exp(17.502*W291/(240.97+W291))</f>
        <v>0</v>
      </c>
      <c r="Y291">
        <f>(Z291/AA291*100)</f>
        <v>0</v>
      </c>
      <c r="Z291">
        <f>DD291*(DI291+DJ291)/1000</f>
        <v>0</v>
      </c>
      <c r="AA291">
        <f>0.61365*exp(17.502*DK291/(240.97+DK291))</f>
        <v>0</v>
      </c>
      <c r="AB291">
        <f>(X291-DD291*(DI291+DJ291)/1000)</f>
        <v>0</v>
      </c>
      <c r="AC291">
        <f>(-J291*44100)</f>
        <v>0</v>
      </c>
      <c r="AD291">
        <f>2*29.3*R291*0.92*(DK291-W291)</f>
        <v>0</v>
      </c>
      <c r="AE291">
        <f>2*0.95*5.67E-8*(((DK291+$B$7)+273)^4-(W291+273)^4)</f>
        <v>0</v>
      </c>
      <c r="AF291">
        <f>U291+AE291+AC291+AD291</f>
        <v>0</v>
      </c>
      <c r="AG291">
        <f>DH291*AU291*(DC291-DB291*(1000-AU291*DE291)/(1000-AU291*DD291))/(100*CV291)</f>
        <v>0</v>
      </c>
      <c r="AH291">
        <f>1000*DH291*AU291*(DD291-DE291)/(100*CV291*(1000-AU291*DD291))</f>
        <v>0</v>
      </c>
      <c r="AI291">
        <f>(AJ291 - AK291 - DI291*1E3/(8.314*(DK291+273.15)) * AM291/DH291 * AL291) * DH291/(100*CV291) * (1000 - DE291)/1000</f>
        <v>0</v>
      </c>
      <c r="AJ291">
        <v>1375.75983459173</v>
      </c>
      <c r="AK291">
        <v>1355.15933333333</v>
      </c>
      <c r="AL291">
        <v>3.27693906365425</v>
      </c>
      <c r="AM291">
        <v>64.6680745848926</v>
      </c>
      <c r="AN291">
        <f>(AP291 - AO291 + DI291*1E3/(8.314*(DK291+273.15)) * AR291/DH291 * AQ291) * DH291/(100*CV291) * 1000/(1000 - AP291)</f>
        <v>0</v>
      </c>
      <c r="AO291">
        <v>9.39547140169211</v>
      </c>
      <c r="AP291">
        <v>9.94683650349651</v>
      </c>
      <c r="AQ291">
        <v>1.5619409505214e-05</v>
      </c>
      <c r="AR291">
        <v>99.6129753711119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MAX(0,($B$13+$C$13*DP291)/(1+$D$13*DP291)*DI291/(DK291+273)*$E$13)</f>
        <v>0</v>
      </c>
      <c r="AX291" t="s">
        <v>407</v>
      </c>
      <c r="AY291" t="s">
        <v>407</v>
      </c>
      <c r="AZ291">
        <v>0</v>
      </c>
      <c r="BA291">
        <v>0</v>
      </c>
      <c r="BB291">
        <f>1-AZ291/BA291</f>
        <v>0</v>
      </c>
      <c r="BC291">
        <v>0</v>
      </c>
      <c r="BD291" t="s">
        <v>407</v>
      </c>
      <c r="BE291" t="s">
        <v>407</v>
      </c>
      <c r="BF291">
        <v>0</v>
      </c>
      <c r="BG291">
        <v>0</v>
      </c>
      <c r="BH291">
        <f>1-BF291/BG291</f>
        <v>0</v>
      </c>
      <c r="BI291">
        <v>0.5</v>
      </c>
      <c r="BJ291">
        <f>CS291</f>
        <v>0</v>
      </c>
      <c r="BK291">
        <f>L291</f>
        <v>0</v>
      </c>
      <c r="BL291">
        <f>BH291*BI291*BJ291</f>
        <v>0</v>
      </c>
      <c r="BM291">
        <f>(BK291-BC291)/BJ291</f>
        <v>0</v>
      </c>
      <c r="BN291">
        <f>(BA291-BG291)/BG291</f>
        <v>0</v>
      </c>
      <c r="BO291">
        <f>AZ291/(BB291+AZ291/BG291)</f>
        <v>0</v>
      </c>
      <c r="BP291" t="s">
        <v>407</v>
      </c>
      <c r="BQ291">
        <v>0</v>
      </c>
      <c r="BR291">
        <f>IF(BQ291&lt;&gt;0, BQ291, BO291)</f>
        <v>0</v>
      </c>
      <c r="BS291">
        <f>1-BR291/BG291</f>
        <v>0</v>
      </c>
      <c r="BT291">
        <f>(BG291-BF291)/(BG291-BR291)</f>
        <v>0</v>
      </c>
      <c r="BU291">
        <f>(BA291-BG291)/(BA291-BR291)</f>
        <v>0</v>
      </c>
      <c r="BV291">
        <f>(BG291-BF291)/(BG291-AZ291)</f>
        <v>0</v>
      </c>
      <c r="BW291">
        <f>(BA291-BG291)/(BA291-AZ291)</f>
        <v>0</v>
      </c>
      <c r="BX291">
        <f>(BT291*BR291/BF291)</f>
        <v>0</v>
      </c>
      <c r="BY291">
        <f>(1-BX291)</f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f>$B$11*DQ291+$C$11*DR291+$F$11*EC291*(1-EF291)</f>
        <v>0</v>
      </c>
      <c r="CS291">
        <f>CR291*CT291</f>
        <v>0</v>
      </c>
      <c r="CT291">
        <f>($B$11*$D$9+$C$11*$D$9+$F$11*((EP291+EH291)/MAX(EP291+EH291+EQ291, 0.1)*$I$9+EQ291/MAX(EP291+EH291+EQ291, 0.1)*$J$9))/($B$11+$C$11+$F$11)</f>
        <v>0</v>
      </c>
      <c r="CU291">
        <f>($B$11*$K$9+$C$11*$K$9+$F$11*((EP291+EH291)/MAX(EP291+EH291+EQ291, 0.1)*$P$9+EQ291/MAX(EP291+EH291+EQ291, 0.1)*$Q$9))/($B$11+$C$11+$F$11)</f>
        <v>0</v>
      </c>
      <c r="CV291">
        <v>2.96</v>
      </c>
      <c r="CW291">
        <v>0.5</v>
      </c>
      <c r="CX291" t="s">
        <v>408</v>
      </c>
      <c r="CY291">
        <v>2</v>
      </c>
      <c r="CZ291" t="b">
        <v>1</v>
      </c>
      <c r="DA291">
        <v>1510794555.23214</v>
      </c>
      <c r="DB291">
        <v>1317.84142857143</v>
      </c>
      <c r="DC291">
        <v>1345.82214285714</v>
      </c>
      <c r="DD291">
        <v>9.94113964285714</v>
      </c>
      <c r="DE291">
        <v>9.38192357142857</v>
      </c>
      <c r="DF291">
        <v>1305.82035714286</v>
      </c>
      <c r="DG291">
        <v>9.941325</v>
      </c>
      <c r="DH291">
        <v>500.065428571429</v>
      </c>
      <c r="DI291">
        <v>89.8476857142857</v>
      </c>
      <c r="DJ291">
        <v>0.09999725</v>
      </c>
      <c r="DK291">
        <v>18.9561821428571</v>
      </c>
      <c r="DL291">
        <v>20.0083928571429</v>
      </c>
      <c r="DM291">
        <v>999.9</v>
      </c>
      <c r="DN291">
        <v>0</v>
      </c>
      <c r="DO291">
        <v>0</v>
      </c>
      <c r="DP291">
        <v>9993.40857142857</v>
      </c>
      <c r="DQ291">
        <v>0</v>
      </c>
      <c r="DR291">
        <v>9.7877775</v>
      </c>
      <c r="DS291">
        <v>-27.9794178571429</v>
      </c>
      <c r="DT291">
        <v>1331.07464285714</v>
      </c>
      <c r="DU291">
        <v>1358.56785714286</v>
      </c>
      <c r="DV291">
        <v>0.559217035714286</v>
      </c>
      <c r="DW291">
        <v>1345.82214285714</v>
      </c>
      <c r="DX291">
        <v>9.38192357142857</v>
      </c>
      <c r="DY291">
        <v>0.893188571428572</v>
      </c>
      <c r="DZ291">
        <v>0.842944178571429</v>
      </c>
      <c r="EA291">
        <v>5.28146071428572</v>
      </c>
      <c r="EB291">
        <v>4.45178785714286</v>
      </c>
      <c r="EC291">
        <v>1999.94142857143</v>
      </c>
      <c r="ED291">
        <v>0.980002928571429</v>
      </c>
      <c r="EE291">
        <v>0.0199967428571429</v>
      </c>
      <c r="EF291">
        <v>0</v>
      </c>
      <c r="EG291">
        <v>2.29951428571429</v>
      </c>
      <c r="EH291">
        <v>0</v>
      </c>
      <c r="EI291">
        <v>5245.07035714286</v>
      </c>
      <c r="EJ291">
        <v>17299.6535714286</v>
      </c>
      <c r="EK291">
        <v>40.8211785714286</v>
      </c>
      <c r="EL291">
        <v>41.8346428571428</v>
      </c>
      <c r="EM291">
        <v>40.5265</v>
      </c>
      <c r="EN291">
        <v>40.99975</v>
      </c>
      <c r="EO291">
        <v>39.3903214285714</v>
      </c>
      <c r="EP291">
        <v>1959.95142857143</v>
      </c>
      <c r="EQ291">
        <v>39.99</v>
      </c>
      <c r="ER291">
        <v>0</v>
      </c>
      <c r="ES291">
        <v>1679595316.1</v>
      </c>
      <c r="ET291">
        <v>0</v>
      </c>
      <c r="EU291">
        <v>2.32177307692308</v>
      </c>
      <c r="EV291">
        <v>0.614656414406091</v>
      </c>
      <c r="EW291">
        <v>-7.44068373810439</v>
      </c>
      <c r="EX291">
        <v>5245.06461538462</v>
      </c>
      <c r="EY291">
        <v>15</v>
      </c>
      <c r="EZ291">
        <v>0</v>
      </c>
      <c r="FA291" t="s">
        <v>409</v>
      </c>
      <c r="FB291">
        <v>1510787920.6</v>
      </c>
      <c r="FC291">
        <v>1510787921.6</v>
      </c>
      <c r="FD291">
        <v>0</v>
      </c>
      <c r="FE291">
        <v>-0.101</v>
      </c>
      <c r="FF291">
        <v>-0.012</v>
      </c>
      <c r="FG291">
        <v>6.901</v>
      </c>
      <c r="FH291">
        <v>0.516</v>
      </c>
      <c r="FI291">
        <v>420</v>
      </c>
      <c r="FJ291">
        <v>24</v>
      </c>
      <c r="FK291">
        <v>0.32</v>
      </c>
      <c r="FL291">
        <v>0.12</v>
      </c>
      <c r="FM291">
        <v>0.562550825</v>
      </c>
      <c r="FN291">
        <v>-0.113622765478425</v>
      </c>
      <c r="FO291">
        <v>0.0138280445542519</v>
      </c>
      <c r="FP291">
        <v>1</v>
      </c>
      <c r="FQ291">
        <v>1</v>
      </c>
      <c r="FR291">
        <v>1</v>
      </c>
      <c r="FS291" t="s">
        <v>410</v>
      </c>
      <c r="FT291">
        <v>2.97402</v>
      </c>
      <c r="FU291">
        <v>2.7538</v>
      </c>
      <c r="FV291">
        <v>0.198634</v>
      </c>
      <c r="FW291">
        <v>0.202124</v>
      </c>
      <c r="FX291">
        <v>0.0543903</v>
      </c>
      <c r="FY291">
        <v>0.0526738</v>
      </c>
      <c r="FZ291">
        <v>31199.4</v>
      </c>
      <c r="GA291">
        <v>33896.3</v>
      </c>
      <c r="GB291">
        <v>35279.2</v>
      </c>
      <c r="GC291">
        <v>38526.2</v>
      </c>
      <c r="GD291">
        <v>47279</v>
      </c>
      <c r="GE291">
        <v>52699.1</v>
      </c>
      <c r="GF291">
        <v>55081.6</v>
      </c>
      <c r="GG291">
        <v>61766.8</v>
      </c>
      <c r="GH291">
        <v>1.99545</v>
      </c>
      <c r="GI291">
        <v>1.7966</v>
      </c>
      <c r="GJ291">
        <v>0.0399686</v>
      </c>
      <c r="GK291">
        <v>0</v>
      </c>
      <c r="GL291">
        <v>19.3558</v>
      </c>
      <c r="GM291">
        <v>999.9</v>
      </c>
      <c r="GN291">
        <v>50.763</v>
      </c>
      <c r="GO291">
        <v>30.675</v>
      </c>
      <c r="GP291">
        <v>25.0205</v>
      </c>
      <c r="GQ291">
        <v>56.3788</v>
      </c>
      <c r="GR291">
        <v>49.9038</v>
      </c>
      <c r="GS291">
        <v>1</v>
      </c>
      <c r="GT291">
        <v>-0.0749416</v>
      </c>
      <c r="GU291">
        <v>5.59551</v>
      </c>
      <c r="GV291">
        <v>20.0334</v>
      </c>
      <c r="GW291">
        <v>5.19947</v>
      </c>
      <c r="GX291">
        <v>12.0044</v>
      </c>
      <c r="GY291">
        <v>4.97575</v>
      </c>
      <c r="GZ291">
        <v>3.293</v>
      </c>
      <c r="HA291">
        <v>9999</v>
      </c>
      <c r="HB291">
        <v>9999</v>
      </c>
      <c r="HC291">
        <v>999.9</v>
      </c>
      <c r="HD291">
        <v>9999</v>
      </c>
      <c r="HE291">
        <v>1.86311</v>
      </c>
      <c r="HF291">
        <v>1.86813</v>
      </c>
      <c r="HG291">
        <v>1.86784</v>
      </c>
      <c r="HH291">
        <v>1.86903</v>
      </c>
      <c r="HI291">
        <v>1.86983</v>
      </c>
      <c r="HJ291">
        <v>1.86591</v>
      </c>
      <c r="HK291">
        <v>1.867</v>
      </c>
      <c r="HL291">
        <v>1.86834</v>
      </c>
      <c r="HM291">
        <v>5</v>
      </c>
      <c r="HN291">
        <v>0</v>
      </c>
      <c r="HO291">
        <v>0</v>
      </c>
      <c r="HP291">
        <v>0</v>
      </c>
      <c r="HQ291" t="s">
        <v>411</v>
      </c>
      <c r="HR291" t="s">
        <v>412</v>
      </c>
      <c r="HS291" t="s">
        <v>413</v>
      </c>
      <c r="HT291" t="s">
        <v>413</v>
      </c>
      <c r="HU291" t="s">
        <v>413</v>
      </c>
      <c r="HV291" t="s">
        <v>413</v>
      </c>
      <c r="HW291">
        <v>0</v>
      </c>
      <c r="HX291">
        <v>100</v>
      </c>
      <c r="HY291">
        <v>100</v>
      </c>
      <c r="HZ291">
        <v>12.15</v>
      </c>
      <c r="IA291">
        <v>-0</v>
      </c>
      <c r="IB291">
        <v>4.09459096810632</v>
      </c>
      <c r="IC291">
        <v>0.00701673648668627</v>
      </c>
      <c r="ID291">
        <v>-7.00304995360485e-07</v>
      </c>
      <c r="IE291">
        <v>-1.86506737496121e-11</v>
      </c>
      <c r="IF291">
        <v>0.00125787624930914</v>
      </c>
      <c r="IG291">
        <v>-0.0224036906934607</v>
      </c>
      <c r="IH291">
        <v>0.00249664406764014</v>
      </c>
      <c r="II291">
        <v>-2.59163740235367e-05</v>
      </c>
      <c r="IJ291">
        <v>-2</v>
      </c>
      <c r="IK291">
        <v>2020</v>
      </c>
      <c r="IL291">
        <v>1</v>
      </c>
      <c r="IM291">
        <v>25</v>
      </c>
      <c r="IN291">
        <v>110.7</v>
      </c>
      <c r="IO291">
        <v>110.7</v>
      </c>
      <c r="IP291">
        <v>2.64282</v>
      </c>
      <c r="IQ291">
        <v>2.60986</v>
      </c>
      <c r="IR291">
        <v>1.54785</v>
      </c>
      <c r="IS291">
        <v>2.30469</v>
      </c>
      <c r="IT291">
        <v>1.34644</v>
      </c>
      <c r="IU291">
        <v>2.4231</v>
      </c>
      <c r="IV291">
        <v>34.2587</v>
      </c>
      <c r="IW291">
        <v>24.1926</v>
      </c>
      <c r="IX291">
        <v>18</v>
      </c>
      <c r="IY291">
        <v>502.057</v>
      </c>
      <c r="IZ291">
        <v>380.001</v>
      </c>
      <c r="JA291">
        <v>12.4477</v>
      </c>
      <c r="JB291">
        <v>26.0091</v>
      </c>
      <c r="JC291">
        <v>29.9999</v>
      </c>
      <c r="JD291">
        <v>26.0624</v>
      </c>
      <c r="JE291">
        <v>26.0178</v>
      </c>
      <c r="JF291">
        <v>52.9264</v>
      </c>
      <c r="JG291">
        <v>59.3993</v>
      </c>
      <c r="JH291">
        <v>0</v>
      </c>
      <c r="JI291">
        <v>12.4552</v>
      </c>
      <c r="JJ291">
        <v>1389.16</v>
      </c>
      <c r="JK291">
        <v>9.45285</v>
      </c>
      <c r="JL291">
        <v>102.225</v>
      </c>
      <c r="JM291">
        <v>102.83</v>
      </c>
    </row>
    <row r="292" spans="1:273">
      <c r="A292">
        <v>276</v>
      </c>
      <c r="B292">
        <v>1510794567.5</v>
      </c>
      <c r="C292">
        <v>5235.40000009537</v>
      </c>
      <c r="D292" t="s">
        <v>963</v>
      </c>
      <c r="E292" t="s">
        <v>964</v>
      </c>
      <c r="F292">
        <v>5</v>
      </c>
      <c r="G292" t="s">
        <v>798</v>
      </c>
      <c r="H292" t="s">
        <v>406</v>
      </c>
      <c r="I292">
        <v>1510794559.67857</v>
      </c>
      <c r="J292">
        <f>(K292)/1000</f>
        <v>0</v>
      </c>
      <c r="K292">
        <f>IF(CZ292, AN292, AH292)</f>
        <v>0</v>
      </c>
      <c r="L292">
        <f>IF(CZ292, AI292, AG292)</f>
        <v>0</v>
      </c>
      <c r="M292">
        <f>DB292 - IF(AU292&gt;1, L292*CV292*100.0/(AW292*DP292), 0)</f>
        <v>0</v>
      </c>
      <c r="N292">
        <f>((T292-J292/2)*M292-L292)/(T292+J292/2)</f>
        <v>0</v>
      </c>
      <c r="O292">
        <f>N292*(DI292+DJ292)/1000.0</f>
        <v>0</v>
      </c>
      <c r="P292">
        <f>(DB292 - IF(AU292&gt;1, L292*CV292*100.0/(AW292*DP292), 0))*(DI292+DJ292)/1000.0</f>
        <v>0</v>
      </c>
      <c r="Q292">
        <f>2.0/((1/S292-1/R292)+SIGN(S292)*SQRT((1/S292-1/R292)*(1/S292-1/R292) + 4*CW292/((CW292+1)*(CW292+1))*(2*1/S292*1/R292-1/R292*1/R292)))</f>
        <v>0</v>
      </c>
      <c r="R292">
        <f>IF(LEFT(CX292,1)&lt;&gt;"0",IF(LEFT(CX292,1)="1",3.0,CY292),$D$5+$E$5*(DP292*DI292/($K$5*1000))+$F$5*(DP292*DI292/($K$5*1000))*MAX(MIN(CV292,$J$5),$I$5)*MAX(MIN(CV292,$J$5),$I$5)+$G$5*MAX(MIN(CV292,$J$5),$I$5)*(DP292*DI292/($K$5*1000))+$H$5*(DP292*DI292/($K$5*1000))*(DP292*DI292/($K$5*1000)))</f>
        <v>0</v>
      </c>
      <c r="S292">
        <f>J292*(1000-(1000*0.61365*exp(17.502*W292/(240.97+W292))/(DI292+DJ292)+DD292)/2)/(1000*0.61365*exp(17.502*W292/(240.97+W292))/(DI292+DJ292)-DD292)</f>
        <v>0</v>
      </c>
      <c r="T292">
        <f>1/((CW292+1)/(Q292/1.6)+1/(R292/1.37)) + CW292/((CW292+1)/(Q292/1.6) + CW292/(R292/1.37))</f>
        <v>0</v>
      </c>
      <c r="U292">
        <f>(CR292*CU292)</f>
        <v>0</v>
      </c>
      <c r="V292">
        <f>(DK292+(U292+2*0.95*5.67E-8*(((DK292+$B$7)+273)^4-(DK292+273)^4)-44100*J292)/(1.84*29.3*R292+8*0.95*5.67E-8*(DK292+273)^3))</f>
        <v>0</v>
      </c>
      <c r="W292">
        <f>($C$7*DL292+$D$7*DM292+$E$7*V292)</f>
        <v>0</v>
      </c>
      <c r="X292">
        <f>0.61365*exp(17.502*W292/(240.97+W292))</f>
        <v>0</v>
      </c>
      <c r="Y292">
        <f>(Z292/AA292*100)</f>
        <v>0</v>
      </c>
      <c r="Z292">
        <f>DD292*(DI292+DJ292)/1000</f>
        <v>0</v>
      </c>
      <c r="AA292">
        <f>0.61365*exp(17.502*DK292/(240.97+DK292))</f>
        <v>0</v>
      </c>
      <c r="AB292">
        <f>(X292-DD292*(DI292+DJ292)/1000)</f>
        <v>0</v>
      </c>
      <c r="AC292">
        <f>(-J292*44100)</f>
        <v>0</v>
      </c>
      <c r="AD292">
        <f>2*29.3*R292*0.92*(DK292-W292)</f>
        <v>0</v>
      </c>
      <c r="AE292">
        <f>2*0.95*5.67E-8*(((DK292+$B$7)+273)^4-(W292+273)^4)</f>
        <v>0</v>
      </c>
      <c r="AF292">
        <f>U292+AE292+AC292+AD292</f>
        <v>0</v>
      </c>
      <c r="AG292">
        <f>DH292*AU292*(DC292-DB292*(1000-AU292*DE292)/(1000-AU292*DD292))/(100*CV292)</f>
        <v>0</v>
      </c>
      <c r="AH292">
        <f>1000*DH292*AU292*(DD292-DE292)/(100*CV292*(1000-AU292*DD292))</f>
        <v>0</v>
      </c>
      <c r="AI292">
        <f>(AJ292 - AK292 - DI292*1E3/(8.314*(DK292+273.15)) * AM292/DH292 * AL292) * DH292/(100*CV292) * (1000 - DE292)/1000</f>
        <v>0</v>
      </c>
      <c r="AJ292">
        <v>1391.90236223453</v>
      </c>
      <c r="AK292">
        <v>1370.52503030303</v>
      </c>
      <c r="AL292">
        <v>3.40369459958083</v>
      </c>
      <c r="AM292">
        <v>64.6680745848926</v>
      </c>
      <c r="AN292">
        <f>(AP292 - AO292 + DI292*1E3/(8.314*(DK292+273.15)) * AR292/DH292 * AQ292) * DH292/(100*CV292) * 1000/(1000 - AP292)</f>
        <v>0</v>
      </c>
      <c r="AO292">
        <v>9.41706715387151</v>
      </c>
      <c r="AP292">
        <v>9.95943930069931</v>
      </c>
      <c r="AQ292">
        <v>0.000155919092049162</v>
      </c>
      <c r="AR292">
        <v>99.6129753711119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MAX(0,($B$13+$C$13*DP292)/(1+$D$13*DP292)*DI292/(DK292+273)*$E$13)</f>
        <v>0</v>
      </c>
      <c r="AX292" t="s">
        <v>407</v>
      </c>
      <c r="AY292" t="s">
        <v>407</v>
      </c>
      <c r="AZ292">
        <v>0</v>
      </c>
      <c r="BA292">
        <v>0</v>
      </c>
      <c r="BB292">
        <f>1-AZ292/BA292</f>
        <v>0</v>
      </c>
      <c r="BC292">
        <v>0</v>
      </c>
      <c r="BD292" t="s">
        <v>407</v>
      </c>
      <c r="BE292" t="s">
        <v>407</v>
      </c>
      <c r="BF292">
        <v>0</v>
      </c>
      <c r="BG292">
        <v>0</v>
      </c>
      <c r="BH292">
        <f>1-BF292/BG292</f>
        <v>0</v>
      </c>
      <c r="BI292">
        <v>0.5</v>
      </c>
      <c r="BJ292">
        <f>CS292</f>
        <v>0</v>
      </c>
      <c r="BK292">
        <f>L292</f>
        <v>0</v>
      </c>
      <c r="BL292">
        <f>BH292*BI292*BJ292</f>
        <v>0</v>
      </c>
      <c r="BM292">
        <f>(BK292-BC292)/BJ292</f>
        <v>0</v>
      </c>
      <c r="BN292">
        <f>(BA292-BG292)/BG292</f>
        <v>0</v>
      </c>
      <c r="BO292">
        <f>AZ292/(BB292+AZ292/BG292)</f>
        <v>0</v>
      </c>
      <c r="BP292" t="s">
        <v>407</v>
      </c>
      <c r="BQ292">
        <v>0</v>
      </c>
      <c r="BR292">
        <f>IF(BQ292&lt;&gt;0, BQ292, BO292)</f>
        <v>0</v>
      </c>
      <c r="BS292">
        <f>1-BR292/BG292</f>
        <v>0</v>
      </c>
      <c r="BT292">
        <f>(BG292-BF292)/(BG292-BR292)</f>
        <v>0</v>
      </c>
      <c r="BU292">
        <f>(BA292-BG292)/(BA292-BR292)</f>
        <v>0</v>
      </c>
      <c r="BV292">
        <f>(BG292-BF292)/(BG292-AZ292)</f>
        <v>0</v>
      </c>
      <c r="BW292">
        <f>(BA292-BG292)/(BA292-AZ292)</f>
        <v>0</v>
      </c>
      <c r="BX292">
        <f>(BT292*BR292/BF292)</f>
        <v>0</v>
      </c>
      <c r="BY292">
        <f>(1-BX292)</f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f>$B$11*DQ292+$C$11*DR292+$F$11*EC292*(1-EF292)</f>
        <v>0</v>
      </c>
      <c r="CS292">
        <f>CR292*CT292</f>
        <v>0</v>
      </c>
      <c r="CT292">
        <f>($B$11*$D$9+$C$11*$D$9+$F$11*((EP292+EH292)/MAX(EP292+EH292+EQ292, 0.1)*$I$9+EQ292/MAX(EP292+EH292+EQ292, 0.1)*$J$9))/($B$11+$C$11+$F$11)</f>
        <v>0</v>
      </c>
      <c r="CU292">
        <f>($B$11*$K$9+$C$11*$K$9+$F$11*((EP292+EH292)/MAX(EP292+EH292+EQ292, 0.1)*$P$9+EQ292/MAX(EP292+EH292+EQ292, 0.1)*$Q$9))/($B$11+$C$11+$F$11)</f>
        <v>0</v>
      </c>
      <c r="CV292">
        <v>2.96</v>
      </c>
      <c r="CW292">
        <v>0.5</v>
      </c>
      <c r="CX292" t="s">
        <v>408</v>
      </c>
      <c r="CY292">
        <v>2</v>
      </c>
      <c r="CZ292" t="b">
        <v>1</v>
      </c>
      <c r="DA292">
        <v>1510794559.67857</v>
      </c>
      <c r="DB292">
        <v>1332.56357142857</v>
      </c>
      <c r="DC292">
        <v>1360.74857142857</v>
      </c>
      <c r="DD292">
        <v>9.9446025</v>
      </c>
      <c r="DE292">
        <v>9.39468785714286</v>
      </c>
      <c r="DF292">
        <v>1320.46857142857</v>
      </c>
      <c r="DG292">
        <v>9.94472107142857</v>
      </c>
      <c r="DH292">
        <v>500.061357142857</v>
      </c>
      <c r="DI292">
        <v>89.8465857142857</v>
      </c>
      <c r="DJ292">
        <v>0.0999763071428572</v>
      </c>
      <c r="DK292">
        <v>18.95515</v>
      </c>
      <c r="DL292">
        <v>20.0107035714286</v>
      </c>
      <c r="DM292">
        <v>999.9</v>
      </c>
      <c r="DN292">
        <v>0</v>
      </c>
      <c r="DO292">
        <v>0</v>
      </c>
      <c r="DP292">
        <v>9999.25785714286</v>
      </c>
      <c r="DQ292">
        <v>0</v>
      </c>
      <c r="DR292">
        <v>9.79078178571429</v>
      </c>
      <c r="DS292">
        <v>-28.1841214285714</v>
      </c>
      <c r="DT292">
        <v>1345.94928571429</v>
      </c>
      <c r="DU292">
        <v>1373.65392857143</v>
      </c>
      <c r="DV292">
        <v>0.54991525</v>
      </c>
      <c r="DW292">
        <v>1360.74857142857</v>
      </c>
      <c r="DX292">
        <v>9.39468785714286</v>
      </c>
      <c r="DY292">
        <v>0.893488678571429</v>
      </c>
      <c r="DZ292">
        <v>0.844080678571429</v>
      </c>
      <c r="EA292">
        <v>5.28628821428571</v>
      </c>
      <c r="EB292">
        <v>4.47102035714286</v>
      </c>
      <c r="EC292">
        <v>1999.95714285714</v>
      </c>
      <c r="ED292">
        <v>0.980003571428571</v>
      </c>
      <c r="EE292">
        <v>0.0199960571428571</v>
      </c>
      <c r="EF292">
        <v>0</v>
      </c>
      <c r="EG292">
        <v>2.31143928571429</v>
      </c>
      <c r="EH292">
        <v>0</v>
      </c>
      <c r="EI292">
        <v>5244.59964285714</v>
      </c>
      <c r="EJ292">
        <v>17299.8035714286</v>
      </c>
      <c r="EK292">
        <v>40.8903571428571</v>
      </c>
      <c r="EL292">
        <v>41.8948571428571</v>
      </c>
      <c r="EM292">
        <v>40.5956785714286</v>
      </c>
      <c r="EN292">
        <v>41.0689642857143</v>
      </c>
      <c r="EO292">
        <v>39.4528928571428</v>
      </c>
      <c r="EP292">
        <v>1959.96714285714</v>
      </c>
      <c r="EQ292">
        <v>39.99</v>
      </c>
      <c r="ER292">
        <v>0</v>
      </c>
      <c r="ES292">
        <v>1679595320.9</v>
      </c>
      <c r="ET292">
        <v>0</v>
      </c>
      <c r="EU292">
        <v>2.33394615384615</v>
      </c>
      <c r="EV292">
        <v>-0.391466669078253</v>
      </c>
      <c r="EW292">
        <v>-6.46803417111949</v>
      </c>
      <c r="EX292">
        <v>5244.55346153846</v>
      </c>
      <c r="EY292">
        <v>15</v>
      </c>
      <c r="EZ292">
        <v>0</v>
      </c>
      <c r="FA292" t="s">
        <v>409</v>
      </c>
      <c r="FB292">
        <v>1510787920.6</v>
      </c>
      <c r="FC292">
        <v>1510787921.6</v>
      </c>
      <c r="FD292">
        <v>0</v>
      </c>
      <c r="FE292">
        <v>-0.101</v>
      </c>
      <c r="FF292">
        <v>-0.012</v>
      </c>
      <c r="FG292">
        <v>6.901</v>
      </c>
      <c r="FH292">
        <v>0.516</v>
      </c>
      <c r="FI292">
        <v>420</v>
      </c>
      <c r="FJ292">
        <v>24</v>
      </c>
      <c r="FK292">
        <v>0.32</v>
      </c>
      <c r="FL292">
        <v>0.12</v>
      </c>
      <c r="FM292">
        <v>0.556673853658536</v>
      </c>
      <c r="FN292">
        <v>-0.144001149825785</v>
      </c>
      <c r="FO292">
        <v>0.0161862952352291</v>
      </c>
      <c r="FP292">
        <v>1</v>
      </c>
      <c r="FQ292">
        <v>1</v>
      </c>
      <c r="FR292">
        <v>1</v>
      </c>
      <c r="FS292" t="s">
        <v>410</v>
      </c>
      <c r="FT292">
        <v>2.97395</v>
      </c>
      <c r="FU292">
        <v>2.75393</v>
      </c>
      <c r="FV292">
        <v>0.199989</v>
      </c>
      <c r="FW292">
        <v>0.203399</v>
      </c>
      <c r="FX292">
        <v>0.054439</v>
      </c>
      <c r="FY292">
        <v>0.0526751</v>
      </c>
      <c r="FZ292">
        <v>31146.8</v>
      </c>
      <c r="GA292">
        <v>33842.1</v>
      </c>
      <c r="GB292">
        <v>35279.4</v>
      </c>
      <c r="GC292">
        <v>38526.1</v>
      </c>
      <c r="GD292">
        <v>47276.9</v>
      </c>
      <c r="GE292">
        <v>52699</v>
      </c>
      <c r="GF292">
        <v>55081.9</v>
      </c>
      <c r="GG292">
        <v>61766.8</v>
      </c>
      <c r="GH292">
        <v>1.99535</v>
      </c>
      <c r="GI292">
        <v>1.79697</v>
      </c>
      <c r="GJ292">
        <v>0.0400767</v>
      </c>
      <c r="GK292">
        <v>0</v>
      </c>
      <c r="GL292">
        <v>19.3536</v>
      </c>
      <c r="GM292">
        <v>999.9</v>
      </c>
      <c r="GN292">
        <v>50.763</v>
      </c>
      <c r="GO292">
        <v>30.675</v>
      </c>
      <c r="GP292">
        <v>25.0244</v>
      </c>
      <c r="GQ292">
        <v>56.5788</v>
      </c>
      <c r="GR292">
        <v>50.3566</v>
      </c>
      <c r="GS292">
        <v>1</v>
      </c>
      <c r="GT292">
        <v>-0.0749568</v>
      </c>
      <c r="GU292">
        <v>5.63649</v>
      </c>
      <c r="GV292">
        <v>20.0322</v>
      </c>
      <c r="GW292">
        <v>5.19917</v>
      </c>
      <c r="GX292">
        <v>12.0047</v>
      </c>
      <c r="GY292">
        <v>4.97555</v>
      </c>
      <c r="GZ292">
        <v>3.29298</v>
      </c>
      <c r="HA292">
        <v>9999</v>
      </c>
      <c r="HB292">
        <v>9999</v>
      </c>
      <c r="HC292">
        <v>999.9</v>
      </c>
      <c r="HD292">
        <v>9999</v>
      </c>
      <c r="HE292">
        <v>1.8631</v>
      </c>
      <c r="HF292">
        <v>1.86813</v>
      </c>
      <c r="HG292">
        <v>1.86784</v>
      </c>
      <c r="HH292">
        <v>1.86901</v>
      </c>
      <c r="HI292">
        <v>1.86985</v>
      </c>
      <c r="HJ292">
        <v>1.86591</v>
      </c>
      <c r="HK292">
        <v>1.86701</v>
      </c>
      <c r="HL292">
        <v>1.86834</v>
      </c>
      <c r="HM292">
        <v>5</v>
      </c>
      <c r="HN292">
        <v>0</v>
      </c>
      <c r="HO292">
        <v>0</v>
      </c>
      <c r="HP292">
        <v>0</v>
      </c>
      <c r="HQ292" t="s">
        <v>411</v>
      </c>
      <c r="HR292" t="s">
        <v>412</v>
      </c>
      <c r="HS292" t="s">
        <v>413</v>
      </c>
      <c r="HT292" t="s">
        <v>413</v>
      </c>
      <c r="HU292" t="s">
        <v>413</v>
      </c>
      <c r="HV292" t="s">
        <v>413</v>
      </c>
      <c r="HW292">
        <v>0</v>
      </c>
      <c r="HX292">
        <v>100</v>
      </c>
      <c r="HY292">
        <v>100</v>
      </c>
      <c r="HZ292">
        <v>12.23</v>
      </c>
      <c r="IA292">
        <v>0.0002</v>
      </c>
      <c r="IB292">
        <v>4.09459096810632</v>
      </c>
      <c r="IC292">
        <v>0.00701673648668627</v>
      </c>
      <c r="ID292">
        <v>-7.00304995360485e-07</v>
      </c>
      <c r="IE292">
        <v>-1.86506737496121e-11</v>
      </c>
      <c r="IF292">
        <v>0.00125787624930914</v>
      </c>
      <c r="IG292">
        <v>-0.0224036906934607</v>
      </c>
      <c r="IH292">
        <v>0.00249664406764014</v>
      </c>
      <c r="II292">
        <v>-2.59163740235367e-05</v>
      </c>
      <c r="IJ292">
        <v>-2</v>
      </c>
      <c r="IK292">
        <v>2020</v>
      </c>
      <c r="IL292">
        <v>1</v>
      </c>
      <c r="IM292">
        <v>25</v>
      </c>
      <c r="IN292">
        <v>110.8</v>
      </c>
      <c r="IO292">
        <v>110.8</v>
      </c>
      <c r="IP292">
        <v>2.66479</v>
      </c>
      <c r="IQ292">
        <v>2.60132</v>
      </c>
      <c r="IR292">
        <v>1.54785</v>
      </c>
      <c r="IS292">
        <v>2.30469</v>
      </c>
      <c r="IT292">
        <v>1.34644</v>
      </c>
      <c r="IU292">
        <v>2.43042</v>
      </c>
      <c r="IV292">
        <v>34.2587</v>
      </c>
      <c r="IW292">
        <v>24.1926</v>
      </c>
      <c r="IX292">
        <v>18</v>
      </c>
      <c r="IY292">
        <v>501.991</v>
      </c>
      <c r="IZ292">
        <v>380.191</v>
      </c>
      <c r="JA292">
        <v>12.4468</v>
      </c>
      <c r="JB292">
        <v>26.0085</v>
      </c>
      <c r="JC292">
        <v>30</v>
      </c>
      <c r="JD292">
        <v>26.0624</v>
      </c>
      <c r="JE292">
        <v>26.0166</v>
      </c>
      <c r="JF292">
        <v>53.3716</v>
      </c>
      <c r="JG292">
        <v>59.3993</v>
      </c>
      <c r="JH292">
        <v>0</v>
      </c>
      <c r="JI292">
        <v>12.4346</v>
      </c>
      <c r="JJ292">
        <v>1409.3</v>
      </c>
      <c r="JK292">
        <v>9.44879</v>
      </c>
      <c r="JL292">
        <v>102.226</v>
      </c>
      <c r="JM292">
        <v>102.829</v>
      </c>
    </row>
    <row r="293" spans="1:273">
      <c r="A293">
        <v>277</v>
      </c>
      <c r="B293">
        <v>1510794573</v>
      </c>
      <c r="C293">
        <v>5240.90000009537</v>
      </c>
      <c r="D293" t="s">
        <v>965</v>
      </c>
      <c r="E293" t="s">
        <v>966</v>
      </c>
      <c r="F293">
        <v>5</v>
      </c>
      <c r="G293" t="s">
        <v>798</v>
      </c>
      <c r="H293" t="s">
        <v>406</v>
      </c>
      <c r="I293">
        <v>1510794565.25</v>
      </c>
      <c r="J293">
        <f>(K293)/1000</f>
        <v>0</v>
      </c>
      <c r="K293">
        <f>IF(CZ293, AN293, AH293)</f>
        <v>0</v>
      </c>
      <c r="L293">
        <f>IF(CZ293, AI293, AG293)</f>
        <v>0</v>
      </c>
      <c r="M293">
        <f>DB293 - IF(AU293&gt;1, L293*CV293*100.0/(AW293*DP293), 0)</f>
        <v>0</v>
      </c>
      <c r="N293">
        <f>((T293-J293/2)*M293-L293)/(T293+J293/2)</f>
        <v>0</v>
      </c>
      <c r="O293">
        <f>N293*(DI293+DJ293)/1000.0</f>
        <v>0</v>
      </c>
      <c r="P293">
        <f>(DB293 - IF(AU293&gt;1, L293*CV293*100.0/(AW293*DP293), 0))*(DI293+DJ293)/1000.0</f>
        <v>0</v>
      </c>
      <c r="Q293">
        <f>2.0/((1/S293-1/R293)+SIGN(S293)*SQRT((1/S293-1/R293)*(1/S293-1/R293) + 4*CW293/((CW293+1)*(CW293+1))*(2*1/S293*1/R293-1/R293*1/R293)))</f>
        <v>0</v>
      </c>
      <c r="R293">
        <f>IF(LEFT(CX293,1)&lt;&gt;"0",IF(LEFT(CX293,1)="1",3.0,CY293),$D$5+$E$5*(DP293*DI293/($K$5*1000))+$F$5*(DP293*DI293/($K$5*1000))*MAX(MIN(CV293,$J$5),$I$5)*MAX(MIN(CV293,$J$5),$I$5)+$G$5*MAX(MIN(CV293,$J$5),$I$5)*(DP293*DI293/($K$5*1000))+$H$5*(DP293*DI293/($K$5*1000))*(DP293*DI293/($K$5*1000)))</f>
        <v>0</v>
      </c>
      <c r="S293">
        <f>J293*(1000-(1000*0.61365*exp(17.502*W293/(240.97+W293))/(DI293+DJ293)+DD293)/2)/(1000*0.61365*exp(17.502*W293/(240.97+W293))/(DI293+DJ293)-DD293)</f>
        <v>0</v>
      </c>
      <c r="T293">
        <f>1/((CW293+1)/(Q293/1.6)+1/(R293/1.37)) + CW293/((CW293+1)/(Q293/1.6) + CW293/(R293/1.37))</f>
        <v>0</v>
      </c>
      <c r="U293">
        <f>(CR293*CU293)</f>
        <v>0</v>
      </c>
      <c r="V293">
        <f>(DK293+(U293+2*0.95*5.67E-8*(((DK293+$B$7)+273)^4-(DK293+273)^4)-44100*J293)/(1.84*29.3*R293+8*0.95*5.67E-8*(DK293+273)^3))</f>
        <v>0</v>
      </c>
      <c r="W293">
        <f>($C$7*DL293+$D$7*DM293+$E$7*V293)</f>
        <v>0</v>
      </c>
      <c r="X293">
        <f>0.61365*exp(17.502*W293/(240.97+W293))</f>
        <v>0</v>
      </c>
      <c r="Y293">
        <f>(Z293/AA293*100)</f>
        <v>0</v>
      </c>
      <c r="Z293">
        <f>DD293*(DI293+DJ293)/1000</f>
        <v>0</v>
      </c>
      <c r="AA293">
        <f>0.61365*exp(17.502*DK293/(240.97+DK293))</f>
        <v>0</v>
      </c>
      <c r="AB293">
        <f>(X293-DD293*(DI293+DJ293)/1000)</f>
        <v>0</v>
      </c>
      <c r="AC293">
        <f>(-J293*44100)</f>
        <v>0</v>
      </c>
      <c r="AD293">
        <f>2*29.3*R293*0.92*(DK293-W293)</f>
        <v>0</v>
      </c>
      <c r="AE293">
        <f>2*0.95*5.67E-8*(((DK293+$B$7)+273)^4-(W293+273)^4)</f>
        <v>0</v>
      </c>
      <c r="AF293">
        <f>U293+AE293+AC293+AD293</f>
        <v>0</v>
      </c>
      <c r="AG293">
        <f>DH293*AU293*(DC293-DB293*(1000-AU293*DE293)/(1000-AU293*DD293))/(100*CV293)</f>
        <v>0</v>
      </c>
      <c r="AH293">
        <f>1000*DH293*AU293*(DD293-DE293)/(100*CV293*(1000-AU293*DD293))</f>
        <v>0</v>
      </c>
      <c r="AI293">
        <f>(AJ293 - AK293 - DI293*1E3/(8.314*(DK293+273.15)) * AM293/DH293 * AL293) * DH293/(100*CV293) * (1000 - DE293)/1000</f>
        <v>0</v>
      </c>
      <c r="AJ293">
        <v>1409.65410416013</v>
      </c>
      <c r="AK293">
        <v>1388.77060606061</v>
      </c>
      <c r="AL293">
        <v>3.33128310288197</v>
      </c>
      <c r="AM293">
        <v>64.6680745848926</v>
      </c>
      <c r="AN293">
        <f>(AP293 - AO293 + DI293*1E3/(8.314*(DK293+273.15)) * AR293/DH293 * AQ293) * DH293/(100*CV293) * 1000/(1000 - AP293)</f>
        <v>0</v>
      </c>
      <c r="AO293">
        <v>9.41702039104078</v>
      </c>
      <c r="AP293">
        <v>9.96657741258741</v>
      </c>
      <c r="AQ293">
        <v>7.25259640683926e-05</v>
      </c>
      <c r="AR293">
        <v>99.6129753711119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MAX(0,($B$13+$C$13*DP293)/(1+$D$13*DP293)*DI293/(DK293+273)*$E$13)</f>
        <v>0</v>
      </c>
      <c r="AX293" t="s">
        <v>407</v>
      </c>
      <c r="AY293" t="s">
        <v>407</v>
      </c>
      <c r="AZ293">
        <v>0</v>
      </c>
      <c r="BA293">
        <v>0</v>
      </c>
      <c r="BB293">
        <f>1-AZ293/BA293</f>
        <v>0</v>
      </c>
      <c r="BC293">
        <v>0</v>
      </c>
      <c r="BD293" t="s">
        <v>407</v>
      </c>
      <c r="BE293" t="s">
        <v>407</v>
      </c>
      <c r="BF293">
        <v>0</v>
      </c>
      <c r="BG293">
        <v>0</v>
      </c>
      <c r="BH293">
        <f>1-BF293/BG293</f>
        <v>0</v>
      </c>
      <c r="BI293">
        <v>0.5</v>
      </c>
      <c r="BJ293">
        <f>CS293</f>
        <v>0</v>
      </c>
      <c r="BK293">
        <f>L293</f>
        <v>0</v>
      </c>
      <c r="BL293">
        <f>BH293*BI293*BJ293</f>
        <v>0</v>
      </c>
      <c r="BM293">
        <f>(BK293-BC293)/BJ293</f>
        <v>0</v>
      </c>
      <c r="BN293">
        <f>(BA293-BG293)/BG293</f>
        <v>0</v>
      </c>
      <c r="BO293">
        <f>AZ293/(BB293+AZ293/BG293)</f>
        <v>0</v>
      </c>
      <c r="BP293" t="s">
        <v>407</v>
      </c>
      <c r="BQ293">
        <v>0</v>
      </c>
      <c r="BR293">
        <f>IF(BQ293&lt;&gt;0, BQ293, BO293)</f>
        <v>0</v>
      </c>
      <c r="BS293">
        <f>1-BR293/BG293</f>
        <v>0</v>
      </c>
      <c r="BT293">
        <f>(BG293-BF293)/(BG293-BR293)</f>
        <v>0</v>
      </c>
      <c r="BU293">
        <f>(BA293-BG293)/(BA293-BR293)</f>
        <v>0</v>
      </c>
      <c r="BV293">
        <f>(BG293-BF293)/(BG293-AZ293)</f>
        <v>0</v>
      </c>
      <c r="BW293">
        <f>(BA293-BG293)/(BA293-AZ293)</f>
        <v>0</v>
      </c>
      <c r="BX293">
        <f>(BT293*BR293/BF293)</f>
        <v>0</v>
      </c>
      <c r="BY293">
        <f>(1-BX293)</f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f>$B$11*DQ293+$C$11*DR293+$F$11*EC293*(1-EF293)</f>
        <v>0</v>
      </c>
      <c r="CS293">
        <f>CR293*CT293</f>
        <v>0</v>
      </c>
      <c r="CT293">
        <f>($B$11*$D$9+$C$11*$D$9+$F$11*((EP293+EH293)/MAX(EP293+EH293+EQ293, 0.1)*$I$9+EQ293/MAX(EP293+EH293+EQ293, 0.1)*$J$9))/($B$11+$C$11+$F$11)</f>
        <v>0</v>
      </c>
      <c r="CU293">
        <f>($B$11*$K$9+$C$11*$K$9+$F$11*((EP293+EH293)/MAX(EP293+EH293+EQ293, 0.1)*$P$9+EQ293/MAX(EP293+EH293+EQ293, 0.1)*$Q$9))/($B$11+$C$11+$F$11)</f>
        <v>0</v>
      </c>
      <c r="CV293">
        <v>2.96</v>
      </c>
      <c r="CW293">
        <v>0.5</v>
      </c>
      <c r="CX293" t="s">
        <v>408</v>
      </c>
      <c r="CY293">
        <v>2</v>
      </c>
      <c r="CZ293" t="b">
        <v>1</v>
      </c>
      <c r="DA293">
        <v>1510794565.25</v>
      </c>
      <c r="DB293">
        <v>1350.96142857143</v>
      </c>
      <c r="DC293">
        <v>1379.16857142857</v>
      </c>
      <c r="DD293">
        <v>9.95345285714286</v>
      </c>
      <c r="DE293">
        <v>9.41113464285714</v>
      </c>
      <c r="DF293">
        <v>1338.77321428571</v>
      </c>
      <c r="DG293">
        <v>9.95340107142857</v>
      </c>
      <c r="DH293">
        <v>500.067678571429</v>
      </c>
      <c r="DI293">
        <v>89.8454321428571</v>
      </c>
      <c r="DJ293">
        <v>0.0999892428571429</v>
      </c>
      <c r="DK293">
        <v>18.9537178571429</v>
      </c>
      <c r="DL293">
        <v>20.0113214285714</v>
      </c>
      <c r="DM293">
        <v>999.9</v>
      </c>
      <c r="DN293">
        <v>0</v>
      </c>
      <c r="DO293">
        <v>0</v>
      </c>
      <c r="DP293">
        <v>9999.41607142857</v>
      </c>
      <c r="DQ293">
        <v>0</v>
      </c>
      <c r="DR293">
        <v>9.79221035714286</v>
      </c>
      <c r="DS293">
        <v>-28.206925</v>
      </c>
      <c r="DT293">
        <v>1364.54392857143</v>
      </c>
      <c r="DU293">
        <v>1392.27214285714</v>
      </c>
      <c r="DV293">
        <v>0.542318642857143</v>
      </c>
      <c r="DW293">
        <v>1379.16857142857</v>
      </c>
      <c r="DX293">
        <v>9.41113464285714</v>
      </c>
      <c r="DY293">
        <v>0.89427225</v>
      </c>
      <c r="DZ293">
        <v>0.8455475</v>
      </c>
      <c r="EA293">
        <v>5.29889</v>
      </c>
      <c r="EB293">
        <v>4.49584392857143</v>
      </c>
      <c r="EC293">
        <v>1999.95964285714</v>
      </c>
      <c r="ED293">
        <v>0.980004321428572</v>
      </c>
      <c r="EE293">
        <v>0.0199953714285714</v>
      </c>
      <c r="EF293">
        <v>0</v>
      </c>
      <c r="EG293">
        <v>2.30125</v>
      </c>
      <c r="EH293">
        <v>0</v>
      </c>
      <c r="EI293">
        <v>5244.15357142857</v>
      </c>
      <c r="EJ293">
        <v>17299.8321428571</v>
      </c>
      <c r="EK293">
        <v>40.9796785714286</v>
      </c>
      <c r="EL293">
        <v>41.9596428571428</v>
      </c>
      <c r="EM293">
        <v>40.6783214285714</v>
      </c>
      <c r="EN293">
        <v>41.1515</v>
      </c>
      <c r="EO293">
        <v>39.5355</v>
      </c>
      <c r="EP293">
        <v>1959.96964285714</v>
      </c>
      <c r="EQ293">
        <v>39.99</v>
      </c>
      <c r="ER293">
        <v>0</v>
      </c>
      <c r="ES293">
        <v>1679595325.7</v>
      </c>
      <c r="ET293">
        <v>0</v>
      </c>
      <c r="EU293">
        <v>2.31945769230769</v>
      </c>
      <c r="EV293">
        <v>-0.325685478218495</v>
      </c>
      <c r="EW293">
        <v>-1.58735042859649</v>
      </c>
      <c r="EX293">
        <v>5244.16346153846</v>
      </c>
      <c r="EY293">
        <v>15</v>
      </c>
      <c r="EZ293">
        <v>0</v>
      </c>
      <c r="FA293" t="s">
        <v>409</v>
      </c>
      <c r="FB293">
        <v>1510787920.6</v>
      </c>
      <c r="FC293">
        <v>1510787921.6</v>
      </c>
      <c r="FD293">
        <v>0</v>
      </c>
      <c r="FE293">
        <v>-0.101</v>
      </c>
      <c r="FF293">
        <v>-0.012</v>
      </c>
      <c r="FG293">
        <v>6.901</v>
      </c>
      <c r="FH293">
        <v>0.516</v>
      </c>
      <c r="FI293">
        <v>420</v>
      </c>
      <c r="FJ293">
        <v>24</v>
      </c>
      <c r="FK293">
        <v>0.32</v>
      </c>
      <c r="FL293">
        <v>0.12</v>
      </c>
      <c r="FM293">
        <v>0.549596825</v>
      </c>
      <c r="FN293">
        <v>-0.0956044615384623</v>
      </c>
      <c r="FO293">
        <v>0.0139649252842389</v>
      </c>
      <c r="FP293">
        <v>1</v>
      </c>
      <c r="FQ293">
        <v>1</v>
      </c>
      <c r="FR293">
        <v>1</v>
      </c>
      <c r="FS293" t="s">
        <v>410</v>
      </c>
      <c r="FT293">
        <v>2.97393</v>
      </c>
      <c r="FU293">
        <v>2.7539</v>
      </c>
      <c r="FV293">
        <v>0.201601</v>
      </c>
      <c r="FW293">
        <v>0.205086</v>
      </c>
      <c r="FX293">
        <v>0.0544646</v>
      </c>
      <c r="FY293">
        <v>0.0526705</v>
      </c>
      <c r="FZ293">
        <v>31084.1</v>
      </c>
      <c r="GA293">
        <v>33770.5</v>
      </c>
      <c r="GB293">
        <v>35279.4</v>
      </c>
      <c r="GC293">
        <v>38526.1</v>
      </c>
      <c r="GD293">
        <v>47275.6</v>
      </c>
      <c r="GE293">
        <v>52699.3</v>
      </c>
      <c r="GF293">
        <v>55081.9</v>
      </c>
      <c r="GG293">
        <v>61766.8</v>
      </c>
      <c r="GH293">
        <v>1.99538</v>
      </c>
      <c r="GI293">
        <v>1.79678</v>
      </c>
      <c r="GJ293">
        <v>0.038404</v>
      </c>
      <c r="GK293">
        <v>0</v>
      </c>
      <c r="GL293">
        <v>19.3513</v>
      </c>
      <c r="GM293">
        <v>999.9</v>
      </c>
      <c r="GN293">
        <v>50.763</v>
      </c>
      <c r="GO293">
        <v>30.675</v>
      </c>
      <c r="GP293">
        <v>25.0196</v>
      </c>
      <c r="GQ293">
        <v>56.5188</v>
      </c>
      <c r="GR293">
        <v>50.4407</v>
      </c>
      <c r="GS293">
        <v>1</v>
      </c>
      <c r="GT293">
        <v>-0.0747586</v>
      </c>
      <c r="GU293">
        <v>5.67917</v>
      </c>
      <c r="GV293">
        <v>20.0297</v>
      </c>
      <c r="GW293">
        <v>5.19932</v>
      </c>
      <c r="GX293">
        <v>12.0058</v>
      </c>
      <c r="GY293">
        <v>4.9756</v>
      </c>
      <c r="GZ293">
        <v>3.29293</v>
      </c>
      <c r="HA293">
        <v>9999</v>
      </c>
      <c r="HB293">
        <v>9999</v>
      </c>
      <c r="HC293">
        <v>999.9</v>
      </c>
      <c r="HD293">
        <v>9999</v>
      </c>
      <c r="HE293">
        <v>1.8631</v>
      </c>
      <c r="HF293">
        <v>1.86813</v>
      </c>
      <c r="HG293">
        <v>1.86786</v>
      </c>
      <c r="HH293">
        <v>1.86903</v>
      </c>
      <c r="HI293">
        <v>1.86986</v>
      </c>
      <c r="HJ293">
        <v>1.86587</v>
      </c>
      <c r="HK293">
        <v>1.867</v>
      </c>
      <c r="HL293">
        <v>1.86832</v>
      </c>
      <c r="HM293">
        <v>5</v>
      </c>
      <c r="HN293">
        <v>0</v>
      </c>
      <c r="HO293">
        <v>0</v>
      </c>
      <c r="HP293">
        <v>0</v>
      </c>
      <c r="HQ293" t="s">
        <v>411</v>
      </c>
      <c r="HR293" t="s">
        <v>412</v>
      </c>
      <c r="HS293" t="s">
        <v>413</v>
      </c>
      <c r="HT293" t="s">
        <v>413</v>
      </c>
      <c r="HU293" t="s">
        <v>413</v>
      </c>
      <c r="HV293" t="s">
        <v>413</v>
      </c>
      <c r="HW293">
        <v>0</v>
      </c>
      <c r="HX293">
        <v>100</v>
      </c>
      <c r="HY293">
        <v>100</v>
      </c>
      <c r="HZ293">
        <v>12.32</v>
      </c>
      <c r="IA293">
        <v>0.0003</v>
      </c>
      <c r="IB293">
        <v>4.09459096810632</v>
      </c>
      <c r="IC293">
        <v>0.00701673648668627</v>
      </c>
      <c r="ID293">
        <v>-7.00304995360485e-07</v>
      </c>
      <c r="IE293">
        <v>-1.86506737496121e-11</v>
      </c>
      <c r="IF293">
        <v>0.00125787624930914</v>
      </c>
      <c r="IG293">
        <v>-0.0224036906934607</v>
      </c>
      <c r="IH293">
        <v>0.00249664406764014</v>
      </c>
      <c r="II293">
        <v>-2.59163740235367e-05</v>
      </c>
      <c r="IJ293">
        <v>-2</v>
      </c>
      <c r="IK293">
        <v>2020</v>
      </c>
      <c r="IL293">
        <v>1</v>
      </c>
      <c r="IM293">
        <v>25</v>
      </c>
      <c r="IN293">
        <v>110.9</v>
      </c>
      <c r="IO293">
        <v>110.9</v>
      </c>
      <c r="IP293">
        <v>2.69409</v>
      </c>
      <c r="IQ293">
        <v>2.61108</v>
      </c>
      <c r="IR293">
        <v>1.54785</v>
      </c>
      <c r="IS293">
        <v>2.30469</v>
      </c>
      <c r="IT293">
        <v>1.34644</v>
      </c>
      <c r="IU293">
        <v>2.33887</v>
      </c>
      <c r="IV293">
        <v>34.2587</v>
      </c>
      <c r="IW293">
        <v>24.1838</v>
      </c>
      <c r="IX293">
        <v>18</v>
      </c>
      <c r="IY293">
        <v>502.007</v>
      </c>
      <c r="IZ293">
        <v>380.078</v>
      </c>
      <c r="JA293">
        <v>12.4309</v>
      </c>
      <c r="JB293">
        <v>26.0085</v>
      </c>
      <c r="JC293">
        <v>30.0002</v>
      </c>
      <c r="JD293">
        <v>26.0624</v>
      </c>
      <c r="JE293">
        <v>26.0156</v>
      </c>
      <c r="JF293">
        <v>53.946</v>
      </c>
      <c r="JG293">
        <v>59.3993</v>
      </c>
      <c r="JH293">
        <v>0</v>
      </c>
      <c r="JI293">
        <v>12.4213</v>
      </c>
      <c r="JJ293">
        <v>1422.74</v>
      </c>
      <c r="JK293">
        <v>9.44879</v>
      </c>
      <c r="JL293">
        <v>102.226</v>
      </c>
      <c r="JM293">
        <v>102.829</v>
      </c>
    </row>
    <row r="294" spans="1:273">
      <c r="A294">
        <v>278</v>
      </c>
      <c r="B294">
        <v>1510794578</v>
      </c>
      <c r="C294">
        <v>5245.90000009537</v>
      </c>
      <c r="D294" t="s">
        <v>967</v>
      </c>
      <c r="E294" t="s">
        <v>968</v>
      </c>
      <c r="F294">
        <v>5</v>
      </c>
      <c r="G294" t="s">
        <v>798</v>
      </c>
      <c r="H294" t="s">
        <v>406</v>
      </c>
      <c r="I294">
        <v>1510794570.51852</v>
      </c>
      <c r="J294">
        <f>(K294)/1000</f>
        <v>0</v>
      </c>
      <c r="K294">
        <f>IF(CZ294, AN294, AH294)</f>
        <v>0</v>
      </c>
      <c r="L294">
        <f>IF(CZ294, AI294, AG294)</f>
        <v>0</v>
      </c>
      <c r="M294">
        <f>DB294 - IF(AU294&gt;1, L294*CV294*100.0/(AW294*DP294), 0)</f>
        <v>0</v>
      </c>
      <c r="N294">
        <f>((T294-J294/2)*M294-L294)/(T294+J294/2)</f>
        <v>0</v>
      </c>
      <c r="O294">
        <f>N294*(DI294+DJ294)/1000.0</f>
        <v>0</v>
      </c>
      <c r="P294">
        <f>(DB294 - IF(AU294&gt;1, L294*CV294*100.0/(AW294*DP294), 0))*(DI294+DJ294)/1000.0</f>
        <v>0</v>
      </c>
      <c r="Q294">
        <f>2.0/((1/S294-1/R294)+SIGN(S294)*SQRT((1/S294-1/R294)*(1/S294-1/R294) + 4*CW294/((CW294+1)*(CW294+1))*(2*1/S294*1/R294-1/R294*1/R294)))</f>
        <v>0</v>
      </c>
      <c r="R294">
        <f>IF(LEFT(CX294,1)&lt;&gt;"0",IF(LEFT(CX294,1)="1",3.0,CY294),$D$5+$E$5*(DP294*DI294/($K$5*1000))+$F$5*(DP294*DI294/($K$5*1000))*MAX(MIN(CV294,$J$5),$I$5)*MAX(MIN(CV294,$J$5),$I$5)+$G$5*MAX(MIN(CV294,$J$5),$I$5)*(DP294*DI294/($K$5*1000))+$H$5*(DP294*DI294/($K$5*1000))*(DP294*DI294/($K$5*1000)))</f>
        <v>0</v>
      </c>
      <c r="S294">
        <f>J294*(1000-(1000*0.61365*exp(17.502*W294/(240.97+W294))/(DI294+DJ294)+DD294)/2)/(1000*0.61365*exp(17.502*W294/(240.97+W294))/(DI294+DJ294)-DD294)</f>
        <v>0</v>
      </c>
      <c r="T294">
        <f>1/((CW294+1)/(Q294/1.6)+1/(R294/1.37)) + CW294/((CW294+1)/(Q294/1.6) + CW294/(R294/1.37))</f>
        <v>0</v>
      </c>
      <c r="U294">
        <f>(CR294*CU294)</f>
        <v>0</v>
      </c>
      <c r="V294">
        <f>(DK294+(U294+2*0.95*5.67E-8*(((DK294+$B$7)+273)^4-(DK294+273)^4)-44100*J294)/(1.84*29.3*R294+8*0.95*5.67E-8*(DK294+273)^3))</f>
        <v>0</v>
      </c>
      <c r="W294">
        <f>($C$7*DL294+$D$7*DM294+$E$7*V294)</f>
        <v>0</v>
      </c>
      <c r="X294">
        <f>0.61365*exp(17.502*W294/(240.97+W294))</f>
        <v>0</v>
      </c>
      <c r="Y294">
        <f>(Z294/AA294*100)</f>
        <v>0</v>
      </c>
      <c r="Z294">
        <f>DD294*(DI294+DJ294)/1000</f>
        <v>0</v>
      </c>
      <c r="AA294">
        <f>0.61365*exp(17.502*DK294/(240.97+DK294))</f>
        <v>0</v>
      </c>
      <c r="AB294">
        <f>(X294-DD294*(DI294+DJ294)/1000)</f>
        <v>0</v>
      </c>
      <c r="AC294">
        <f>(-J294*44100)</f>
        <v>0</v>
      </c>
      <c r="AD294">
        <f>2*29.3*R294*0.92*(DK294-W294)</f>
        <v>0</v>
      </c>
      <c r="AE294">
        <f>2*0.95*5.67E-8*(((DK294+$B$7)+273)^4-(W294+273)^4)</f>
        <v>0</v>
      </c>
      <c r="AF294">
        <f>U294+AE294+AC294+AD294</f>
        <v>0</v>
      </c>
      <c r="AG294">
        <f>DH294*AU294*(DC294-DB294*(1000-AU294*DE294)/(1000-AU294*DD294))/(100*CV294)</f>
        <v>0</v>
      </c>
      <c r="AH294">
        <f>1000*DH294*AU294*(DD294-DE294)/(100*CV294*(1000-AU294*DD294))</f>
        <v>0</v>
      </c>
      <c r="AI294">
        <f>(AJ294 - AK294 - DI294*1E3/(8.314*(DK294+273.15)) * AM294/DH294 * AL294) * DH294/(100*CV294) * (1000 - DE294)/1000</f>
        <v>0</v>
      </c>
      <c r="AJ294">
        <v>1427.48121853363</v>
      </c>
      <c r="AK294">
        <v>1406.00254545455</v>
      </c>
      <c r="AL294">
        <v>3.46359591017499</v>
      </c>
      <c r="AM294">
        <v>64.6680745848926</v>
      </c>
      <c r="AN294">
        <f>(AP294 - AO294 + DI294*1E3/(8.314*(DK294+273.15)) * AR294/DH294 * AQ294) * DH294/(100*CV294) * 1000/(1000 - AP294)</f>
        <v>0</v>
      </c>
      <c r="AO294">
        <v>9.4142081003514</v>
      </c>
      <c r="AP294">
        <v>9.96992482517484</v>
      </c>
      <c r="AQ294">
        <v>2.45795860404228e-05</v>
      </c>
      <c r="AR294">
        <v>99.6129753711119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MAX(0,($B$13+$C$13*DP294)/(1+$D$13*DP294)*DI294/(DK294+273)*$E$13)</f>
        <v>0</v>
      </c>
      <c r="AX294" t="s">
        <v>407</v>
      </c>
      <c r="AY294" t="s">
        <v>407</v>
      </c>
      <c r="AZ294">
        <v>0</v>
      </c>
      <c r="BA294">
        <v>0</v>
      </c>
      <c r="BB294">
        <f>1-AZ294/BA294</f>
        <v>0</v>
      </c>
      <c r="BC294">
        <v>0</v>
      </c>
      <c r="BD294" t="s">
        <v>407</v>
      </c>
      <c r="BE294" t="s">
        <v>407</v>
      </c>
      <c r="BF294">
        <v>0</v>
      </c>
      <c r="BG294">
        <v>0</v>
      </c>
      <c r="BH294">
        <f>1-BF294/BG294</f>
        <v>0</v>
      </c>
      <c r="BI294">
        <v>0.5</v>
      </c>
      <c r="BJ294">
        <f>CS294</f>
        <v>0</v>
      </c>
      <c r="BK294">
        <f>L294</f>
        <v>0</v>
      </c>
      <c r="BL294">
        <f>BH294*BI294*BJ294</f>
        <v>0</v>
      </c>
      <c r="BM294">
        <f>(BK294-BC294)/BJ294</f>
        <v>0</v>
      </c>
      <c r="BN294">
        <f>(BA294-BG294)/BG294</f>
        <v>0</v>
      </c>
      <c r="BO294">
        <f>AZ294/(BB294+AZ294/BG294)</f>
        <v>0</v>
      </c>
      <c r="BP294" t="s">
        <v>407</v>
      </c>
      <c r="BQ294">
        <v>0</v>
      </c>
      <c r="BR294">
        <f>IF(BQ294&lt;&gt;0, BQ294, BO294)</f>
        <v>0</v>
      </c>
      <c r="BS294">
        <f>1-BR294/BG294</f>
        <v>0</v>
      </c>
      <c r="BT294">
        <f>(BG294-BF294)/(BG294-BR294)</f>
        <v>0</v>
      </c>
      <c r="BU294">
        <f>(BA294-BG294)/(BA294-BR294)</f>
        <v>0</v>
      </c>
      <c r="BV294">
        <f>(BG294-BF294)/(BG294-AZ294)</f>
        <v>0</v>
      </c>
      <c r="BW294">
        <f>(BA294-BG294)/(BA294-AZ294)</f>
        <v>0</v>
      </c>
      <c r="BX294">
        <f>(BT294*BR294/BF294)</f>
        <v>0</v>
      </c>
      <c r="BY294">
        <f>(1-BX294)</f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f>$B$11*DQ294+$C$11*DR294+$F$11*EC294*(1-EF294)</f>
        <v>0</v>
      </c>
      <c r="CS294">
        <f>CR294*CT294</f>
        <v>0</v>
      </c>
      <c r="CT294">
        <f>($B$11*$D$9+$C$11*$D$9+$F$11*((EP294+EH294)/MAX(EP294+EH294+EQ294, 0.1)*$I$9+EQ294/MAX(EP294+EH294+EQ294, 0.1)*$J$9))/($B$11+$C$11+$F$11)</f>
        <v>0</v>
      </c>
      <c r="CU294">
        <f>($B$11*$K$9+$C$11*$K$9+$F$11*((EP294+EH294)/MAX(EP294+EH294+EQ294, 0.1)*$P$9+EQ294/MAX(EP294+EH294+EQ294, 0.1)*$Q$9))/($B$11+$C$11+$F$11)</f>
        <v>0</v>
      </c>
      <c r="CV294">
        <v>2.96</v>
      </c>
      <c r="CW294">
        <v>0.5</v>
      </c>
      <c r="CX294" t="s">
        <v>408</v>
      </c>
      <c r="CY294">
        <v>2</v>
      </c>
      <c r="CZ294" t="b">
        <v>1</v>
      </c>
      <c r="DA294">
        <v>1510794570.51852</v>
      </c>
      <c r="DB294">
        <v>1368.48851851852</v>
      </c>
      <c r="DC294">
        <v>1397.0662962963</v>
      </c>
      <c r="DD294">
        <v>9.96307703703704</v>
      </c>
      <c r="DE294">
        <v>9.41590481481482</v>
      </c>
      <c r="DF294">
        <v>1356.21296296296</v>
      </c>
      <c r="DG294">
        <v>9.96284074074074</v>
      </c>
      <c r="DH294">
        <v>500.061296296296</v>
      </c>
      <c r="DI294">
        <v>89.8448481481481</v>
      </c>
      <c r="DJ294">
        <v>0.0998732185185185</v>
      </c>
      <c r="DK294">
        <v>18.951462962963</v>
      </c>
      <c r="DL294">
        <v>19.9998518518519</v>
      </c>
      <c r="DM294">
        <v>999.9</v>
      </c>
      <c r="DN294">
        <v>0</v>
      </c>
      <c r="DO294">
        <v>0</v>
      </c>
      <c r="DP294">
        <v>10012.9322222222</v>
      </c>
      <c r="DQ294">
        <v>0</v>
      </c>
      <c r="DR294">
        <v>9.78763444444445</v>
      </c>
      <c r="DS294">
        <v>-28.5777444444444</v>
      </c>
      <c r="DT294">
        <v>1382.26037037037</v>
      </c>
      <c r="DU294">
        <v>1410.3462962963</v>
      </c>
      <c r="DV294">
        <v>0.547172888888889</v>
      </c>
      <c r="DW294">
        <v>1397.0662962963</v>
      </c>
      <c r="DX294">
        <v>9.41590481481482</v>
      </c>
      <c r="DY294">
        <v>0.895131148148148</v>
      </c>
      <c r="DZ294">
        <v>0.845970555555556</v>
      </c>
      <c r="EA294">
        <v>5.3127</v>
      </c>
      <c r="EB294">
        <v>4.50299888888889</v>
      </c>
      <c r="EC294">
        <v>1999.99851851852</v>
      </c>
      <c r="ED294">
        <v>0.980004481481482</v>
      </c>
      <c r="EE294">
        <v>0.0199952444444444</v>
      </c>
      <c r="EF294">
        <v>0</v>
      </c>
      <c r="EG294">
        <v>2.27761851851852</v>
      </c>
      <c r="EH294">
        <v>0</v>
      </c>
      <c r="EI294">
        <v>5243.92740740741</v>
      </c>
      <c r="EJ294">
        <v>17300.1740740741</v>
      </c>
      <c r="EK294">
        <v>41.0554074074074</v>
      </c>
      <c r="EL294">
        <v>41.9905555555555</v>
      </c>
      <c r="EM294">
        <v>40.7542962962963</v>
      </c>
      <c r="EN294">
        <v>41.1756666666667</v>
      </c>
      <c r="EO294">
        <v>39.5901481481481</v>
      </c>
      <c r="EP294">
        <v>1960.00740740741</v>
      </c>
      <c r="EQ294">
        <v>39.9907407407407</v>
      </c>
      <c r="ER294">
        <v>0</v>
      </c>
      <c r="ES294">
        <v>1679595331.1</v>
      </c>
      <c r="ET294">
        <v>0</v>
      </c>
      <c r="EU294">
        <v>2.295344</v>
      </c>
      <c r="EV294">
        <v>0.0734153640264583</v>
      </c>
      <c r="EW294">
        <v>-3.23999997907471</v>
      </c>
      <c r="EX294">
        <v>5243.874</v>
      </c>
      <c r="EY294">
        <v>15</v>
      </c>
      <c r="EZ294">
        <v>0</v>
      </c>
      <c r="FA294" t="s">
        <v>409</v>
      </c>
      <c r="FB294">
        <v>1510787920.6</v>
      </c>
      <c r="FC294">
        <v>1510787921.6</v>
      </c>
      <c r="FD294">
        <v>0</v>
      </c>
      <c r="FE294">
        <v>-0.101</v>
      </c>
      <c r="FF294">
        <v>-0.012</v>
      </c>
      <c r="FG294">
        <v>6.901</v>
      </c>
      <c r="FH294">
        <v>0.516</v>
      </c>
      <c r="FI294">
        <v>420</v>
      </c>
      <c r="FJ294">
        <v>24</v>
      </c>
      <c r="FK294">
        <v>0.32</v>
      </c>
      <c r="FL294">
        <v>0.12</v>
      </c>
      <c r="FM294">
        <v>0.545554125</v>
      </c>
      <c r="FN294">
        <v>0.0285117410881808</v>
      </c>
      <c r="FO294">
        <v>0.00927403335714159</v>
      </c>
      <c r="FP294">
        <v>1</v>
      </c>
      <c r="FQ294">
        <v>1</v>
      </c>
      <c r="FR294">
        <v>1</v>
      </c>
      <c r="FS294" t="s">
        <v>410</v>
      </c>
      <c r="FT294">
        <v>2.97387</v>
      </c>
      <c r="FU294">
        <v>2.75391</v>
      </c>
      <c r="FV294">
        <v>0.203111</v>
      </c>
      <c r="FW294">
        <v>0.206486</v>
      </c>
      <c r="FX294">
        <v>0.05448</v>
      </c>
      <c r="FY294">
        <v>0.0526612</v>
      </c>
      <c r="FZ294">
        <v>31025.4</v>
      </c>
      <c r="GA294">
        <v>33711.2</v>
      </c>
      <c r="GB294">
        <v>35279.4</v>
      </c>
      <c r="GC294">
        <v>38526.2</v>
      </c>
      <c r="GD294">
        <v>47274.9</v>
      </c>
      <c r="GE294">
        <v>52700</v>
      </c>
      <c r="GF294">
        <v>55081.9</v>
      </c>
      <c r="GG294">
        <v>61767</v>
      </c>
      <c r="GH294">
        <v>1.9954</v>
      </c>
      <c r="GI294">
        <v>1.7971</v>
      </c>
      <c r="GJ294">
        <v>0.0374205</v>
      </c>
      <c r="GK294">
        <v>0</v>
      </c>
      <c r="GL294">
        <v>19.3488</v>
      </c>
      <c r="GM294">
        <v>999.9</v>
      </c>
      <c r="GN294">
        <v>50.763</v>
      </c>
      <c r="GO294">
        <v>30.675</v>
      </c>
      <c r="GP294">
        <v>25.0192</v>
      </c>
      <c r="GQ294">
        <v>55.1488</v>
      </c>
      <c r="GR294">
        <v>50.4527</v>
      </c>
      <c r="GS294">
        <v>1</v>
      </c>
      <c r="GT294">
        <v>-0.0763923</v>
      </c>
      <c r="GU294">
        <v>4.46415</v>
      </c>
      <c r="GV294">
        <v>20.0629</v>
      </c>
      <c r="GW294">
        <v>5.19917</v>
      </c>
      <c r="GX294">
        <v>12.0044</v>
      </c>
      <c r="GY294">
        <v>4.97555</v>
      </c>
      <c r="GZ294">
        <v>3.29295</v>
      </c>
      <c r="HA294">
        <v>9999</v>
      </c>
      <c r="HB294">
        <v>9999</v>
      </c>
      <c r="HC294">
        <v>999.9</v>
      </c>
      <c r="HD294">
        <v>9999</v>
      </c>
      <c r="HE294">
        <v>1.8631</v>
      </c>
      <c r="HF294">
        <v>1.86813</v>
      </c>
      <c r="HG294">
        <v>1.86785</v>
      </c>
      <c r="HH294">
        <v>1.86904</v>
      </c>
      <c r="HI294">
        <v>1.86985</v>
      </c>
      <c r="HJ294">
        <v>1.86587</v>
      </c>
      <c r="HK294">
        <v>1.86703</v>
      </c>
      <c r="HL294">
        <v>1.86832</v>
      </c>
      <c r="HM294">
        <v>5</v>
      </c>
      <c r="HN294">
        <v>0</v>
      </c>
      <c r="HO294">
        <v>0</v>
      </c>
      <c r="HP294">
        <v>0</v>
      </c>
      <c r="HQ294" t="s">
        <v>411</v>
      </c>
      <c r="HR294" t="s">
        <v>412</v>
      </c>
      <c r="HS294" t="s">
        <v>413</v>
      </c>
      <c r="HT294" t="s">
        <v>413</v>
      </c>
      <c r="HU294" t="s">
        <v>413</v>
      </c>
      <c r="HV294" t="s">
        <v>413</v>
      </c>
      <c r="HW294">
        <v>0</v>
      </c>
      <c r="HX294">
        <v>100</v>
      </c>
      <c r="HY294">
        <v>100</v>
      </c>
      <c r="HZ294">
        <v>12.4</v>
      </c>
      <c r="IA294">
        <v>0.0004</v>
      </c>
      <c r="IB294">
        <v>4.09459096810632</v>
      </c>
      <c r="IC294">
        <v>0.00701673648668627</v>
      </c>
      <c r="ID294">
        <v>-7.00304995360485e-07</v>
      </c>
      <c r="IE294">
        <v>-1.86506737496121e-11</v>
      </c>
      <c r="IF294">
        <v>0.00125787624930914</v>
      </c>
      <c r="IG294">
        <v>-0.0224036906934607</v>
      </c>
      <c r="IH294">
        <v>0.00249664406764014</v>
      </c>
      <c r="II294">
        <v>-2.59163740235367e-05</v>
      </c>
      <c r="IJ294">
        <v>-2</v>
      </c>
      <c r="IK294">
        <v>2020</v>
      </c>
      <c r="IL294">
        <v>1</v>
      </c>
      <c r="IM294">
        <v>25</v>
      </c>
      <c r="IN294">
        <v>111</v>
      </c>
      <c r="IO294">
        <v>110.9</v>
      </c>
      <c r="IP294">
        <v>2.71729</v>
      </c>
      <c r="IQ294">
        <v>2.61597</v>
      </c>
      <c r="IR294">
        <v>1.54785</v>
      </c>
      <c r="IS294">
        <v>2.30469</v>
      </c>
      <c r="IT294">
        <v>1.34644</v>
      </c>
      <c r="IU294">
        <v>2.31201</v>
      </c>
      <c r="IV294">
        <v>34.236</v>
      </c>
      <c r="IW294">
        <v>24.1926</v>
      </c>
      <c r="IX294">
        <v>18</v>
      </c>
      <c r="IY294">
        <v>502.009</v>
      </c>
      <c r="IZ294">
        <v>380.25</v>
      </c>
      <c r="JA294">
        <v>12.4681</v>
      </c>
      <c r="JB294">
        <v>26.0085</v>
      </c>
      <c r="JC294">
        <v>29.9987</v>
      </c>
      <c r="JD294">
        <v>26.0608</v>
      </c>
      <c r="JE294">
        <v>26.0156</v>
      </c>
      <c r="JF294">
        <v>54.4799</v>
      </c>
      <c r="JG294">
        <v>59.3993</v>
      </c>
      <c r="JH294">
        <v>0</v>
      </c>
      <c r="JI294">
        <v>12.7407</v>
      </c>
      <c r="JJ294">
        <v>1442.85</v>
      </c>
      <c r="JK294">
        <v>9.44879</v>
      </c>
      <c r="JL294">
        <v>102.226</v>
      </c>
      <c r="JM294">
        <v>102.83</v>
      </c>
    </row>
    <row r="295" spans="1:273">
      <c r="A295">
        <v>279</v>
      </c>
      <c r="B295">
        <v>1510794583</v>
      </c>
      <c r="C295">
        <v>5250.90000009537</v>
      </c>
      <c r="D295" t="s">
        <v>969</v>
      </c>
      <c r="E295" t="s">
        <v>970</v>
      </c>
      <c r="F295">
        <v>5</v>
      </c>
      <c r="G295" t="s">
        <v>798</v>
      </c>
      <c r="H295" t="s">
        <v>406</v>
      </c>
      <c r="I295">
        <v>1510794575.23214</v>
      </c>
      <c r="J295">
        <f>(K295)/1000</f>
        <v>0</v>
      </c>
      <c r="K295">
        <f>IF(CZ295, AN295, AH295)</f>
        <v>0</v>
      </c>
      <c r="L295">
        <f>IF(CZ295, AI295, AG295)</f>
        <v>0</v>
      </c>
      <c r="M295">
        <f>DB295 - IF(AU295&gt;1, L295*CV295*100.0/(AW295*DP295), 0)</f>
        <v>0</v>
      </c>
      <c r="N295">
        <f>((T295-J295/2)*M295-L295)/(T295+J295/2)</f>
        <v>0</v>
      </c>
      <c r="O295">
        <f>N295*(DI295+DJ295)/1000.0</f>
        <v>0</v>
      </c>
      <c r="P295">
        <f>(DB295 - IF(AU295&gt;1, L295*CV295*100.0/(AW295*DP295), 0))*(DI295+DJ295)/1000.0</f>
        <v>0</v>
      </c>
      <c r="Q295">
        <f>2.0/((1/S295-1/R295)+SIGN(S295)*SQRT((1/S295-1/R295)*(1/S295-1/R295) + 4*CW295/((CW295+1)*(CW295+1))*(2*1/S295*1/R295-1/R295*1/R295)))</f>
        <v>0</v>
      </c>
      <c r="R295">
        <f>IF(LEFT(CX295,1)&lt;&gt;"0",IF(LEFT(CX295,1)="1",3.0,CY295),$D$5+$E$5*(DP295*DI295/($K$5*1000))+$F$5*(DP295*DI295/($K$5*1000))*MAX(MIN(CV295,$J$5),$I$5)*MAX(MIN(CV295,$J$5),$I$5)+$G$5*MAX(MIN(CV295,$J$5),$I$5)*(DP295*DI295/($K$5*1000))+$H$5*(DP295*DI295/($K$5*1000))*(DP295*DI295/($K$5*1000)))</f>
        <v>0</v>
      </c>
      <c r="S295">
        <f>J295*(1000-(1000*0.61365*exp(17.502*W295/(240.97+W295))/(DI295+DJ295)+DD295)/2)/(1000*0.61365*exp(17.502*W295/(240.97+W295))/(DI295+DJ295)-DD295)</f>
        <v>0</v>
      </c>
      <c r="T295">
        <f>1/((CW295+1)/(Q295/1.6)+1/(R295/1.37)) + CW295/((CW295+1)/(Q295/1.6) + CW295/(R295/1.37))</f>
        <v>0</v>
      </c>
      <c r="U295">
        <f>(CR295*CU295)</f>
        <v>0</v>
      </c>
      <c r="V295">
        <f>(DK295+(U295+2*0.95*5.67E-8*(((DK295+$B$7)+273)^4-(DK295+273)^4)-44100*J295)/(1.84*29.3*R295+8*0.95*5.67E-8*(DK295+273)^3))</f>
        <v>0</v>
      </c>
      <c r="W295">
        <f>($C$7*DL295+$D$7*DM295+$E$7*V295)</f>
        <v>0</v>
      </c>
      <c r="X295">
        <f>0.61365*exp(17.502*W295/(240.97+W295))</f>
        <v>0</v>
      </c>
      <c r="Y295">
        <f>(Z295/AA295*100)</f>
        <v>0</v>
      </c>
      <c r="Z295">
        <f>DD295*(DI295+DJ295)/1000</f>
        <v>0</v>
      </c>
      <c r="AA295">
        <f>0.61365*exp(17.502*DK295/(240.97+DK295))</f>
        <v>0</v>
      </c>
      <c r="AB295">
        <f>(X295-DD295*(DI295+DJ295)/1000)</f>
        <v>0</v>
      </c>
      <c r="AC295">
        <f>(-J295*44100)</f>
        <v>0</v>
      </c>
      <c r="AD295">
        <f>2*29.3*R295*0.92*(DK295-W295)</f>
        <v>0</v>
      </c>
      <c r="AE295">
        <f>2*0.95*5.67E-8*(((DK295+$B$7)+273)^4-(W295+273)^4)</f>
        <v>0</v>
      </c>
      <c r="AF295">
        <f>U295+AE295+AC295+AD295</f>
        <v>0</v>
      </c>
      <c r="AG295">
        <f>DH295*AU295*(DC295-DB295*(1000-AU295*DE295)/(1000-AU295*DD295))/(100*CV295)</f>
        <v>0</v>
      </c>
      <c r="AH295">
        <f>1000*DH295*AU295*(DD295-DE295)/(100*CV295*(1000-AU295*DD295))</f>
        <v>0</v>
      </c>
      <c r="AI295">
        <f>(AJ295 - AK295 - DI295*1E3/(8.314*(DK295+273.15)) * AM295/DH295 * AL295) * DH295/(100*CV295) * (1000 - DE295)/1000</f>
        <v>0</v>
      </c>
      <c r="AJ295">
        <v>1443.66817997058</v>
      </c>
      <c r="AK295">
        <v>1422.80042424242</v>
      </c>
      <c r="AL295">
        <v>3.35354922271661</v>
      </c>
      <c r="AM295">
        <v>64.6680745848926</v>
      </c>
      <c r="AN295">
        <f>(AP295 - AO295 + DI295*1E3/(8.314*(DK295+273.15)) * AR295/DH295 * AQ295) * DH295/(100*CV295) * 1000/(1000 - AP295)</f>
        <v>0</v>
      </c>
      <c r="AO295">
        <v>9.41399040765464</v>
      </c>
      <c r="AP295">
        <v>9.97962111888112</v>
      </c>
      <c r="AQ295">
        <v>3.96911880618388e-05</v>
      </c>
      <c r="AR295">
        <v>99.6129753711119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MAX(0,($B$13+$C$13*DP295)/(1+$D$13*DP295)*DI295/(DK295+273)*$E$13)</f>
        <v>0</v>
      </c>
      <c r="AX295" t="s">
        <v>407</v>
      </c>
      <c r="AY295" t="s">
        <v>407</v>
      </c>
      <c r="AZ295">
        <v>0</v>
      </c>
      <c r="BA295">
        <v>0</v>
      </c>
      <c r="BB295">
        <f>1-AZ295/BA295</f>
        <v>0</v>
      </c>
      <c r="BC295">
        <v>0</v>
      </c>
      <c r="BD295" t="s">
        <v>407</v>
      </c>
      <c r="BE295" t="s">
        <v>407</v>
      </c>
      <c r="BF295">
        <v>0</v>
      </c>
      <c r="BG295">
        <v>0</v>
      </c>
      <c r="BH295">
        <f>1-BF295/BG295</f>
        <v>0</v>
      </c>
      <c r="BI295">
        <v>0.5</v>
      </c>
      <c r="BJ295">
        <f>CS295</f>
        <v>0</v>
      </c>
      <c r="BK295">
        <f>L295</f>
        <v>0</v>
      </c>
      <c r="BL295">
        <f>BH295*BI295*BJ295</f>
        <v>0</v>
      </c>
      <c r="BM295">
        <f>(BK295-BC295)/BJ295</f>
        <v>0</v>
      </c>
      <c r="BN295">
        <f>(BA295-BG295)/BG295</f>
        <v>0</v>
      </c>
      <c r="BO295">
        <f>AZ295/(BB295+AZ295/BG295)</f>
        <v>0</v>
      </c>
      <c r="BP295" t="s">
        <v>407</v>
      </c>
      <c r="BQ295">
        <v>0</v>
      </c>
      <c r="BR295">
        <f>IF(BQ295&lt;&gt;0, BQ295, BO295)</f>
        <v>0</v>
      </c>
      <c r="BS295">
        <f>1-BR295/BG295</f>
        <v>0</v>
      </c>
      <c r="BT295">
        <f>(BG295-BF295)/(BG295-BR295)</f>
        <v>0</v>
      </c>
      <c r="BU295">
        <f>(BA295-BG295)/(BA295-BR295)</f>
        <v>0</v>
      </c>
      <c r="BV295">
        <f>(BG295-BF295)/(BG295-AZ295)</f>
        <v>0</v>
      </c>
      <c r="BW295">
        <f>(BA295-BG295)/(BA295-AZ295)</f>
        <v>0</v>
      </c>
      <c r="BX295">
        <f>(BT295*BR295/BF295)</f>
        <v>0</v>
      </c>
      <c r="BY295">
        <f>(1-BX295)</f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f>$B$11*DQ295+$C$11*DR295+$F$11*EC295*(1-EF295)</f>
        <v>0</v>
      </c>
      <c r="CS295">
        <f>CR295*CT295</f>
        <v>0</v>
      </c>
      <c r="CT295">
        <f>($B$11*$D$9+$C$11*$D$9+$F$11*((EP295+EH295)/MAX(EP295+EH295+EQ295, 0.1)*$I$9+EQ295/MAX(EP295+EH295+EQ295, 0.1)*$J$9))/($B$11+$C$11+$F$11)</f>
        <v>0</v>
      </c>
      <c r="CU295">
        <f>($B$11*$K$9+$C$11*$K$9+$F$11*((EP295+EH295)/MAX(EP295+EH295+EQ295, 0.1)*$P$9+EQ295/MAX(EP295+EH295+EQ295, 0.1)*$Q$9))/($B$11+$C$11+$F$11)</f>
        <v>0</v>
      </c>
      <c r="CV295">
        <v>2.96</v>
      </c>
      <c r="CW295">
        <v>0.5</v>
      </c>
      <c r="CX295" t="s">
        <v>408</v>
      </c>
      <c r="CY295">
        <v>2</v>
      </c>
      <c r="CZ295" t="b">
        <v>1</v>
      </c>
      <c r="DA295">
        <v>1510794575.23214</v>
      </c>
      <c r="DB295">
        <v>1384.24607142857</v>
      </c>
      <c r="DC295">
        <v>1412.72214285714</v>
      </c>
      <c r="DD295">
        <v>9.96912178571429</v>
      </c>
      <c r="DE295">
        <v>9.41494428571429</v>
      </c>
      <c r="DF295">
        <v>1371.89178571429</v>
      </c>
      <c r="DG295">
        <v>9.96876928571429</v>
      </c>
      <c r="DH295">
        <v>500.06175</v>
      </c>
      <c r="DI295">
        <v>89.8442714285714</v>
      </c>
      <c r="DJ295">
        <v>0.099756325</v>
      </c>
      <c r="DK295">
        <v>18.9514428571429</v>
      </c>
      <c r="DL295">
        <v>19.9828678571429</v>
      </c>
      <c r="DM295">
        <v>999.9</v>
      </c>
      <c r="DN295">
        <v>0</v>
      </c>
      <c r="DO295">
        <v>0</v>
      </c>
      <c r="DP295">
        <v>10041.3810714286</v>
      </c>
      <c r="DQ295">
        <v>0</v>
      </c>
      <c r="DR295">
        <v>9.7857575</v>
      </c>
      <c r="DS295">
        <v>-28.4756571428571</v>
      </c>
      <c r="DT295">
        <v>1398.18535714286</v>
      </c>
      <c r="DU295">
        <v>1426.14964285714</v>
      </c>
      <c r="DV295">
        <v>0.554178035714286</v>
      </c>
      <c r="DW295">
        <v>1412.72214285714</v>
      </c>
      <c r="DX295">
        <v>9.41494428571429</v>
      </c>
      <c r="DY295">
        <v>0.895668535714286</v>
      </c>
      <c r="DZ295">
        <v>0.845878892857143</v>
      </c>
      <c r="EA295">
        <v>5.32133321428572</v>
      </c>
      <c r="EB295">
        <v>4.50145</v>
      </c>
      <c r="EC295">
        <v>2000.07357142857</v>
      </c>
      <c r="ED295">
        <v>0.9800035</v>
      </c>
      <c r="EE295">
        <v>0.0199962857142857</v>
      </c>
      <c r="EF295">
        <v>0</v>
      </c>
      <c r="EG295">
        <v>2.30924285714286</v>
      </c>
      <c r="EH295">
        <v>0</v>
      </c>
      <c r="EI295">
        <v>5242.9925</v>
      </c>
      <c r="EJ295">
        <v>17300.8178571429</v>
      </c>
      <c r="EK295">
        <v>41.0712142857143</v>
      </c>
      <c r="EL295">
        <v>41.9484642857143</v>
      </c>
      <c r="EM295">
        <v>40.7765714285714</v>
      </c>
      <c r="EN295">
        <v>41.1113571428571</v>
      </c>
      <c r="EO295">
        <v>39.598</v>
      </c>
      <c r="EP295">
        <v>1960.07928571429</v>
      </c>
      <c r="EQ295">
        <v>39.9939285714286</v>
      </c>
      <c r="ER295">
        <v>0</v>
      </c>
      <c r="ES295">
        <v>1679595335.9</v>
      </c>
      <c r="ET295">
        <v>0</v>
      </c>
      <c r="EU295">
        <v>2.335364</v>
      </c>
      <c r="EV295">
        <v>0.441184599112298</v>
      </c>
      <c r="EW295">
        <v>-21.2484614593773</v>
      </c>
      <c r="EX295">
        <v>5242.752</v>
      </c>
      <c r="EY295">
        <v>15</v>
      </c>
      <c r="EZ295">
        <v>0</v>
      </c>
      <c r="FA295" t="s">
        <v>409</v>
      </c>
      <c r="FB295">
        <v>1510787920.6</v>
      </c>
      <c r="FC295">
        <v>1510787921.6</v>
      </c>
      <c r="FD295">
        <v>0</v>
      </c>
      <c r="FE295">
        <v>-0.101</v>
      </c>
      <c r="FF295">
        <v>-0.012</v>
      </c>
      <c r="FG295">
        <v>6.901</v>
      </c>
      <c r="FH295">
        <v>0.516</v>
      </c>
      <c r="FI295">
        <v>420</v>
      </c>
      <c r="FJ295">
        <v>24</v>
      </c>
      <c r="FK295">
        <v>0.32</v>
      </c>
      <c r="FL295">
        <v>0.12</v>
      </c>
      <c r="FM295">
        <v>0.55010865</v>
      </c>
      <c r="FN295">
        <v>0.089771437148219</v>
      </c>
      <c r="FO295">
        <v>0.00875365712873767</v>
      </c>
      <c r="FP295">
        <v>1</v>
      </c>
      <c r="FQ295">
        <v>1</v>
      </c>
      <c r="FR295">
        <v>1</v>
      </c>
      <c r="FS295" t="s">
        <v>410</v>
      </c>
      <c r="FT295">
        <v>2.97405</v>
      </c>
      <c r="FU295">
        <v>2.75446</v>
      </c>
      <c r="FV295">
        <v>0.204572</v>
      </c>
      <c r="FW295">
        <v>0.207996</v>
      </c>
      <c r="FX295">
        <v>0.054524</v>
      </c>
      <c r="FY295">
        <v>0.0526611</v>
      </c>
      <c r="FZ295">
        <v>30969.2</v>
      </c>
      <c r="GA295">
        <v>33647</v>
      </c>
      <c r="GB295">
        <v>35280.1</v>
      </c>
      <c r="GC295">
        <v>38526.2</v>
      </c>
      <c r="GD295">
        <v>47273.6</v>
      </c>
      <c r="GE295">
        <v>52700.6</v>
      </c>
      <c r="GF295">
        <v>55083</v>
      </c>
      <c r="GG295">
        <v>61767.5</v>
      </c>
      <c r="GH295">
        <v>1.9955</v>
      </c>
      <c r="GI295">
        <v>1.7969</v>
      </c>
      <c r="GJ295">
        <v>0.0388063</v>
      </c>
      <c r="GK295">
        <v>0</v>
      </c>
      <c r="GL295">
        <v>19.3467</v>
      </c>
      <c r="GM295">
        <v>999.9</v>
      </c>
      <c r="GN295">
        <v>50.739</v>
      </c>
      <c r="GO295">
        <v>30.675</v>
      </c>
      <c r="GP295">
        <v>25.0059</v>
      </c>
      <c r="GQ295">
        <v>54.6188</v>
      </c>
      <c r="GR295">
        <v>50.0641</v>
      </c>
      <c r="GS295">
        <v>1</v>
      </c>
      <c r="GT295">
        <v>-0.0810823</v>
      </c>
      <c r="GU295">
        <v>4.58067</v>
      </c>
      <c r="GV295">
        <v>20.0621</v>
      </c>
      <c r="GW295">
        <v>5.19902</v>
      </c>
      <c r="GX295">
        <v>12.0043</v>
      </c>
      <c r="GY295">
        <v>4.97555</v>
      </c>
      <c r="GZ295">
        <v>3.29295</v>
      </c>
      <c r="HA295">
        <v>9999</v>
      </c>
      <c r="HB295">
        <v>9999</v>
      </c>
      <c r="HC295">
        <v>999.9</v>
      </c>
      <c r="HD295">
        <v>9999</v>
      </c>
      <c r="HE295">
        <v>1.86311</v>
      </c>
      <c r="HF295">
        <v>1.86813</v>
      </c>
      <c r="HG295">
        <v>1.86784</v>
      </c>
      <c r="HH295">
        <v>1.86903</v>
      </c>
      <c r="HI295">
        <v>1.86986</v>
      </c>
      <c r="HJ295">
        <v>1.86587</v>
      </c>
      <c r="HK295">
        <v>1.86702</v>
      </c>
      <c r="HL295">
        <v>1.86832</v>
      </c>
      <c r="HM295">
        <v>5</v>
      </c>
      <c r="HN295">
        <v>0</v>
      </c>
      <c r="HO295">
        <v>0</v>
      </c>
      <c r="HP295">
        <v>0</v>
      </c>
      <c r="HQ295" t="s">
        <v>411</v>
      </c>
      <c r="HR295" t="s">
        <v>412</v>
      </c>
      <c r="HS295" t="s">
        <v>413</v>
      </c>
      <c r="HT295" t="s">
        <v>413</v>
      </c>
      <c r="HU295" t="s">
        <v>413</v>
      </c>
      <c r="HV295" t="s">
        <v>413</v>
      </c>
      <c r="HW295">
        <v>0</v>
      </c>
      <c r="HX295">
        <v>100</v>
      </c>
      <c r="HY295">
        <v>100</v>
      </c>
      <c r="HZ295">
        <v>12.48</v>
      </c>
      <c r="IA295">
        <v>0.0006</v>
      </c>
      <c r="IB295">
        <v>4.09459096810632</v>
      </c>
      <c r="IC295">
        <v>0.00701673648668627</v>
      </c>
      <c r="ID295">
        <v>-7.00304995360485e-07</v>
      </c>
      <c r="IE295">
        <v>-1.86506737496121e-11</v>
      </c>
      <c r="IF295">
        <v>0.00125787624930914</v>
      </c>
      <c r="IG295">
        <v>-0.0224036906934607</v>
      </c>
      <c r="IH295">
        <v>0.00249664406764014</v>
      </c>
      <c r="II295">
        <v>-2.59163740235367e-05</v>
      </c>
      <c r="IJ295">
        <v>-2</v>
      </c>
      <c r="IK295">
        <v>2020</v>
      </c>
      <c r="IL295">
        <v>1</v>
      </c>
      <c r="IM295">
        <v>25</v>
      </c>
      <c r="IN295">
        <v>111</v>
      </c>
      <c r="IO295">
        <v>111</v>
      </c>
      <c r="IP295">
        <v>2.74414</v>
      </c>
      <c r="IQ295">
        <v>2.60986</v>
      </c>
      <c r="IR295">
        <v>1.54785</v>
      </c>
      <c r="IS295">
        <v>2.30469</v>
      </c>
      <c r="IT295">
        <v>1.34644</v>
      </c>
      <c r="IU295">
        <v>2.39746</v>
      </c>
      <c r="IV295">
        <v>34.236</v>
      </c>
      <c r="IW295">
        <v>24.1926</v>
      </c>
      <c r="IX295">
        <v>18</v>
      </c>
      <c r="IY295">
        <v>502.069</v>
      </c>
      <c r="IZ295">
        <v>380.13</v>
      </c>
      <c r="JA295">
        <v>12.7212</v>
      </c>
      <c r="JB295">
        <v>26.0085</v>
      </c>
      <c r="JC295">
        <v>29.9973</v>
      </c>
      <c r="JD295">
        <v>26.0602</v>
      </c>
      <c r="JE295">
        <v>26.0134</v>
      </c>
      <c r="JF295">
        <v>54.9554</v>
      </c>
      <c r="JG295">
        <v>59.3993</v>
      </c>
      <c r="JH295">
        <v>0</v>
      </c>
      <c r="JI295">
        <v>12.7628</v>
      </c>
      <c r="JJ295">
        <v>1456.24</v>
      </c>
      <c r="JK295">
        <v>9.44879</v>
      </c>
      <c r="JL295">
        <v>102.228</v>
      </c>
      <c r="JM295">
        <v>102.83</v>
      </c>
    </row>
    <row r="296" spans="1:273">
      <c r="A296">
        <v>280</v>
      </c>
      <c r="B296">
        <v>1510794587.5</v>
      </c>
      <c r="C296">
        <v>5255.40000009537</v>
      </c>
      <c r="D296" t="s">
        <v>971</v>
      </c>
      <c r="E296" t="s">
        <v>972</v>
      </c>
      <c r="F296">
        <v>5</v>
      </c>
      <c r="G296" t="s">
        <v>798</v>
      </c>
      <c r="H296" t="s">
        <v>406</v>
      </c>
      <c r="I296">
        <v>1510794579.66071</v>
      </c>
      <c r="J296">
        <f>(K296)/1000</f>
        <v>0</v>
      </c>
      <c r="K296">
        <f>IF(CZ296, AN296, AH296)</f>
        <v>0</v>
      </c>
      <c r="L296">
        <f>IF(CZ296, AI296, AG296)</f>
        <v>0</v>
      </c>
      <c r="M296">
        <f>DB296 - IF(AU296&gt;1, L296*CV296*100.0/(AW296*DP296), 0)</f>
        <v>0</v>
      </c>
      <c r="N296">
        <f>((T296-J296/2)*M296-L296)/(T296+J296/2)</f>
        <v>0</v>
      </c>
      <c r="O296">
        <f>N296*(DI296+DJ296)/1000.0</f>
        <v>0</v>
      </c>
      <c r="P296">
        <f>(DB296 - IF(AU296&gt;1, L296*CV296*100.0/(AW296*DP296), 0))*(DI296+DJ296)/1000.0</f>
        <v>0</v>
      </c>
      <c r="Q296">
        <f>2.0/((1/S296-1/R296)+SIGN(S296)*SQRT((1/S296-1/R296)*(1/S296-1/R296) + 4*CW296/((CW296+1)*(CW296+1))*(2*1/S296*1/R296-1/R296*1/R296)))</f>
        <v>0</v>
      </c>
      <c r="R296">
        <f>IF(LEFT(CX296,1)&lt;&gt;"0",IF(LEFT(CX296,1)="1",3.0,CY296),$D$5+$E$5*(DP296*DI296/($K$5*1000))+$F$5*(DP296*DI296/($K$5*1000))*MAX(MIN(CV296,$J$5),$I$5)*MAX(MIN(CV296,$J$5),$I$5)+$G$5*MAX(MIN(CV296,$J$5),$I$5)*(DP296*DI296/($K$5*1000))+$H$5*(DP296*DI296/($K$5*1000))*(DP296*DI296/($K$5*1000)))</f>
        <v>0</v>
      </c>
      <c r="S296">
        <f>J296*(1000-(1000*0.61365*exp(17.502*W296/(240.97+W296))/(DI296+DJ296)+DD296)/2)/(1000*0.61365*exp(17.502*W296/(240.97+W296))/(DI296+DJ296)-DD296)</f>
        <v>0</v>
      </c>
      <c r="T296">
        <f>1/((CW296+1)/(Q296/1.6)+1/(R296/1.37)) + CW296/((CW296+1)/(Q296/1.6) + CW296/(R296/1.37))</f>
        <v>0</v>
      </c>
      <c r="U296">
        <f>(CR296*CU296)</f>
        <v>0</v>
      </c>
      <c r="V296">
        <f>(DK296+(U296+2*0.95*5.67E-8*(((DK296+$B$7)+273)^4-(DK296+273)^4)-44100*J296)/(1.84*29.3*R296+8*0.95*5.67E-8*(DK296+273)^3))</f>
        <v>0</v>
      </c>
      <c r="W296">
        <f>($C$7*DL296+$D$7*DM296+$E$7*V296)</f>
        <v>0</v>
      </c>
      <c r="X296">
        <f>0.61365*exp(17.502*W296/(240.97+W296))</f>
        <v>0</v>
      </c>
      <c r="Y296">
        <f>(Z296/AA296*100)</f>
        <v>0</v>
      </c>
      <c r="Z296">
        <f>DD296*(DI296+DJ296)/1000</f>
        <v>0</v>
      </c>
      <c r="AA296">
        <f>0.61365*exp(17.502*DK296/(240.97+DK296))</f>
        <v>0</v>
      </c>
      <c r="AB296">
        <f>(X296-DD296*(DI296+DJ296)/1000)</f>
        <v>0</v>
      </c>
      <c r="AC296">
        <f>(-J296*44100)</f>
        <v>0</v>
      </c>
      <c r="AD296">
        <f>2*29.3*R296*0.92*(DK296-W296)</f>
        <v>0</v>
      </c>
      <c r="AE296">
        <f>2*0.95*5.67E-8*(((DK296+$B$7)+273)^4-(W296+273)^4)</f>
        <v>0</v>
      </c>
      <c r="AF296">
        <f>U296+AE296+AC296+AD296</f>
        <v>0</v>
      </c>
      <c r="AG296">
        <f>DH296*AU296*(DC296-DB296*(1000-AU296*DE296)/(1000-AU296*DD296))/(100*CV296)</f>
        <v>0</v>
      </c>
      <c r="AH296">
        <f>1000*DH296*AU296*(DD296-DE296)/(100*CV296*(1000-AU296*DD296))</f>
        <v>0</v>
      </c>
      <c r="AI296">
        <f>(AJ296 - AK296 - DI296*1E3/(8.314*(DK296+273.15)) * AM296/DH296 * AL296) * DH296/(100*CV296) * (1000 - DE296)/1000</f>
        <v>0</v>
      </c>
      <c r="AJ296">
        <v>1459.74740859786</v>
      </c>
      <c r="AK296">
        <v>1438.30848484849</v>
      </c>
      <c r="AL296">
        <v>3.45282218456481</v>
      </c>
      <c r="AM296">
        <v>64.6680745848926</v>
      </c>
      <c r="AN296">
        <f>(AP296 - AO296 + DI296*1E3/(8.314*(DK296+273.15)) * AR296/DH296 * AQ296) * DH296/(100*CV296) * 1000/(1000 - AP296)</f>
        <v>0</v>
      </c>
      <c r="AO296">
        <v>9.41233833786059</v>
      </c>
      <c r="AP296">
        <v>9.98977636363637</v>
      </c>
      <c r="AQ296">
        <v>9.34937461180869e-05</v>
      </c>
      <c r="AR296">
        <v>99.6129753711119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MAX(0,($B$13+$C$13*DP296)/(1+$D$13*DP296)*DI296/(DK296+273)*$E$13)</f>
        <v>0</v>
      </c>
      <c r="AX296" t="s">
        <v>407</v>
      </c>
      <c r="AY296" t="s">
        <v>407</v>
      </c>
      <c r="AZ296">
        <v>0</v>
      </c>
      <c r="BA296">
        <v>0</v>
      </c>
      <c r="BB296">
        <f>1-AZ296/BA296</f>
        <v>0</v>
      </c>
      <c r="BC296">
        <v>0</v>
      </c>
      <c r="BD296" t="s">
        <v>407</v>
      </c>
      <c r="BE296" t="s">
        <v>407</v>
      </c>
      <c r="BF296">
        <v>0</v>
      </c>
      <c r="BG296">
        <v>0</v>
      </c>
      <c r="BH296">
        <f>1-BF296/BG296</f>
        <v>0</v>
      </c>
      <c r="BI296">
        <v>0.5</v>
      </c>
      <c r="BJ296">
        <f>CS296</f>
        <v>0</v>
      </c>
      <c r="BK296">
        <f>L296</f>
        <v>0</v>
      </c>
      <c r="BL296">
        <f>BH296*BI296*BJ296</f>
        <v>0</v>
      </c>
      <c r="BM296">
        <f>(BK296-BC296)/BJ296</f>
        <v>0</v>
      </c>
      <c r="BN296">
        <f>(BA296-BG296)/BG296</f>
        <v>0</v>
      </c>
      <c r="BO296">
        <f>AZ296/(BB296+AZ296/BG296)</f>
        <v>0</v>
      </c>
      <c r="BP296" t="s">
        <v>407</v>
      </c>
      <c r="BQ296">
        <v>0</v>
      </c>
      <c r="BR296">
        <f>IF(BQ296&lt;&gt;0, BQ296, BO296)</f>
        <v>0</v>
      </c>
      <c r="BS296">
        <f>1-BR296/BG296</f>
        <v>0</v>
      </c>
      <c r="BT296">
        <f>(BG296-BF296)/(BG296-BR296)</f>
        <v>0</v>
      </c>
      <c r="BU296">
        <f>(BA296-BG296)/(BA296-BR296)</f>
        <v>0</v>
      </c>
      <c r="BV296">
        <f>(BG296-BF296)/(BG296-AZ296)</f>
        <v>0</v>
      </c>
      <c r="BW296">
        <f>(BA296-BG296)/(BA296-AZ296)</f>
        <v>0</v>
      </c>
      <c r="BX296">
        <f>(BT296*BR296/BF296)</f>
        <v>0</v>
      </c>
      <c r="BY296">
        <f>(1-BX296)</f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f>$B$11*DQ296+$C$11*DR296+$F$11*EC296*(1-EF296)</f>
        <v>0</v>
      </c>
      <c r="CS296">
        <f>CR296*CT296</f>
        <v>0</v>
      </c>
      <c r="CT296">
        <f>($B$11*$D$9+$C$11*$D$9+$F$11*((EP296+EH296)/MAX(EP296+EH296+EQ296, 0.1)*$I$9+EQ296/MAX(EP296+EH296+EQ296, 0.1)*$J$9))/($B$11+$C$11+$F$11)</f>
        <v>0</v>
      </c>
      <c r="CU296">
        <f>($B$11*$K$9+$C$11*$K$9+$F$11*((EP296+EH296)/MAX(EP296+EH296+EQ296, 0.1)*$P$9+EQ296/MAX(EP296+EH296+EQ296, 0.1)*$Q$9))/($B$11+$C$11+$F$11)</f>
        <v>0</v>
      </c>
      <c r="CV296">
        <v>2.96</v>
      </c>
      <c r="CW296">
        <v>0.5</v>
      </c>
      <c r="CX296" t="s">
        <v>408</v>
      </c>
      <c r="CY296">
        <v>2</v>
      </c>
      <c r="CZ296" t="b">
        <v>1</v>
      </c>
      <c r="DA296">
        <v>1510794579.66071</v>
      </c>
      <c r="DB296">
        <v>1399.13142857143</v>
      </c>
      <c r="DC296">
        <v>1427.835</v>
      </c>
      <c r="DD296">
        <v>9.97552321428571</v>
      </c>
      <c r="DE296">
        <v>9.41324071428572</v>
      </c>
      <c r="DF296">
        <v>1386.70357142857</v>
      </c>
      <c r="DG296">
        <v>9.97504714285714</v>
      </c>
      <c r="DH296">
        <v>500.071178571429</v>
      </c>
      <c r="DI296">
        <v>89.8444678571429</v>
      </c>
      <c r="DJ296">
        <v>0.0999200892857143</v>
      </c>
      <c r="DK296">
        <v>18.9571821428571</v>
      </c>
      <c r="DL296">
        <v>19.981325</v>
      </c>
      <c r="DM296">
        <v>999.9</v>
      </c>
      <c r="DN296">
        <v>0</v>
      </c>
      <c r="DO296">
        <v>0</v>
      </c>
      <c r="DP296">
        <v>10031.6496428571</v>
      </c>
      <c r="DQ296">
        <v>0</v>
      </c>
      <c r="DR296">
        <v>9.78432857142857</v>
      </c>
      <c r="DS296">
        <v>-28.7032678571429</v>
      </c>
      <c r="DT296">
        <v>1413.22964285714</v>
      </c>
      <c r="DU296">
        <v>1441.40392857143</v>
      </c>
      <c r="DV296">
        <v>0.562283714285714</v>
      </c>
      <c r="DW296">
        <v>1427.835</v>
      </c>
      <c r="DX296">
        <v>9.41324071428572</v>
      </c>
      <c r="DY296">
        <v>0.896245607142857</v>
      </c>
      <c r="DZ296">
        <v>0.845727642857143</v>
      </c>
      <c r="EA296">
        <v>5.330595</v>
      </c>
      <c r="EB296">
        <v>4.498895</v>
      </c>
      <c r="EC296">
        <v>2000.10071428571</v>
      </c>
      <c r="ED296">
        <v>0.980001392857143</v>
      </c>
      <c r="EE296">
        <v>0.0199984535714286</v>
      </c>
      <c r="EF296">
        <v>0</v>
      </c>
      <c r="EG296">
        <v>2.34981785714286</v>
      </c>
      <c r="EH296">
        <v>0</v>
      </c>
      <c r="EI296">
        <v>5241.36785714286</v>
      </c>
      <c r="EJ296">
        <v>17301.0464285714</v>
      </c>
      <c r="EK296">
        <v>41.0556428571428</v>
      </c>
      <c r="EL296">
        <v>41.8658214285714</v>
      </c>
      <c r="EM296">
        <v>40.7675714285714</v>
      </c>
      <c r="EN296">
        <v>40.9931071428571</v>
      </c>
      <c r="EO296">
        <v>39.5690357142857</v>
      </c>
      <c r="EP296">
        <v>1960.10107142857</v>
      </c>
      <c r="EQ296">
        <v>39.9992857142857</v>
      </c>
      <c r="ER296">
        <v>0</v>
      </c>
      <c r="ES296">
        <v>1679595340.7</v>
      </c>
      <c r="ET296">
        <v>0</v>
      </c>
      <c r="EU296">
        <v>2.336912</v>
      </c>
      <c r="EV296">
        <v>-0.0281769311122487</v>
      </c>
      <c r="EW296">
        <v>-34.8915384109311</v>
      </c>
      <c r="EX296">
        <v>5240.8056</v>
      </c>
      <c r="EY296">
        <v>15</v>
      </c>
      <c r="EZ296">
        <v>0</v>
      </c>
      <c r="FA296" t="s">
        <v>409</v>
      </c>
      <c r="FB296">
        <v>1510787920.6</v>
      </c>
      <c r="FC296">
        <v>1510787921.6</v>
      </c>
      <c r="FD296">
        <v>0</v>
      </c>
      <c r="FE296">
        <v>-0.101</v>
      </c>
      <c r="FF296">
        <v>-0.012</v>
      </c>
      <c r="FG296">
        <v>6.901</v>
      </c>
      <c r="FH296">
        <v>0.516</v>
      </c>
      <c r="FI296">
        <v>420</v>
      </c>
      <c r="FJ296">
        <v>24</v>
      </c>
      <c r="FK296">
        <v>0.32</v>
      </c>
      <c r="FL296">
        <v>0.12</v>
      </c>
      <c r="FM296">
        <v>0.557556275</v>
      </c>
      <c r="FN296">
        <v>0.100391043151968</v>
      </c>
      <c r="FO296">
        <v>0.00995636646821394</v>
      </c>
      <c r="FP296">
        <v>1</v>
      </c>
      <c r="FQ296">
        <v>1</v>
      </c>
      <c r="FR296">
        <v>1</v>
      </c>
      <c r="FS296" t="s">
        <v>410</v>
      </c>
      <c r="FT296">
        <v>2.97402</v>
      </c>
      <c r="FU296">
        <v>2.75375</v>
      </c>
      <c r="FV296">
        <v>0.20591</v>
      </c>
      <c r="FW296">
        <v>0.209264</v>
      </c>
      <c r="FX296">
        <v>0.0545611</v>
      </c>
      <c r="FY296">
        <v>0.0526411</v>
      </c>
      <c r="FZ296">
        <v>30917.2</v>
      </c>
      <c r="GA296">
        <v>33593.7</v>
      </c>
      <c r="GB296">
        <v>35280.2</v>
      </c>
      <c r="GC296">
        <v>38526.7</v>
      </c>
      <c r="GD296">
        <v>47272</v>
      </c>
      <c r="GE296">
        <v>52702</v>
      </c>
      <c r="GF296">
        <v>55083.2</v>
      </c>
      <c r="GG296">
        <v>61767.9</v>
      </c>
      <c r="GH296">
        <v>1.99562</v>
      </c>
      <c r="GI296">
        <v>1.79697</v>
      </c>
      <c r="GJ296">
        <v>0.0399947</v>
      </c>
      <c r="GK296">
        <v>0</v>
      </c>
      <c r="GL296">
        <v>19.345</v>
      </c>
      <c r="GM296">
        <v>999.9</v>
      </c>
      <c r="GN296">
        <v>50.739</v>
      </c>
      <c r="GO296">
        <v>30.675</v>
      </c>
      <c r="GP296">
        <v>25.007</v>
      </c>
      <c r="GQ296">
        <v>55.9588</v>
      </c>
      <c r="GR296">
        <v>49.8998</v>
      </c>
      <c r="GS296">
        <v>1</v>
      </c>
      <c r="GT296">
        <v>-0.0798577</v>
      </c>
      <c r="GU296">
        <v>4.8582</v>
      </c>
      <c r="GV296">
        <v>20.0542</v>
      </c>
      <c r="GW296">
        <v>5.19872</v>
      </c>
      <c r="GX296">
        <v>12.004</v>
      </c>
      <c r="GY296">
        <v>4.97565</v>
      </c>
      <c r="GZ296">
        <v>3.29295</v>
      </c>
      <c r="HA296">
        <v>9999</v>
      </c>
      <c r="HB296">
        <v>9999</v>
      </c>
      <c r="HC296">
        <v>999.9</v>
      </c>
      <c r="HD296">
        <v>9999</v>
      </c>
      <c r="HE296">
        <v>1.8631</v>
      </c>
      <c r="HF296">
        <v>1.86813</v>
      </c>
      <c r="HG296">
        <v>1.86787</v>
      </c>
      <c r="HH296">
        <v>1.86901</v>
      </c>
      <c r="HI296">
        <v>1.86984</v>
      </c>
      <c r="HJ296">
        <v>1.86585</v>
      </c>
      <c r="HK296">
        <v>1.86703</v>
      </c>
      <c r="HL296">
        <v>1.86831</v>
      </c>
      <c r="HM296">
        <v>5</v>
      </c>
      <c r="HN296">
        <v>0</v>
      </c>
      <c r="HO296">
        <v>0</v>
      </c>
      <c r="HP296">
        <v>0</v>
      </c>
      <c r="HQ296" t="s">
        <v>411</v>
      </c>
      <c r="HR296" t="s">
        <v>412</v>
      </c>
      <c r="HS296" t="s">
        <v>413</v>
      </c>
      <c r="HT296" t="s">
        <v>413</v>
      </c>
      <c r="HU296" t="s">
        <v>413</v>
      </c>
      <c r="HV296" t="s">
        <v>413</v>
      </c>
      <c r="HW296">
        <v>0</v>
      </c>
      <c r="HX296">
        <v>100</v>
      </c>
      <c r="HY296">
        <v>100</v>
      </c>
      <c r="HZ296">
        <v>12.56</v>
      </c>
      <c r="IA296">
        <v>0.0008</v>
      </c>
      <c r="IB296">
        <v>4.09459096810632</v>
      </c>
      <c r="IC296">
        <v>0.00701673648668627</v>
      </c>
      <c r="ID296">
        <v>-7.00304995360485e-07</v>
      </c>
      <c r="IE296">
        <v>-1.86506737496121e-11</v>
      </c>
      <c r="IF296">
        <v>0.00125787624930914</v>
      </c>
      <c r="IG296">
        <v>-0.0224036906934607</v>
      </c>
      <c r="IH296">
        <v>0.00249664406764014</v>
      </c>
      <c r="II296">
        <v>-2.59163740235367e-05</v>
      </c>
      <c r="IJ296">
        <v>-2</v>
      </c>
      <c r="IK296">
        <v>2020</v>
      </c>
      <c r="IL296">
        <v>1</v>
      </c>
      <c r="IM296">
        <v>25</v>
      </c>
      <c r="IN296">
        <v>111.1</v>
      </c>
      <c r="IO296">
        <v>111.1</v>
      </c>
      <c r="IP296">
        <v>2.76611</v>
      </c>
      <c r="IQ296">
        <v>2.60864</v>
      </c>
      <c r="IR296">
        <v>1.54785</v>
      </c>
      <c r="IS296">
        <v>2.30469</v>
      </c>
      <c r="IT296">
        <v>1.34644</v>
      </c>
      <c r="IU296">
        <v>2.4231</v>
      </c>
      <c r="IV296">
        <v>34.236</v>
      </c>
      <c r="IW296">
        <v>24.1926</v>
      </c>
      <c r="IX296">
        <v>18</v>
      </c>
      <c r="IY296">
        <v>502.151</v>
      </c>
      <c r="IZ296">
        <v>380.169</v>
      </c>
      <c r="JA296">
        <v>12.7941</v>
      </c>
      <c r="JB296">
        <v>26.0085</v>
      </c>
      <c r="JC296">
        <v>29.9998</v>
      </c>
      <c r="JD296">
        <v>26.0602</v>
      </c>
      <c r="JE296">
        <v>26.0134</v>
      </c>
      <c r="JF296">
        <v>55.3842</v>
      </c>
      <c r="JG296">
        <v>59.3993</v>
      </c>
      <c r="JH296">
        <v>0</v>
      </c>
      <c r="JI296">
        <v>12.7757</v>
      </c>
      <c r="JJ296">
        <v>1469.63</v>
      </c>
      <c r="JK296">
        <v>9.44879</v>
      </c>
      <c r="JL296">
        <v>102.229</v>
      </c>
      <c r="JM296">
        <v>102.831</v>
      </c>
    </row>
    <row r="297" spans="1:273">
      <c r="A297">
        <v>281</v>
      </c>
      <c r="B297">
        <v>1510794593</v>
      </c>
      <c r="C297">
        <v>5260.90000009537</v>
      </c>
      <c r="D297" t="s">
        <v>973</v>
      </c>
      <c r="E297" t="s">
        <v>974</v>
      </c>
      <c r="F297">
        <v>5</v>
      </c>
      <c r="G297" t="s">
        <v>798</v>
      </c>
      <c r="H297" t="s">
        <v>406</v>
      </c>
      <c r="I297">
        <v>1510794585.23214</v>
      </c>
      <c r="J297">
        <f>(K297)/1000</f>
        <v>0</v>
      </c>
      <c r="K297">
        <f>IF(CZ297, AN297, AH297)</f>
        <v>0</v>
      </c>
      <c r="L297">
        <f>IF(CZ297, AI297, AG297)</f>
        <v>0</v>
      </c>
      <c r="M297">
        <f>DB297 - IF(AU297&gt;1, L297*CV297*100.0/(AW297*DP297), 0)</f>
        <v>0</v>
      </c>
      <c r="N297">
        <f>((T297-J297/2)*M297-L297)/(T297+J297/2)</f>
        <v>0</v>
      </c>
      <c r="O297">
        <f>N297*(DI297+DJ297)/1000.0</f>
        <v>0</v>
      </c>
      <c r="P297">
        <f>(DB297 - IF(AU297&gt;1, L297*CV297*100.0/(AW297*DP297), 0))*(DI297+DJ297)/1000.0</f>
        <v>0</v>
      </c>
      <c r="Q297">
        <f>2.0/((1/S297-1/R297)+SIGN(S297)*SQRT((1/S297-1/R297)*(1/S297-1/R297) + 4*CW297/((CW297+1)*(CW297+1))*(2*1/S297*1/R297-1/R297*1/R297)))</f>
        <v>0</v>
      </c>
      <c r="R297">
        <f>IF(LEFT(CX297,1)&lt;&gt;"0",IF(LEFT(CX297,1)="1",3.0,CY297),$D$5+$E$5*(DP297*DI297/($K$5*1000))+$F$5*(DP297*DI297/($K$5*1000))*MAX(MIN(CV297,$J$5),$I$5)*MAX(MIN(CV297,$J$5),$I$5)+$G$5*MAX(MIN(CV297,$J$5),$I$5)*(DP297*DI297/($K$5*1000))+$H$5*(DP297*DI297/($K$5*1000))*(DP297*DI297/($K$5*1000)))</f>
        <v>0</v>
      </c>
      <c r="S297">
        <f>J297*(1000-(1000*0.61365*exp(17.502*W297/(240.97+W297))/(DI297+DJ297)+DD297)/2)/(1000*0.61365*exp(17.502*W297/(240.97+W297))/(DI297+DJ297)-DD297)</f>
        <v>0</v>
      </c>
      <c r="T297">
        <f>1/((CW297+1)/(Q297/1.6)+1/(R297/1.37)) + CW297/((CW297+1)/(Q297/1.6) + CW297/(R297/1.37))</f>
        <v>0</v>
      </c>
      <c r="U297">
        <f>(CR297*CU297)</f>
        <v>0</v>
      </c>
      <c r="V297">
        <f>(DK297+(U297+2*0.95*5.67E-8*(((DK297+$B$7)+273)^4-(DK297+273)^4)-44100*J297)/(1.84*29.3*R297+8*0.95*5.67E-8*(DK297+273)^3))</f>
        <v>0</v>
      </c>
      <c r="W297">
        <f>($C$7*DL297+$D$7*DM297+$E$7*V297)</f>
        <v>0</v>
      </c>
      <c r="X297">
        <f>0.61365*exp(17.502*W297/(240.97+W297))</f>
        <v>0</v>
      </c>
      <c r="Y297">
        <f>(Z297/AA297*100)</f>
        <v>0</v>
      </c>
      <c r="Z297">
        <f>DD297*(DI297+DJ297)/1000</f>
        <v>0</v>
      </c>
      <c r="AA297">
        <f>0.61365*exp(17.502*DK297/(240.97+DK297))</f>
        <v>0</v>
      </c>
      <c r="AB297">
        <f>(X297-DD297*(DI297+DJ297)/1000)</f>
        <v>0</v>
      </c>
      <c r="AC297">
        <f>(-J297*44100)</f>
        <v>0</v>
      </c>
      <c r="AD297">
        <f>2*29.3*R297*0.92*(DK297-W297)</f>
        <v>0</v>
      </c>
      <c r="AE297">
        <f>2*0.95*5.67E-8*(((DK297+$B$7)+273)^4-(W297+273)^4)</f>
        <v>0</v>
      </c>
      <c r="AF297">
        <f>U297+AE297+AC297+AD297</f>
        <v>0</v>
      </c>
      <c r="AG297">
        <f>DH297*AU297*(DC297-DB297*(1000-AU297*DE297)/(1000-AU297*DD297))/(100*CV297)</f>
        <v>0</v>
      </c>
      <c r="AH297">
        <f>1000*DH297*AU297*(DD297-DE297)/(100*CV297*(1000-AU297*DD297))</f>
        <v>0</v>
      </c>
      <c r="AI297">
        <f>(AJ297 - AK297 - DI297*1E3/(8.314*(DK297+273.15)) * AM297/DH297 * AL297) * DH297/(100*CV297) * (1000 - DE297)/1000</f>
        <v>0</v>
      </c>
      <c r="AJ297">
        <v>1477.42682724225</v>
      </c>
      <c r="AK297">
        <v>1456.60151515151</v>
      </c>
      <c r="AL297">
        <v>3.30262175070466</v>
      </c>
      <c r="AM297">
        <v>64.6680745848926</v>
      </c>
      <c r="AN297">
        <f>(AP297 - AO297 + DI297*1E3/(8.314*(DK297+273.15)) * AR297/DH297 * AQ297) * DH297/(100*CV297) * 1000/(1000 - AP297)</f>
        <v>0</v>
      </c>
      <c r="AO297">
        <v>9.40794164879765</v>
      </c>
      <c r="AP297">
        <v>9.9910162937063</v>
      </c>
      <c r="AQ297">
        <v>1.52364276741807e-05</v>
      </c>
      <c r="AR297">
        <v>99.6129753711119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MAX(0,($B$13+$C$13*DP297)/(1+$D$13*DP297)*DI297/(DK297+273)*$E$13)</f>
        <v>0</v>
      </c>
      <c r="AX297" t="s">
        <v>407</v>
      </c>
      <c r="AY297" t="s">
        <v>407</v>
      </c>
      <c r="AZ297">
        <v>0</v>
      </c>
      <c r="BA297">
        <v>0</v>
      </c>
      <c r="BB297">
        <f>1-AZ297/BA297</f>
        <v>0</v>
      </c>
      <c r="BC297">
        <v>0</v>
      </c>
      <c r="BD297" t="s">
        <v>407</v>
      </c>
      <c r="BE297" t="s">
        <v>407</v>
      </c>
      <c r="BF297">
        <v>0</v>
      </c>
      <c r="BG297">
        <v>0</v>
      </c>
      <c r="BH297">
        <f>1-BF297/BG297</f>
        <v>0</v>
      </c>
      <c r="BI297">
        <v>0.5</v>
      </c>
      <c r="BJ297">
        <f>CS297</f>
        <v>0</v>
      </c>
      <c r="BK297">
        <f>L297</f>
        <v>0</v>
      </c>
      <c r="BL297">
        <f>BH297*BI297*BJ297</f>
        <v>0</v>
      </c>
      <c r="BM297">
        <f>(BK297-BC297)/BJ297</f>
        <v>0</v>
      </c>
      <c r="BN297">
        <f>(BA297-BG297)/BG297</f>
        <v>0</v>
      </c>
      <c r="BO297">
        <f>AZ297/(BB297+AZ297/BG297)</f>
        <v>0</v>
      </c>
      <c r="BP297" t="s">
        <v>407</v>
      </c>
      <c r="BQ297">
        <v>0</v>
      </c>
      <c r="BR297">
        <f>IF(BQ297&lt;&gt;0, BQ297, BO297)</f>
        <v>0</v>
      </c>
      <c r="BS297">
        <f>1-BR297/BG297</f>
        <v>0</v>
      </c>
      <c r="BT297">
        <f>(BG297-BF297)/(BG297-BR297)</f>
        <v>0</v>
      </c>
      <c r="BU297">
        <f>(BA297-BG297)/(BA297-BR297)</f>
        <v>0</v>
      </c>
      <c r="BV297">
        <f>(BG297-BF297)/(BG297-AZ297)</f>
        <v>0</v>
      </c>
      <c r="BW297">
        <f>(BA297-BG297)/(BA297-AZ297)</f>
        <v>0</v>
      </c>
      <c r="BX297">
        <f>(BT297*BR297/BF297)</f>
        <v>0</v>
      </c>
      <c r="BY297">
        <f>(1-BX297)</f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f>$B$11*DQ297+$C$11*DR297+$F$11*EC297*(1-EF297)</f>
        <v>0</v>
      </c>
      <c r="CS297">
        <f>CR297*CT297</f>
        <v>0</v>
      </c>
      <c r="CT297">
        <f>($B$11*$D$9+$C$11*$D$9+$F$11*((EP297+EH297)/MAX(EP297+EH297+EQ297, 0.1)*$I$9+EQ297/MAX(EP297+EH297+EQ297, 0.1)*$J$9))/($B$11+$C$11+$F$11)</f>
        <v>0</v>
      </c>
      <c r="CU297">
        <f>($B$11*$K$9+$C$11*$K$9+$F$11*((EP297+EH297)/MAX(EP297+EH297+EQ297, 0.1)*$P$9+EQ297/MAX(EP297+EH297+EQ297, 0.1)*$Q$9))/($B$11+$C$11+$F$11)</f>
        <v>0</v>
      </c>
      <c r="CV297">
        <v>2.96</v>
      </c>
      <c r="CW297">
        <v>0.5</v>
      </c>
      <c r="CX297" t="s">
        <v>408</v>
      </c>
      <c r="CY297">
        <v>2</v>
      </c>
      <c r="CZ297" t="b">
        <v>1</v>
      </c>
      <c r="DA297">
        <v>1510794585.23214</v>
      </c>
      <c r="DB297">
        <v>1417.86571428571</v>
      </c>
      <c r="DC297">
        <v>1446.23178571429</v>
      </c>
      <c r="DD297">
        <v>9.98370785714286</v>
      </c>
      <c r="DE297">
        <v>9.41088678571429</v>
      </c>
      <c r="DF297">
        <v>1405.345</v>
      </c>
      <c r="DG297">
        <v>9.98307357142857</v>
      </c>
      <c r="DH297">
        <v>500.081678571429</v>
      </c>
      <c r="DI297">
        <v>89.8449428571429</v>
      </c>
      <c r="DJ297">
        <v>0.100039071428571</v>
      </c>
      <c r="DK297">
        <v>18.9721357142857</v>
      </c>
      <c r="DL297">
        <v>19.996</v>
      </c>
      <c r="DM297">
        <v>999.9</v>
      </c>
      <c r="DN297">
        <v>0</v>
      </c>
      <c r="DO297">
        <v>0</v>
      </c>
      <c r="DP297">
        <v>10000.0475</v>
      </c>
      <c r="DQ297">
        <v>0</v>
      </c>
      <c r="DR297">
        <v>9.78595392857143</v>
      </c>
      <c r="DS297">
        <v>-28.3651142857143</v>
      </c>
      <c r="DT297">
        <v>1432.165</v>
      </c>
      <c r="DU297">
        <v>1459.97107142857</v>
      </c>
      <c r="DV297">
        <v>0.572821642857143</v>
      </c>
      <c r="DW297">
        <v>1446.23178571429</v>
      </c>
      <c r="DX297">
        <v>9.41088678571429</v>
      </c>
      <c r="DY297">
        <v>0.89698575</v>
      </c>
      <c r="DZ297">
        <v>0.845520678571429</v>
      </c>
      <c r="EA297">
        <v>5.34246857142857</v>
      </c>
      <c r="EB297">
        <v>4.49539857142857</v>
      </c>
      <c r="EC297">
        <v>2000.07892857143</v>
      </c>
      <c r="ED297">
        <v>0.979998</v>
      </c>
      <c r="EE297">
        <v>0.0200019642857143</v>
      </c>
      <c r="EF297">
        <v>0</v>
      </c>
      <c r="EG297">
        <v>2.35644285714286</v>
      </c>
      <c r="EH297">
        <v>0</v>
      </c>
      <c r="EI297">
        <v>5238.46642857143</v>
      </c>
      <c r="EJ297">
        <v>17300.8392857143</v>
      </c>
      <c r="EK297">
        <v>40.9774642857143</v>
      </c>
      <c r="EL297">
        <v>41.71625</v>
      </c>
      <c r="EM297">
        <v>40.7118571428571</v>
      </c>
      <c r="EN297">
        <v>40.78325</v>
      </c>
      <c r="EO297">
        <v>39.5086428571428</v>
      </c>
      <c r="EP297">
        <v>1960.07285714286</v>
      </c>
      <c r="EQ297">
        <v>40.0060714285714</v>
      </c>
      <c r="ER297">
        <v>0</v>
      </c>
      <c r="ES297">
        <v>1679595346.1</v>
      </c>
      <c r="ET297">
        <v>0</v>
      </c>
      <c r="EU297">
        <v>2.37427692307692</v>
      </c>
      <c r="EV297">
        <v>-0.185914531867239</v>
      </c>
      <c r="EW297">
        <v>-28.2933333373358</v>
      </c>
      <c r="EX297">
        <v>5238.23923076923</v>
      </c>
      <c r="EY297">
        <v>15</v>
      </c>
      <c r="EZ297">
        <v>0</v>
      </c>
      <c r="FA297" t="s">
        <v>409</v>
      </c>
      <c r="FB297">
        <v>1510787920.6</v>
      </c>
      <c r="FC297">
        <v>1510787921.6</v>
      </c>
      <c r="FD297">
        <v>0</v>
      </c>
      <c r="FE297">
        <v>-0.101</v>
      </c>
      <c r="FF297">
        <v>-0.012</v>
      </c>
      <c r="FG297">
        <v>6.901</v>
      </c>
      <c r="FH297">
        <v>0.516</v>
      </c>
      <c r="FI297">
        <v>420</v>
      </c>
      <c r="FJ297">
        <v>24</v>
      </c>
      <c r="FK297">
        <v>0.32</v>
      </c>
      <c r="FL297">
        <v>0.12</v>
      </c>
      <c r="FM297">
        <v>0.56827715</v>
      </c>
      <c r="FN297">
        <v>0.120282416510317</v>
      </c>
      <c r="FO297">
        <v>0.0118154664963979</v>
      </c>
      <c r="FP297">
        <v>1</v>
      </c>
      <c r="FQ297">
        <v>1</v>
      </c>
      <c r="FR297">
        <v>1</v>
      </c>
      <c r="FS297" t="s">
        <v>410</v>
      </c>
      <c r="FT297">
        <v>2.97396</v>
      </c>
      <c r="FU297">
        <v>2.75348</v>
      </c>
      <c r="FV297">
        <v>0.20748</v>
      </c>
      <c r="FW297">
        <v>0.21074</v>
      </c>
      <c r="FX297">
        <v>0.0545677</v>
      </c>
      <c r="FY297">
        <v>0.052634</v>
      </c>
      <c r="FZ297">
        <v>30856.2</v>
      </c>
      <c r="GA297">
        <v>33530.7</v>
      </c>
      <c r="GB297">
        <v>35280.3</v>
      </c>
      <c r="GC297">
        <v>38526.4</v>
      </c>
      <c r="GD297">
        <v>47271.7</v>
      </c>
      <c r="GE297">
        <v>52701.9</v>
      </c>
      <c r="GF297">
        <v>55083.2</v>
      </c>
      <c r="GG297">
        <v>61767.2</v>
      </c>
      <c r="GH297">
        <v>1.99538</v>
      </c>
      <c r="GI297">
        <v>1.79722</v>
      </c>
      <c r="GJ297">
        <v>0.0418536</v>
      </c>
      <c r="GK297">
        <v>0</v>
      </c>
      <c r="GL297">
        <v>19.345</v>
      </c>
      <c r="GM297">
        <v>999.9</v>
      </c>
      <c r="GN297">
        <v>50.714</v>
      </c>
      <c r="GO297">
        <v>30.675</v>
      </c>
      <c r="GP297">
        <v>24.9969</v>
      </c>
      <c r="GQ297">
        <v>55.7788</v>
      </c>
      <c r="GR297">
        <v>50.2244</v>
      </c>
      <c r="GS297">
        <v>1</v>
      </c>
      <c r="GT297">
        <v>-0.07797</v>
      </c>
      <c r="GU297">
        <v>5.12852</v>
      </c>
      <c r="GV297">
        <v>20.046</v>
      </c>
      <c r="GW297">
        <v>5.19902</v>
      </c>
      <c r="GX297">
        <v>12.0044</v>
      </c>
      <c r="GY297">
        <v>4.97555</v>
      </c>
      <c r="GZ297">
        <v>3.2929</v>
      </c>
      <c r="HA297">
        <v>9999</v>
      </c>
      <c r="HB297">
        <v>9999</v>
      </c>
      <c r="HC297">
        <v>999.9</v>
      </c>
      <c r="HD297">
        <v>9999</v>
      </c>
      <c r="HE297">
        <v>1.8631</v>
      </c>
      <c r="HF297">
        <v>1.86813</v>
      </c>
      <c r="HG297">
        <v>1.86785</v>
      </c>
      <c r="HH297">
        <v>1.86898</v>
      </c>
      <c r="HI297">
        <v>1.86987</v>
      </c>
      <c r="HJ297">
        <v>1.86591</v>
      </c>
      <c r="HK297">
        <v>1.86703</v>
      </c>
      <c r="HL297">
        <v>1.86833</v>
      </c>
      <c r="HM297">
        <v>5</v>
      </c>
      <c r="HN297">
        <v>0</v>
      </c>
      <c r="HO297">
        <v>0</v>
      </c>
      <c r="HP297">
        <v>0</v>
      </c>
      <c r="HQ297" t="s">
        <v>411</v>
      </c>
      <c r="HR297" t="s">
        <v>412</v>
      </c>
      <c r="HS297" t="s">
        <v>413</v>
      </c>
      <c r="HT297" t="s">
        <v>413</v>
      </c>
      <c r="HU297" t="s">
        <v>413</v>
      </c>
      <c r="HV297" t="s">
        <v>413</v>
      </c>
      <c r="HW297">
        <v>0</v>
      </c>
      <c r="HX297">
        <v>100</v>
      </c>
      <c r="HY297">
        <v>100</v>
      </c>
      <c r="HZ297">
        <v>12.65</v>
      </c>
      <c r="IA297">
        <v>0.0008</v>
      </c>
      <c r="IB297">
        <v>4.09459096810632</v>
      </c>
      <c r="IC297">
        <v>0.00701673648668627</v>
      </c>
      <c r="ID297">
        <v>-7.00304995360485e-07</v>
      </c>
      <c r="IE297">
        <v>-1.86506737496121e-11</v>
      </c>
      <c r="IF297">
        <v>0.00125787624930914</v>
      </c>
      <c r="IG297">
        <v>-0.0224036906934607</v>
      </c>
      <c r="IH297">
        <v>0.00249664406764014</v>
      </c>
      <c r="II297">
        <v>-2.59163740235367e-05</v>
      </c>
      <c r="IJ297">
        <v>-2</v>
      </c>
      <c r="IK297">
        <v>2020</v>
      </c>
      <c r="IL297">
        <v>1</v>
      </c>
      <c r="IM297">
        <v>25</v>
      </c>
      <c r="IN297">
        <v>111.2</v>
      </c>
      <c r="IO297">
        <v>111.2</v>
      </c>
      <c r="IP297">
        <v>2.79541</v>
      </c>
      <c r="IQ297">
        <v>2.60742</v>
      </c>
      <c r="IR297">
        <v>1.54785</v>
      </c>
      <c r="IS297">
        <v>2.30469</v>
      </c>
      <c r="IT297">
        <v>1.34644</v>
      </c>
      <c r="IU297">
        <v>2.35718</v>
      </c>
      <c r="IV297">
        <v>34.236</v>
      </c>
      <c r="IW297">
        <v>24.1926</v>
      </c>
      <c r="IX297">
        <v>18</v>
      </c>
      <c r="IY297">
        <v>501.977</v>
      </c>
      <c r="IZ297">
        <v>380.299</v>
      </c>
      <c r="JA297">
        <v>12.8177</v>
      </c>
      <c r="JB297">
        <v>26.0085</v>
      </c>
      <c r="JC297">
        <v>30.001</v>
      </c>
      <c r="JD297">
        <v>26.0591</v>
      </c>
      <c r="JE297">
        <v>26.0131</v>
      </c>
      <c r="JF297">
        <v>55.9664</v>
      </c>
      <c r="JG297">
        <v>59.3993</v>
      </c>
      <c r="JH297">
        <v>0</v>
      </c>
      <c r="JI297">
        <v>12.7753</v>
      </c>
      <c r="JJ297">
        <v>1489.91</v>
      </c>
      <c r="JK297">
        <v>9.44879</v>
      </c>
      <c r="JL297">
        <v>102.229</v>
      </c>
      <c r="JM297">
        <v>102.83</v>
      </c>
    </row>
    <row r="298" spans="1:273">
      <c r="A298">
        <v>282</v>
      </c>
      <c r="B298">
        <v>1510794597.5</v>
      </c>
      <c r="C298">
        <v>5265.40000009537</v>
      </c>
      <c r="D298" t="s">
        <v>975</v>
      </c>
      <c r="E298" t="s">
        <v>976</v>
      </c>
      <c r="F298">
        <v>5</v>
      </c>
      <c r="G298" t="s">
        <v>798</v>
      </c>
      <c r="H298" t="s">
        <v>406</v>
      </c>
      <c r="I298">
        <v>1510794589.67857</v>
      </c>
      <c r="J298">
        <f>(K298)/1000</f>
        <v>0</v>
      </c>
      <c r="K298">
        <f>IF(CZ298, AN298, AH298)</f>
        <v>0</v>
      </c>
      <c r="L298">
        <f>IF(CZ298, AI298, AG298)</f>
        <v>0</v>
      </c>
      <c r="M298">
        <f>DB298 - IF(AU298&gt;1, L298*CV298*100.0/(AW298*DP298), 0)</f>
        <v>0</v>
      </c>
      <c r="N298">
        <f>((T298-J298/2)*M298-L298)/(T298+J298/2)</f>
        <v>0</v>
      </c>
      <c r="O298">
        <f>N298*(DI298+DJ298)/1000.0</f>
        <v>0</v>
      </c>
      <c r="P298">
        <f>(DB298 - IF(AU298&gt;1, L298*CV298*100.0/(AW298*DP298), 0))*(DI298+DJ298)/1000.0</f>
        <v>0</v>
      </c>
      <c r="Q298">
        <f>2.0/((1/S298-1/R298)+SIGN(S298)*SQRT((1/S298-1/R298)*(1/S298-1/R298) + 4*CW298/((CW298+1)*(CW298+1))*(2*1/S298*1/R298-1/R298*1/R298)))</f>
        <v>0</v>
      </c>
      <c r="R298">
        <f>IF(LEFT(CX298,1)&lt;&gt;"0",IF(LEFT(CX298,1)="1",3.0,CY298),$D$5+$E$5*(DP298*DI298/($K$5*1000))+$F$5*(DP298*DI298/($K$5*1000))*MAX(MIN(CV298,$J$5),$I$5)*MAX(MIN(CV298,$J$5),$I$5)+$G$5*MAX(MIN(CV298,$J$5),$I$5)*(DP298*DI298/($K$5*1000))+$H$5*(DP298*DI298/($K$5*1000))*(DP298*DI298/($K$5*1000)))</f>
        <v>0</v>
      </c>
      <c r="S298">
        <f>J298*(1000-(1000*0.61365*exp(17.502*W298/(240.97+W298))/(DI298+DJ298)+DD298)/2)/(1000*0.61365*exp(17.502*W298/(240.97+W298))/(DI298+DJ298)-DD298)</f>
        <v>0</v>
      </c>
      <c r="T298">
        <f>1/((CW298+1)/(Q298/1.6)+1/(R298/1.37)) + CW298/((CW298+1)/(Q298/1.6) + CW298/(R298/1.37))</f>
        <v>0</v>
      </c>
      <c r="U298">
        <f>(CR298*CU298)</f>
        <v>0</v>
      </c>
      <c r="V298">
        <f>(DK298+(U298+2*0.95*5.67E-8*(((DK298+$B$7)+273)^4-(DK298+273)^4)-44100*J298)/(1.84*29.3*R298+8*0.95*5.67E-8*(DK298+273)^3))</f>
        <v>0</v>
      </c>
      <c r="W298">
        <f>($C$7*DL298+$D$7*DM298+$E$7*V298)</f>
        <v>0</v>
      </c>
      <c r="X298">
        <f>0.61365*exp(17.502*W298/(240.97+W298))</f>
        <v>0</v>
      </c>
      <c r="Y298">
        <f>(Z298/AA298*100)</f>
        <v>0</v>
      </c>
      <c r="Z298">
        <f>DD298*(DI298+DJ298)/1000</f>
        <v>0</v>
      </c>
      <c r="AA298">
        <f>0.61365*exp(17.502*DK298/(240.97+DK298))</f>
        <v>0</v>
      </c>
      <c r="AB298">
        <f>(X298-DD298*(DI298+DJ298)/1000)</f>
        <v>0</v>
      </c>
      <c r="AC298">
        <f>(-J298*44100)</f>
        <v>0</v>
      </c>
      <c r="AD298">
        <f>2*29.3*R298*0.92*(DK298-W298)</f>
        <v>0</v>
      </c>
      <c r="AE298">
        <f>2*0.95*5.67E-8*(((DK298+$B$7)+273)^4-(W298+273)^4)</f>
        <v>0</v>
      </c>
      <c r="AF298">
        <f>U298+AE298+AC298+AD298</f>
        <v>0</v>
      </c>
      <c r="AG298">
        <f>DH298*AU298*(DC298-DB298*(1000-AU298*DE298)/(1000-AU298*DD298))/(100*CV298)</f>
        <v>0</v>
      </c>
      <c r="AH298">
        <f>1000*DH298*AU298*(DD298-DE298)/(100*CV298*(1000-AU298*DD298))</f>
        <v>0</v>
      </c>
      <c r="AI298">
        <f>(AJ298 - AK298 - DI298*1E3/(8.314*(DK298+273.15)) * AM298/DH298 * AL298) * DH298/(100*CV298) * (1000 - DE298)/1000</f>
        <v>0</v>
      </c>
      <c r="AJ298">
        <v>1492.14479155554</v>
      </c>
      <c r="AK298">
        <v>1471.32181818182</v>
      </c>
      <c r="AL298">
        <v>3.29876841112029</v>
      </c>
      <c r="AM298">
        <v>64.6680745848926</v>
      </c>
      <c r="AN298">
        <f>(AP298 - AO298 + DI298*1E3/(8.314*(DK298+273.15)) * AR298/DH298 * AQ298) * DH298/(100*CV298) * 1000/(1000 - AP298)</f>
        <v>0</v>
      </c>
      <c r="AO298">
        <v>9.4067318423909</v>
      </c>
      <c r="AP298">
        <v>9.98991811188812</v>
      </c>
      <c r="AQ298">
        <v>1.59699052268873e-06</v>
      </c>
      <c r="AR298">
        <v>99.6129753711119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MAX(0,($B$13+$C$13*DP298)/(1+$D$13*DP298)*DI298/(DK298+273)*$E$13)</f>
        <v>0</v>
      </c>
      <c r="AX298" t="s">
        <v>407</v>
      </c>
      <c r="AY298" t="s">
        <v>407</v>
      </c>
      <c r="AZ298">
        <v>0</v>
      </c>
      <c r="BA298">
        <v>0</v>
      </c>
      <c r="BB298">
        <f>1-AZ298/BA298</f>
        <v>0</v>
      </c>
      <c r="BC298">
        <v>0</v>
      </c>
      <c r="BD298" t="s">
        <v>407</v>
      </c>
      <c r="BE298" t="s">
        <v>407</v>
      </c>
      <c r="BF298">
        <v>0</v>
      </c>
      <c r="BG298">
        <v>0</v>
      </c>
      <c r="BH298">
        <f>1-BF298/BG298</f>
        <v>0</v>
      </c>
      <c r="BI298">
        <v>0.5</v>
      </c>
      <c r="BJ298">
        <f>CS298</f>
        <v>0</v>
      </c>
      <c r="BK298">
        <f>L298</f>
        <v>0</v>
      </c>
      <c r="BL298">
        <f>BH298*BI298*BJ298</f>
        <v>0</v>
      </c>
      <c r="BM298">
        <f>(BK298-BC298)/BJ298</f>
        <v>0</v>
      </c>
      <c r="BN298">
        <f>(BA298-BG298)/BG298</f>
        <v>0</v>
      </c>
      <c r="BO298">
        <f>AZ298/(BB298+AZ298/BG298)</f>
        <v>0</v>
      </c>
      <c r="BP298" t="s">
        <v>407</v>
      </c>
      <c r="BQ298">
        <v>0</v>
      </c>
      <c r="BR298">
        <f>IF(BQ298&lt;&gt;0, BQ298, BO298)</f>
        <v>0</v>
      </c>
      <c r="BS298">
        <f>1-BR298/BG298</f>
        <v>0</v>
      </c>
      <c r="BT298">
        <f>(BG298-BF298)/(BG298-BR298)</f>
        <v>0</v>
      </c>
      <c r="BU298">
        <f>(BA298-BG298)/(BA298-BR298)</f>
        <v>0</v>
      </c>
      <c r="BV298">
        <f>(BG298-BF298)/(BG298-AZ298)</f>
        <v>0</v>
      </c>
      <c r="BW298">
        <f>(BA298-BG298)/(BA298-AZ298)</f>
        <v>0</v>
      </c>
      <c r="BX298">
        <f>(BT298*BR298/BF298)</f>
        <v>0</v>
      </c>
      <c r="BY298">
        <f>(1-BX298)</f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f>$B$11*DQ298+$C$11*DR298+$F$11*EC298*(1-EF298)</f>
        <v>0</v>
      </c>
      <c r="CS298">
        <f>CR298*CT298</f>
        <v>0</v>
      </c>
      <c r="CT298">
        <f>($B$11*$D$9+$C$11*$D$9+$F$11*((EP298+EH298)/MAX(EP298+EH298+EQ298, 0.1)*$I$9+EQ298/MAX(EP298+EH298+EQ298, 0.1)*$J$9))/($B$11+$C$11+$F$11)</f>
        <v>0</v>
      </c>
      <c r="CU298">
        <f>($B$11*$K$9+$C$11*$K$9+$F$11*((EP298+EH298)/MAX(EP298+EH298+EQ298, 0.1)*$P$9+EQ298/MAX(EP298+EH298+EQ298, 0.1)*$Q$9))/($B$11+$C$11+$F$11)</f>
        <v>0</v>
      </c>
      <c r="CV298">
        <v>2.96</v>
      </c>
      <c r="CW298">
        <v>0.5</v>
      </c>
      <c r="CX298" t="s">
        <v>408</v>
      </c>
      <c r="CY298">
        <v>2</v>
      </c>
      <c r="CZ298" t="b">
        <v>1</v>
      </c>
      <c r="DA298">
        <v>1510794589.67857</v>
      </c>
      <c r="DB298">
        <v>1432.61178571429</v>
      </c>
      <c r="DC298">
        <v>1461.03428571429</v>
      </c>
      <c r="DD298">
        <v>9.98874321428571</v>
      </c>
      <c r="DE298">
        <v>9.40865928571428</v>
      </c>
      <c r="DF298">
        <v>1420.01928571429</v>
      </c>
      <c r="DG298">
        <v>9.98801071428572</v>
      </c>
      <c r="DH298">
        <v>500.083035714286</v>
      </c>
      <c r="DI298">
        <v>89.8451392857143</v>
      </c>
      <c r="DJ298">
        <v>0.100219732142857</v>
      </c>
      <c r="DK298">
        <v>18.9856928571429</v>
      </c>
      <c r="DL298">
        <v>20.0185928571429</v>
      </c>
      <c r="DM298">
        <v>999.9</v>
      </c>
      <c r="DN298">
        <v>0</v>
      </c>
      <c r="DO298">
        <v>0</v>
      </c>
      <c r="DP298">
        <v>9963.99785714286</v>
      </c>
      <c r="DQ298">
        <v>0</v>
      </c>
      <c r="DR298">
        <v>9.78004357142857</v>
      </c>
      <c r="DS298">
        <v>-28.4218107142857</v>
      </c>
      <c r="DT298">
        <v>1447.0675</v>
      </c>
      <c r="DU298">
        <v>1474.91035714286</v>
      </c>
      <c r="DV298">
        <v>0.580084785714286</v>
      </c>
      <c r="DW298">
        <v>1461.03428571429</v>
      </c>
      <c r="DX298">
        <v>9.40865928571428</v>
      </c>
      <c r="DY298">
        <v>0.897440071428571</v>
      </c>
      <c r="DZ298">
        <v>0.845322285714286</v>
      </c>
      <c r="EA298">
        <v>5.34975571428571</v>
      </c>
      <c r="EB298">
        <v>4.49204714285714</v>
      </c>
      <c r="EC298">
        <v>2000.05214285714</v>
      </c>
      <c r="ED298">
        <v>0.979996178571428</v>
      </c>
      <c r="EE298">
        <v>0.0200038785714286</v>
      </c>
      <c r="EF298">
        <v>0</v>
      </c>
      <c r="EG298">
        <v>2.32005714285714</v>
      </c>
      <c r="EH298">
        <v>0</v>
      </c>
      <c r="EI298">
        <v>5236.57821428571</v>
      </c>
      <c r="EJ298">
        <v>17300.5892857143</v>
      </c>
      <c r="EK298">
        <v>40.915</v>
      </c>
      <c r="EL298">
        <v>41.6046428571428</v>
      </c>
      <c r="EM298">
        <v>40.665</v>
      </c>
      <c r="EN298">
        <v>40.627</v>
      </c>
      <c r="EO298">
        <v>39.4573928571428</v>
      </c>
      <c r="EP298">
        <v>1960.04321428571</v>
      </c>
      <c r="EQ298">
        <v>40.0089285714286</v>
      </c>
      <c r="ER298">
        <v>0</v>
      </c>
      <c r="ES298">
        <v>1679595350.3</v>
      </c>
      <c r="ET298">
        <v>0</v>
      </c>
      <c r="EU298">
        <v>2.351984</v>
      </c>
      <c r="EV298">
        <v>0.526453845070128</v>
      </c>
      <c r="EW298">
        <v>-20.7038462064383</v>
      </c>
      <c r="EX298">
        <v>5236.396</v>
      </c>
      <c r="EY298">
        <v>15</v>
      </c>
      <c r="EZ298">
        <v>0</v>
      </c>
      <c r="FA298" t="s">
        <v>409</v>
      </c>
      <c r="FB298">
        <v>1510787920.6</v>
      </c>
      <c r="FC298">
        <v>1510787921.6</v>
      </c>
      <c r="FD298">
        <v>0</v>
      </c>
      <c r="FE298">
        <v>-0.101</v>
      </c>
      <c r="FF298">
        <v>-0.012</v>
      </c>
      <c r="FG298">
        <v>6.901</v>
      </c>
      <c r="FH298">
        <v>0.516</v>
      </c>
      <c r="FI298">
        <v>420</v>
      </c>
      <c r="FJ298">
        <v>24</v>
      </c>
      <c r="FK298">
        <v>0.32</v>
      </c>
      <c r="FL298">
        <v>0.12</v>
      </c>
      <c r="FM298">
        <v>0.57444035</v>
      </c>
      <c r="FN298">
        <v>0.10447515196998</v>
      </c>
      <c r="FO298">
        <v>0.0106275708455649</v>
      </c>
      <c r="FP298">
        <v>1</v>
      </c>
      <c r="FQ298">
        <v>1</v>
      </c>
      <c r="FR298">
        <v>1</v>
      </c>
      <c r="FS298" t="s">
        <v>410</v>
      </c>
      <c r="FT298">
        <v>2.97399</v>
      </c>
      <c r="FU298">
        <v>2.75379</v>
      </c>
      <c r="FV298">
        <v>0.208738</v>
      </c>
      <c r="FW298">
        <v>0.212136</v>
      </c>
      <c r="FX298">
        <v>0.0545574</v>
      </c>
      <c r="FY298">
        <v>0.0526244</v>
      </c>
      <c r="FZ298">
        <v>30807</v>
      </c>
      <c r="GA298">
        <v>33471.4</v>
      </c>
      <c r="GB298">
        <v>35280</v>
      </c>
      <c r="GC298">
        <v>38526.3</v>
      </c>
      <c r="GD298">
        <v>47271.8</v>
      </c>
      <c r="GE298">
        <v>52702.5</v>
      </c>
      <c r="GF298">
        <v>55082.7</v>
      </c>
      <c r="GG298">
        <v>61767.3</v>
      </c>
      <c r="GH298">
        <v>1.9953</v>
      </c>
      <c r="GI298">
        <v>1.7973</v>
      </c>
      <c r="GJ298">
        <v>0.0410378</v>
      </c>
      <c r="GK298">
        <v>0</v>
      </c>
      <c r="GL298">
        <v>19.346</v>
      </c>
      <c r="GM298">
        <v>999.9</v>
      </c>
      <c r="GN298">
        <v>50.69</v>
      </c>
      <c r="GO298">
        <v>30.665</v>
      </c>
      <c r="GP298">
        <v>24.9702</v>
      </c>
      <c r="GQ298">
        <v>56.3388</v>
      </c>
      <c r="GR298">
        <v>50.3526</v>
      </c>
      <c r="GS298">
        <v>1</v>
      </c>
      <c r="GT298">
        <v>-0.0767988</v>
      </c>
      <c r="GU298">
        <v>5.37243</v>
      </c>
      <c r="GV298">
        <v>20.0384</v>
      </c>
      <c r="GW298">
        <v>5.19932</v>
      </c>
      <c r="GX298">
        <v>12.0052</v>
      </c>
      <c r="GY298">
        <v>4.9756</v>
      </c>
      <c r="GZ298">
        <v>3.293</v>
      </c>
      <c r="HA298">
        <v>9999</v>
      </c>
      <c r="HB298">
        <v>9999</v>
      </c>
      <c r="HC298">
        <v>999.9</v>
      </c>
      <c r="HD298">
        <v>9999</v>
      </c>
      <c r="HE298">
        <v>1.86311</v>
      </c>
      <c r="HF298">
        <v>1.86813</v>
      </c>
      <c r="HG298">
        <v>1.86785</v>
      </c>
      <c r="HH298">
        <v>1.869</v>
      </c>
      <c r="HI298">
        <v>1.86987</v>
      </c>
      <c r="HJ298">
        <v>1.86589</v>
      </c>
      <c r="HK298">
        <v>1.86699</v>
      </c>
      <c r="HL298">
        <v>1.8683</v>
      </c>
      <c r="HM298">
        <v>5</v>
      </c>
      <c r="HN298">
        <v>0</v>
      </c>
      <c r="HO298">
        <v>0</v>
      </c>
      <c r="HP298">
        <v>0</v>
      </c>
      <c r="HQ298" t="s">
        <v>411</v>
      </c>
      <c r="HR298" t="s">
        <v>412</v>
      </c>
      <c r="HS298" t="s">
        <v>413</v>
      </c>
      <c r="HT298" t="s">
        <v>413</v>
      </c>
      <c r="HU298" t="s">
        <v>413</v>
      </c>
      <c r="HV298" t="s">
        <v>413</v>
      </c>
      <c r="HW298">
        <v>0</v>
      </c>
      <c r="HX298">
        <v>100</v>
      </c>
      <c r="HY298">
        <v>100</v>
      </c>
      <c r="HZ298">
        <v>12.72</v>
      </c>
      <c r="IA298">
        <v>0.0007</v>
      </c>
      <c r="IB298">
        <v>4.09459096810632</v>
      </c>
      <c r="IC298">
        <v>0.00701673648668627</v>
      </c>
      <c r="ID298">
        <v>-7.00304995360485e-07</v>
      </c>
      <c r="IE298">
        <v>-1.86506737496121e-11</v>
      </c>
      <c r="IF298">
        <v>0.00125787624930914</v>
      </c>
      <c r="IG298">
        <v>-0.0224036906934607</v>
      </c>
      <c r="IH298">
        <v>0.00249664406764014</v>
      </c>
      <c r="II298">
        <v>-2.59163740235367e-05</v>
      </c>
      <c r="IJ298">
        <v>-2</v>
      </c>
      <c r="IK298">
        <v>2020</v>
      </c>
      <c r="IL298">
        <v>1</v>
      </c>
      <c r="IM298">
        <v>25</v>
      </c>
      <c r="IN298">
        <v>111.3</v>
      </c>
      <c r="IO298">
        <v>111.3</v>
      </c>
      <c r="IP298">
        <v>2.81616</v>
      </c>
      <c r="IQ298">
        <v>2.60742</v>
      </c>
      <c r="IR298">
        <v>1.54785</v>
      </c>
      <c r="IS298">
        <v>2.30469</v>
      </c>
      <c r="IT298">
        <v>1.34644</v>
      </c>
      <c r="IU298">
        <v>2.33154</v>
      </c>
      <c r="IV298">
        <v>34.236</v>
      </c>
      <c r="IW298">
        <v>24.1926</v>
      </c>
      <c r="IX298">
        <v>18</v>
      </c>
      <c r="IY298">
        <v>501.917</v>
      </c>
      <c r="IZ298">
        <v>380.326</v>
      </c>
      <c r="JA298">
        <v>12.8051</v>
      </c>
      <c r="JB298">
        <v>26.0085</v>
      </c>
      <c r="JC298">
        <v>30.0012</v>
      </c>
      <c r="JD298">
        <v>26.058</v>
      </c>
      <c r="JE298">
        <v>26.0113</v>
      </c>
      <c r="JF298">
        <v>56.3856</v>
      </c>
      <c r="JG298">
        <v>59.3993</v>
      </c>
      <c r="JH298">
        <v>0</v>
      </c>
      <c r="JI298">
        <v>12.7365</v>
      </c>
      <c r="JJ298">
        <v>1503.43</v>
      </c>
      <c r="JK298">
        <v>9.44879</v>
      </c>
      <c r="JL298">
        <v>102.228</v>
      </c>
      <c r="JM298">
        <v>102.83</v>
      </c>
    </row>
    <row r="299" spans="1:273">
      <c r="A299">
        <v>283</v>
      </c>
      <c r="B299">
        <v>1510794602.5</v>
      </c>
      <c r="C299">
        <v>5270.40000009537</v>
      </c>
      <c r="D299" t="s">
        <v>977</v>
      </c>
      <c r="E299" t="s">
        <v>978</v>
      </c>
      <c r="F299">
        <v>5</v>
      </c>
      <c r="G299" t="s">
        <v>798</v>
      </c>
      <c r="H299" t="s">
        <v>406</v>
      </c>
      <c r="I299">
        <v>1510794594.98148</v>
      </c>
      <c r="J299">
        <f>(K299)/1000</f>
        <v>0</v>
      </c>
      <c r="K299">
        <f>IF(CZ299, AN299, AH299)</f>
        <v>0</v>
      </c>
      <c r="L299">
        <f>IF(CZ299, AI299, AG299)</f>
        <v>0</v>
      </c>
      <c r="M299">
        <f>DB299 - IF(AU299&gt;1, L299*CV299*100.0/(AW299*DP299), 0)</f>
        <v>0</v>
      </c>
      <c r="N299">
        <f>((T299-J299/2)*M299-L299)/(T299+J299/2)</f>
        <v>0</v>
      </c>
      <c r="O299">
        <f>N299*(DI299+DJ299)/1000.0</f>
        <v>0</v>
      </c>
      <c r="P299">
        <f>(DB299 - IF(AU299&gt;1, L299*CV299*100.0/(AW299*DP299), 0))*(DI299+DJ299)/1000.0</f>
        <v>0</v>
      </c>
      <c r="Q299">
        <f>2.0/((1/S299-1/R299)+SIGN(S299)*SQRT((1/S299-1/R299)*(1/S299-1/R299) + 4*CW299/((CW299+1)*(CW299+1))*(2*1/S299*1/R299-1/R299*1/R299)))</f>
        <v>0</v>
      </c>
      <c r="R299">
        <f>IF(LEFT(CX299,1)&lt;&gt;"0",IF(LEFT(CX299,1)="1",3.0,CY299),$D$5+$E$5*(DP299*DI299/($K$5*1000))+$F$5*(DP299*DI299/($K$5*1000))*MAX(MIN(CV299,$J$5),$I$5)*MAX(MIN(CV299,$J$5),$I$5)+$G$5*MAX(MIN(CV299,$J$5),$I$5)*(DP299*DI299/($K$5*1000))+$H$5*(DP299*DI299/($K$5*1000))*(DP299*DI299/($K$5*1000)))</f>
        <v>0</v>
      </c>
      <c r="S299">
        <f>J299*(1000-(1000*0.61365*exp(17.502*W299/(240.97+W299))/(DI299+DJ299)+DD299)/2)/(1000*0.61365*exp(17.502*W299/(240.97+W299))/(DI299+DJ299)-DD299)</f>
        <v>0</v>
      </c>
      <c r="T299">
        <f>1/((CW299+1)/(Q299/1.6)+1/(R299/1.37)) + CW299/((CW299+1)/(Q299/1.6) + CW299/(R299/1.37))</f>
        <v>0</v>
      </c>
      <c r="U299">
        <f>(CR299*CU299)</f>
        <v>0</v>
      </c>
      <c r="V299">
        <f>(DK299+(U299+2*0.95*5.67E-8*(((DK299+$B$7)+273)^4-(DK299+273)^4)-44100*J299)/(1.84*29.3*R299+8*0.95*5.67E-8*(DK299+273)^3))</f>
        <v>0</v>
      </c>
      <c r="W299">
        <f>($C$7*DL299+$D$7*DM299+$E$7*V299)</f>
        <v>0</v>
      </c>
      <c r="X299">
        <f>0.61365*exp(17.502*W299/(240.97+W299))</f>
        <v>0</v>
      </c>
      <c r="Y299">
        <f>(Z299/AA299*100)</f>
        <v>0</v>
      </c>
      <c r="Z299">
        <f>DD299*(DI299+DJ299)/1000</f>
        <v>0</v>
      </c>
      <c r="AA299">
        <f>0.61365*exp(17.502*DK299/(240.97+DK299))</f>
        <v>0</v>
      </c>
      <c r="AB299">
        <f>(X299-DD299*(DI299+DJ299)/1000)</f>
        <v>0</v>
      </c>
      <c r="AC299">
        <f>(-J299*44100)</f>
        <v>0</v>
      </c>
      <c r="AD299">
        <f>2*29.3*R299*0.92*(DK299-W299)</f>
        <v>0</v>
      </c>
      <c r="AE299">
        <f>2*0.95*5.67E-8*(((DK299+$B$7)+273)^4-(W299+273)^4)</f>
        <v>0</v>
      </c>
      <c r="AF299">
        <f>U299+AE299+AC299+AD299</f>
        <v>0</v>
      </c>
      <c r="AG299">
        <f>DH299*AU299*(DC299-DB299*(1000-AU299*DE299)/(1000-AU299*DD299))/(100*CV299)</f>
        <v>0</v>
      </c>
      <c r="AH299">
        <f>1000*DH299*AU299*(DD299-DE299)/(100*CV299*(1000-AU299*DD299))</f>
        <v>0</v>
      </c>
      <c r="AI299">
        <f>(AJ299 - AK299 - DI299*1E3/(8.314*(DK299+273.15)) * AM299/DH299 * AL299) * DH299/(100*CV299) * (1000 - DE299)/1000</f>
        <v>0</v>
      </c>
      <c r="AJ299">
        <v>1509.83660885001</v>
      </c>
      <c r="AK299">
        <v>1488.47163636364</v>
      </c>
      <c r="AL299">
        <v>3.41316767440117</v>
      </c>
      <c r="AM299">
        <v>64.6680745848926</v>
      </c>
      <c r="AN299">
        <f>(AP299 - AO299 + DI299*1E3/(8.314*(DK299+273.15)) * AR299/DH299 * AQ299) * DH299/(100*CV299) * 1000/(1000 - AP299)</f>
        <v>0</v>
      </c>
      <c r="AO299">
        <v>9.40398211227343</v>
      </c>
      <c r="AP299">
        <v>9.98358426573427</v>
      </c>
      <c r="AQ299">
        <v>-2.71952497278583e-05</v>
      </c>
      <c r="AR299">
        <v>99.6129753711119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MAX(0,($B$13+$C$13*DP299)/(1+$D$13*DP299)*DI299/(DK299+273)*$E$13)</f>
        <v>0</v>
      </c>
      <c r="AX299" t="s">
        <v>407</v>
      </c>
      <c r="AY299" t="s">
        <v>407</v>
      </c>
      <c r="AZ299">
        <v>0</v>
      </c>
      <c r="BA299">
        <v>0</v>
      </c>
      <c r="BB299">
        <f>1-AZ299/BA299</f>
        <v>0</v>
      </c>
      <c r="BC299">
        <v>0</v>
      </c>
      <c r="BD299" t="s">
        <v>407</v>
      </c>
      <c r="BE299" t="s">
        <v>407</v>
      </c>
      <c r="BF299">
        <v>0</v>
      </c>
      <c r="BG299">
        <v>0</v>
      </c>
      <c r="BH299">
        <f>1-BF299/BG299</f>
        <v>0</v>
      </c>
      <c r="BI299">
        <v>0.5</v>
      </c>
      <c r="BJ299">
        <f>CS299</f>
        <v>0</v>
      </c>
      <c r="BK299">
        <f>L299</f>
        <v>0</v>
      </c>
      <c r="BL299">
        <f>BH299*BI299*BJ299</f>
        <v>0</v>
      </c>
      <c r="BM299">
        <f>(BK299-BC299)/BJ299</f>
        <v>0</v>
      </c>
      <c r="BN299">
        <f>(BA299-BG299)/BG299</f>
        <v>0</v>
      </c>
      <c r="BO299">
        <f>AZ299/(BB299+AZ299/BG299)</f>
        <v>0</v>
      </c>
      <c r="BP299" t="s">
        <v>407</v>
      </c>
      <c r="BQ299">
        <v>0</v>
      </c>
      <c r="BR299">
        <f>IF(BQ299&lt;&gt;0, BQ299, BO299)</f>
        <v>0</v>
      </c>
      <c r="BS299">
        <f>1-BR299/BG299</f>
        <v>0</v>
      </c>
      <c r="BT299">
        <f>(BG299-BF299)/(BG299-BR299)</f>
        <v>0</v>
      </c>
      <c r="BU299">
        <f>(BA299-BG299)/(BA299-BR299)</f>
        <v>0</v>
      </c>
      <c r="BV299">
        <f>(BG299-BF299)/(BG299-AZ299)</f>
        <v>0</v>
      </c>
      <c r="BW299">
        <f>(BA299-BG299)/(BA299-AZ299)</f>
        <v>0</v>
      </c>
      <c r="BX299">
        <f>(BT299*BR299/BF299)</f>
        <v>0</v>
      </c>
      <c r="BY299">
        <f>(1-BX299)</f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f>$B$11*DQ299+$C$11*DR299+$F$11*EC299*(1-EF299)</f>
        <v>0</v>
      </c>
      <c r="CS299">
        <f>CR299*CT299</f>
        <v>0</v>
      </c>
      <c r="CT299">
        <f>($B$11*$D$9+$C$11*$D$9+$F$11*((EP299+EH299)/MAX(EP299+EH299+EQ299, 0.1)*$I$9+EQ299/MAX(EP299+EH299+EQ299, 0.1)*$J$9))/($B$11+$C$11+$F$11)</f>
        <v>0</v>
      </c>
      <c r="CU299">
        <f>($B$11*$K$9+$C$11*$K$9+$F$11*((EP299+EH299)/MAX(EP299+EH299+EQ299, 0.1)*$P$9+EQ299/MAX(EP299+EH299+EQ299, 0.1)*$Q$9))/($B$11+$C$11+$F$11)</f>
        <v>0</v>
      </c>
      <c r="CV299">
        <v>2.96</v>
      </c>
      <c r="CW299">
        <v>0.5</v>
      </c>
      <c r="CX299" t="s">
        <v>408</v>
      </c>
      <c r="CY299">
        <v>2</v>
      </c>
      <c r="CZ299" t="b">
        <v>1</v>
      </c>
      <c r="DA299">
        <v>1510794594.98148</v>
      </c>
      <c r="DB299">
        <v>1450.20888888889</v>
      </c>
      <c r="DC299">
        <v>1478.60777777778</v>
      </c>
      <c r="DD299">
        <v>9.98934555555556</v>
      </c>
      <c r="DE299">
        <v>9.40589962962963</v>
      </c>
      <c r="DF299">
        <v>1437.52925925926</v>
      </c>
      <c r="DG299">
        <v>9.98860148148148</v>
      </c>
      <c r="DH299">
        <v>500.069777777778</v>
      </c>
      <c r="DI299">
        <v>89.8446814814815</v>
      </c>
      <c r="DJ299">
        <v>0.100023974074074</v>
      </c>
      <c r="DK299">
        <v>18.9982555555556</v>
      </c>
      <c r="DL299">
        <v>20.0260740740741</v>
      </c>
      <c r="DM299">
        <v>999.9</v>
      </c>
      <c r="DN299">
        <v>0</v>
      </c>
      <c r="DO299">
        <v>0</v>
      </c>
      <c r="DP299">
        <v>9965.37259259259</v>
      </c>
      <c r="DQ299">
        <v>0</v>
      </c>
      <c r="DR299">
        <v>9.77593888888889</v>
      </c>
      <c r="DS299">
        <v>-28.3986296296296</v>
      </c>
      <c r="DT299">
        <v>1464.84259259259</v>
      </c>
      <c r="DU299">
        <v>1492.6462962963</v>
      </c>
      <c r="DV299">
        <v>0.583446185185185</v>
      </c>
      <c r="DW299">
        <v>1478.60777777778</v>
      </c>
      <c r="DX299">
        <v>9.40589962962963</v>
      </c>
      <c r="DY299">
        <v>0.897489592592593</v>
      </c>
      <c r="DZ299">
        <v>0.845070037037037</v>
      </c>
      <c r="EA299">
        <v>5.35055148148148</v>
      </c>
      <c r="EB299">
        <v>4.48778555555556</v>
      </c>
      <c r="EC299">
        <v>2000.03296296296</v>
      </c>
      <c r="ED299">
        <v>0.979994555555555</v>
      </c>
      <c r="EE299">
        <v>0.0200055777777778</v>
      </c>
      <c r="EF299">
        <v>0</v>
      </c>
      <c r="EG299">
        <v>2.29676296296296</v>
      </c>
      <c r="EH299">
        <v>0</v>
      </c>
      <c r="EI299">
        <v>5234.61814814815</v>
      </c>
      <c r="EJ299">
        <v>17300.4074074074</v>
      </c>
      <c r="EK299">
        <v>40.8400740740741</v>
      </c>
      <c r="EL299">
        <v>41.4696666666667</v>
      </c>
      <c r="EM299">
        <v>40.6062222222222</v>
      </c>
      <c r="EN299">
        <v>40.4325925925926</v>
      </c>
      <c r="EO299">
        <v>39.3955555555555</v>
      </c>
      <c r="EP299">
        <v>1960.02259259259</v>
      </c>
      <c r="EQ299">
        <v>40.0103703703704</v>
      </c>
      <c r="ER299">
        <v>0</v>
      </c>
      <c r="ES299">
        <v>1679595355.7</v>
      </c>
      <c r="ET299">
        <v>0</v>
      </c>
      <c r="EU299">
        <v>2.3453</v>
      </c>
      <c r="EV299">
        <v>0.51433846130309</v>
      </c>
      <c r="EW299">
        <v>-20.6581196849469</v>
      </c>
      <c r="EX299">
        <v>5234.52115384615</v>
      </c>
      <c r="EY299">
        <v>15</v>
      </c>
      <c r="EZ299">
        <v>0</v>
      </c>
      <c r="FA299" t="s">
        <v>409</v>
      </c>
      <c r="FB299">
        <v>1510787920.6</v>
      </c>
      <c r="FC299">
        <v>1510787921.6</v>
      </c>
      <c r="FD299">
        <v>0</v>
      </c>
      <c r="FE299">
        <v>-0.101</v>
      </c>
      <c r="FF299">
        <v>-0.012</v>
      </c>
      <c r="FG299">
        <v>6.901</v>
      </c>
      <c r="FH299">
        <v>0.516</v>
      </c>
      <c r="FI299">
        <v>420</v>
      </c>
      <c r="FJ299">
        <v>24</v>
      </c>
      <c r="FK299">
        <v>0.32</v>
      </c>
      <c r="FL299">
        <v>0.12</v>
      </c>
      <c r="FM299">
        <v>0.580585341463415</v>
      </c>
      <c r="FN299">
        <v>0.0404485923344958</v>
      </c>
      <c r="FO299">
        <v>0.0055416108541662</v>
      </c>
      <c r="FP299">
        <v>1</v>
      </c>
      <c r="FQ299">
        <v>1</v>
      </c>
      <c r="FR299">
        <v>1</v>
      </c>
      <c r="FS299" t="s">
        <v>410</v>
      </c>
      <c r="FT299">
        <v>2.97391</v>
      </c>
      <c r="FU299">
        <v>2.75375</v>
      </c>
      <c r="FV299">
        <v>0.210192</v>
      </c>
      <c r="FW299">
        <v>0.213477</v>
      </c>
      <c r="FX299">
        <v>0.0545322</v>
      </c>
      <c r="FY299">
        <v>0.052613</v>
      </c>
      <c r="FZ299">
        <v>30750.1</v>
      </c>
      <c r="GA299">
        <v>33414.1</v>
      </c>
      <c r="GB299">
        <v>35279.7</v>
      </c>
      <c r="GC299">
        <v>38525.9</v>
      </c>
      <c r="GD299">
        <v>47272.7</v>
      </c>
      <c r="GE299">
        <v>52703.1</v>
      </c>
      <c r="GF299">
        <v>55082.2</v>
      </c>
      <c r="GG299">
        <v>61767.2</v>
      </c>
      <c r="GH299">
        <v>1.99518</v>
      </c>
      <c r="GI299">
        <v>1.79718</v>
      </c>
      <c r="GJ299">
        <v>0.0406951</v>
      </c>
      <c r="GK299">
        <v>0</v>
      </c>
      <c r="GL299">
        <v>19.3481</v>
      </c>
      <c r="GM299">
        <v>999.9</v>
      </c>
      <c r="GN299">
        <v>50.714</v>
      </c>
      <c r="GO299">
        <v>30.675</v>
      </c>
      <c r="GP299">
        <v>24.9979</v>
      </c>
      <c r="GQ299">
        <v>56.0788</v>
      </c>
      <c r="GR299">
        <v>50.4808</v>
      </c>
      <c r="GS299">
        <v>1</v>
      </c>
      <c r="GT299">
        <v>-0.0755539</v>
      </c>
      <c r="GU299">
        <v>5.503</v>
      </c>
      <c r="GV299">
        <v>20.034</v>
      </c>
      <c r="GW299">
        <v>5.19932</v>
      </c>
      <c r="GX299">
        <v>12.0049</v>
      </c>
      <c r="GY299">
        <v>4.9754</v>
      </c>
      <c r="GZ299">
        <v>3.29285</v>
      </c>
      <c r="HA299">
        <v>9999</v>
      </c>
      <c r="HB299">
        <v>9999</v>
      </c>
      <c r="HC299">
        <v>999.9</v>
      </c>
      <c r="HD299">
        <v>9999</v>
      </c>
      <c r="HE299">
        <v>1.8631</v>
      </c>
      <c r="HF299">
        <v>1.86812</v>
      </c>
      <c r="HG299">
        <v>1.86785</v>
      </c>
      <c r="HH299">
        <v>1.86901</v>
      </c>
      <c r="HI299">
        <v>1.86984</v>
      </c>
      <c r="HJ299">
        <v>1.86589</v>
      </c>
      <c r="HK299">
        <v>1.86696</v>
      </c>
      <c r="HL299">
        <v>1.8683</v>
      </c>
      <c r="HM299">
        <v>5</v>
      </c>
      <c r="HN299">
        <v>0</v>
      </c>
      <c r="HO299">
        <v>0</v>
      </c>
      <c r="HP299">
        <v>0</v>
      </c>
      <c r="HQ299" t="s">
        <v>411</v>
      </c>
      <c r="HR299" t="s">
        <v>412</v>
      </c>
      <c r="HS299" t="s">
        <v>413</v>
      </c>
      <c r="HT299" t="s">
        <v>413</v>
      </c>
      <c r="HU299" t="s">
        <v>413</v>
      </c>
      <c r="HV299" t="s">
        <v>413</v>
      </c>
      <c r="HW299">
        <v>0</v>
      </c>
      <c r="HX299">
        <v>100</v>
      </c>
      <c r="HY299">
        <v>100</v>
      </c>
      <c r="HZ299">
        <v>12.8</v>
      </c>
      <c r="IA299">
        <v>0.0006</v>
      </c>
      <c r="IB299">
        <v>4.09459096810632</v>
      </c>
      <c r="IC299">
        <v>0.00701673648668627</v>
      </c>
      <c r="ID299">
        <v>-7.00304995360485e-07</v>
      </c>
      <c r="IE299">
        <v>-1.86506737496121e-11</v>
      </c>
      <c r="IF299">
        <v>0.00125787624930914</v>
      </c>
      <c r="IG299">
        <v>-0.0224036906934607</v>
      </c>
      <c r="IH299">
        <v>0.00249664406764014</v>
      </c>
      <c r="II299">
        <v>-2.59163740235367e-05</v>
      </c>
      <c r="IJ299">
        <v>-2</v>
      </c>
      <c r="IK299">
        <v>2020</v>
      </c>
      <c r="IL299">
        <v>1</v>
      </c>
      <c r="IM299">
        <v>25</v>
      </c>
      <c r="IN299">
        <v>111.4</v>
      </c>
      <c r="IO299">
        <v>111.3</v>
      </c>
      <c r="IP299">
        <v>2.84302</v>
      </c>
      <c r="IQ299">
        <v>2.61597</v>
      </c>
      <c r="IR299">
        <v>1.54785</v>
      </c>
      <c r="IS299">
        <v>2.30469</v>
      </c>
      <c r="IT299">
        <v>1.34644</v>
      </c>
      <c r="IU299">
        <v>2.28516</v>
      </c>
      <c r="IV299">
        <v>34.236</v>
      </c>
      <c r="IW299">
        <v>24.1751</v>
      </c>
      <c r="IX299">
        <v>18</v>
      </c>
      <c r="IY299">
        <v>501.834</v>
      </c>
      <c r="IZ299">
        <v>380.26</v>
      </c>
      <c r="JA299">
        <v>12.7571</v>
      </c>
      <c r="JB299">
        <v>26.0085</v>
      </c>
      <c r="JC299">
        <v>30.0012</v>
      </c>
      <c r="JD299">
        <v>26.058</v>
      </c>
      <c r="JE299">
        <v>26.0113</v>
      </c>
      <c r="JF299">
        <v>56.9293</v>
      </c>
      <c r="JG299">
        <v>59.3993</v>
      </c>
      <c r="JH299">
        <v>0</v>
      </c>
      <c r="JI299">
        <v>12.7125</v>
      </c>
      <c r="JJ299">
        <v>1523.61</v>
      </c>
      <c r="JK299">
        <v>9.47592</v>
      </c>
      <c r="JL299">
        <v>102.227</v>
      </c>
      <c r="JM299">
        <v>102.83</v>
      </c>
    </row>
    <row r="300" spans="1:273">
      <c r="A300">
        <v>284</v>
      </c>
      <c r="B300">
        <v>1510794607.5</v>
      </c>
      <c r="C300">
        <v>5275.40000009537</v>
      </c>
      <c r="D300" t="s">
        <v>979</v>
      </c>
      <c r="E300" t="s">
        <v>980</v>
      </c>
      <c r="F300">
        <v>5</v>
      </c>
      <c r="G300" t="s">
        <v>798</v>
      </c>
      <c r="H300" t="s">
        <v>406</v>
      </c>
      <c r="I300">
        <v>1510794599.69643</v>
      </c>
      <c r="J300">
        <f>(K300)/1000</f>
        <v>0</v>
      </c>
      <c r="K300">
        <f>IF(CZ300, AN300, AH300)</f>
        <v>0</v>
      </c>
      <c r="L300">
        <f>IF(CZ300, AI300, AG300)</f>
        <v>0</v>
      </c>
      <c r="M300">
        <f>DB300 - IF(AU300&gt;1, L300*CV300*100.0/(AW300*DP300), 0)</f>
        <v>0</v>
      </c>
      <c r="N300">
        <f>((T300-J300/2)*M300-L300)/(T300+J300/2)</f>
        <v>0</v>
      </c>
      <c r="O300">
        <f>N300*(DI300+DJ300)/1000.0</f>
        <v>0</v>
      </c>
      <c r="P300">
        <f>(DB300 - IF(AU300&gt;1, L300*CV300*100.0/(AW300*DP300), 0))*(DI300+DJ300)/1000.0</f>
        <v>0</v>
      </c>
      <c r="Q300">
        <f>2.0/((1/S300-1/R300)+SIGN(S300)*SQRT((1/S300-1/R300)*(1/S300-1/R300) + 4*CW300/((CW300+1)*(CW300+1))*(2*1/S300*1/R300-1/R300*1/R300)))</f>
        <v>0</v>
      </c>
      <c r="R300">
        <f>IF(LEFT(CX300,1)&lt;&gt;"0",IF(LEFT(CX300,1)="1",3.0,CY300),$D$5+$E$5*(DP300*DI300/($K$5*1000))+$F$5*(DP300*DI300/($K$5*1000))*MAX(MIN(CV300,$J$5),$I$5)*MAX(MIN(CV300,$J$5),$I$5)+$G$5*MAX(MIN(CV300,$J$5),$I$5)*(DP300*DI300/($K$5*1000))+$H$5*(DP300*DI300/($K$5*1000))*(DP300*DI300/($K$5*1000)))</f>
        <v>0</v>
      </c>
      <c r="S300">
        <f>J300*(1000-(1000*0.61365*exp(17.502*W300/(240.97+W300))/(DI300+DJ300)+DD300)/2)/(1000*0.61365*exp(17.502*W300/(240.97+W300))/(DI300+DJ300)-DD300)</f>
        <v>0</v>
      </c>
      <c r="T300">
        <f>1/((CW300+1)/(Q300/1.6)+1/(R300/1.37)) + CW300/((CW300+1)/(Q300/1.6) + CW300/(R300/1.37))</f>
        <v>0</v>
      </c>
      <c r="U300">
        <f>(CR300*CU300)</f>
        <v>0</v>
      </c>
      <c r="V300">
        <f>(DK300+(U300+2*0.95*5.67E-8*(((DK300+$B$7)+273)^4-(DK300+273)^4)-44100*J300)/(1.84*29.3*R300+8*0.95*5.67E-8*(DK300+273)^3))</f>
        <v>0</v>
      </c>
      <c r="W300">
        <f>($C$7*DL300+$D$7*DM300+$E$7*V300)</f>
        <v>0</v>
      </c>
      <c r="X300">
        <f>0.61365*exp(17.502*W300/(240.97+W300))</f>
        <v>0</v>
      </c>
      <c r="Y300">
        <f>(Z300/AA300*100)</f>
        <v>0</v>
      </c>
      <c r="Z300">
        <f>DD300*(DI300+DJ300)/1000</f>
        <v>0</v>
      </c>
      <c r="AA300">
        <f>0.61365*exp(17.502*DK300/(240.97+DK300))</f>
        <v>0</v>
      </c>
      <c r="AB300">
        <f>(X300-DD300*(DI300+DJ300)/1000)</f>
        <v>0</v>
      </c>
      <c r="AC300">
        <f>(-J300*44100)</f>
        <v>0</v>
      </c>
      <c r="AD300">
        <f>2*29.3*R300*0.92*(DK300-W300)</f>
        <v>0</v>
      </c>
      <c r="AE300">
        <f>2*0.95*5.67E-8*(((DK300+$B$7)+273)^4-(W300+273)^4)</f>
        <v>0</v>
      </c>
      <c r="AF300">
        <f>U300+AE300+AC300+AD300</f>
        <v>0</v>
      </c>
      <c r="AG300">
        <f>DH300*AU300*(DC300-DB300*(1000-AU300*DE300)/(1000-AU300*DD300))/(100*CV300)</f>
        <v>0</v>
      </c>
      <c r="AH300">
        <f>1000*DH300*AU300*(DD300-DE300)/(100*CV300*(1000-AU300*DD300))</f>
        <v>0</v>
      </c>
      <c r="AI300">
        <f>(AJ300 - AK300 - DI300*1E3/(8.314*(DK300+273.15)) * AM300/DH300 * AL300) * DH300/(100*CV300) * (1000 - DE300)/1000</f>
        <v>0</v>
      </c>
      <c r="AJ300">
        <v>1526.77325524765</v>
      </c>
      <c r="AK300">
        <v>1505.4023030303</v>
      </c>
      <c r="AL300">
        <v>3.41952249643835</v>
      </c>
      <c r="AM300">
        <v>64.6680745848926</v>
      </c>
      <c r="AN300">
        <f>(AP300 - AO300 + DI300*1E3/(8.314*(DK300+273.15)) * AR300/DH300 * AQ300) * DH300/(100*CV300) * 1000/(1000 - AP300)</f>
        <v>0</v>
      </c>
      <c r="AO300">
        <v>9.4013350607479</v>
      </c>
      <c r="AP300">
        <v>9.97673230769232</v>
      </c>
      <c r="AQ300">
        <v>-3.1666838453594e-05</v>
      </c>
      <c r="AR300">
        <v>99.6129753711119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MAX(0,($B$13+$C$13*DP300)/(1+$D$13*DP300)*DI300/(DK300+273)*$E$13)</f>
        <v>0</v>
      </c>
      <c r="AX300" t="s">
        <v>407</v>
      </c>
      <c r="AY300" t="s">
        <v>407</v>
      </c>
      <c r="AZ300">
        <v>0</v>
      </c>
      <c r="BA300">
        <v>0</v>
      </c>
      <c r="BB300">
        <f>1-AZ300/BA300</f>
        <v>0</v>
      </c>
      <c r="BC300">
        <v>0</v>
      </c>
      <c r="BD300" t="s">
        <v>407</v>
      </c>
      <c r="BE300" t="s">
        <v>407</v>
      </c>
      <c r="BF300">
        <v>0</v>
      </c>
      <c r="BG300">
        <v>0</v>
      </c>
      <c r="BH300">
        <f>1-BF300/BG300</f>
        <v>0</v>
      </c>
      <c r="BI300">
        <v>0.5</v>
      </c>
      <c r="BJ300">
        <f>CS300</f>
        <v>0</v>
      </c>
      <c r="BK300">
        <f>L300</f>
        <v>0</v>
      </c>
      <c r="BL300">
        <f>BH300*BI300*BJ300</f>
        <v>0</v>
      </c>
      <c r="BM300">
        <f>(BK300-BC300)/BJ300</f>
        <v>0</v>
      </c>
      <c r="BN300">
        <f>(BA300-BG300)/BG300</f>
        <v>0</v>
      </c>
      <c r="BO300">
        <f>AZ300/(BB300+AZ300/BG300)</f>
        <v>0</v>
      </c>
      <c r="BP300" t="s">
        <v>407</v>
      </c>
      <c r="BQ300">
        <v>0</v>
      </c>
      <c r="BR300">
        <f>IF(BQ300&lt;&gt;0, BQ300, BO300)</f>
        <v>0</v>
      </c>
      <c r="BS300">
        <f>1-BR300/BG300</f>
        <v>0</v>
      </c>
      <c r="BT300">
        <f>(BG300-BF300)/(BG300-BR300)</f>
        <v>0</v>
      </c>
      <c r="BU300">
        <f>(BA300-BG300)/(BA300-BR300)</f>
        <v>0</v>
      </c>
      <c r="BV300">
        <f>(BG300-BF300)/(BG300-AZ300)</f>
        <v>0</v>
      </c>
      <c r="BW300">
        <f>(BA300-BG300)/(BA300-AZ300)</f>
        <v>0</v>
      </c>
      <c r="BX300">
        <f>(BT300*BR300/BF300)</f>
        <v>0</v>
      </c>
      <c r="BY300">
        <f>(1-BX300)</f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f>$B$11*DQ300+$C$11*DR300+$F$11*EC300*(1-EF300)</f>
        <v>0</v>
      </c>
      <c r="CS300">
        <f>CR300*CT300</f>
        <v>0</v>
      </c>
      <c r="CT300">
        <f>($B$11*$D$9+$C$11*$D$9+$F$11*((EP300+EH300)/MAX(EP300+EH300+EQ300, 0.1)*$I$9+EQ300/MAX(EP300+EH300+EQ300, 0.1)*$J$9))/($B$11+$C$11+$F$11)</f>
        <v>0</v>
      </c>
      <c r="CU300">
        <f>($B$11*$K$9+$C$11*$K$9+$F$11*((EP300+EH300)/MAX(EP300+EH300+EQ300, 0.1)*$P$9+EQ300/MAX(EP300+EH300+EQ300, 0.1)*$Q$9))/($B$11+$C$11+$F$11)</f>
        <v>0</v>
      </c>
      <c r="CV300">
        <v>2.96</v>
      </c>
      <c r="CW300">
        <v>0.5</v>
      </c>
      <c r="CX300" t="s">
        <v>408</v>
      </c>
      <c r="CY300">
        <v>2</v>
      </c>
      <c r="CZ300" t="b">
        <v>1</v>
      </c>
      <c r="DA300">
        <v>1510794599.69643</v>
      </c>
      <c r="DB300">
        <v>1465.84214285714</v>
      </c>
      <c r="DC300">
        <v>1494.51821428571</v>
      </c>
      <c r="DD300">
        <v>9.98575607142857</v>
      </c>
      <c r="DE300">
        <v>9.40364857142857</v>
      </c>
      <c r="DF300">
        <v>1453.08642857143</v>
      </c>
      <c r="DG300">
        <v>9.98508071428571</v>
      </c>
      <c r="DH300">
        <v>500.068</v>
      </c>
      <c r="DI300">
        <v>89.8438964285715</v>
      </c>
      <c r="DJ300">
        <v>0.10001305</v>
      </c>
      <c r="DK300">
        <v>19.0030857142857</v>
      </c>
      <c r="DL300">
        <v>20.0316285714286</v>
      </c>
      <c r="DM300">
        <v>999.9</v>
      </c>
      <c r="DN300">
        <v>0</v>
      </c>
      <c r="DO300">
        <v>0</v>
      </c>
      <c r="DP300">
        <v>9985.87392857143</v>
      </c>
      <c r="DQ300">
        <v>0</v>
      </c>
      <c r="DR300">
        <v>9.77162321428571</v>
      </c>
      <c r="DS300">
        <v>-28.6765178571429</v>
      </c>
      <c r="DT300">
        <v>1480.6275</v>
      </c>
      <c r="DU300">
        <v>1508.70464285714</v>
      </c>
      <c r="DV300">
        <v>0.582107607142857</v>
      </c>
      <c r="DW300">
        <v>1494.51821428571</v>
      </c>
      <c r="DX300">
        <v>9.40364857142857</v>
      </c>
      <c r="DY300">
        <v>0.897159214285714</v>
      </c>
      <c r="DZ300">
        <v>0.844860428571429</v>
      </c>
      <c r="EA300">
        <v>5.34525357142857</v>
      </c>
      <c r="EB300">
        <v>4.48424071428571</v>
      </c>
      <c r="EC300">
        <v>2000.03357142857</v>
      </c>
      <c r="ED300">
        <v>0.979994785714286</v>
      </c>
      <c r="EE300">
        <v>0.0200054107142857</v>
      </c>
      <c r="EF300">
        <v>0</v>
      </c>
      <c r="EG300">
        <v>2.33906071428571</v>
      </c>
      <c r="EH300">
        <v>0</v>
      </c>
      <c r="EI300">
        <v>5232.94</v>
      </c>
      <c r="EJ300">
        <v>17300.4142857143</v>
      </c>
      <c r="EK300">
        <v>40.7765357142857</v>
      </c>
      <c r="EL300">
        <v>41.3591428571428</v>
      </c>
      <c r="EM300">
        <v>40.5578571428571</v>
      </c>
      <c r="EN300">
        <v>40.27875</v>
      </c>
      <c r="EO300">
        <v>39.34125</v>
      </c>
      <c r="EP300">
        <v>1960.025</v>
      </c>
      <c r="EQ300">
        <v>40.0107142857143</v>
      </c>
      <c r="ER300">
        <v>0</v>
      </c>
      <c r="ES300">
        <v>1679595360.5</v>
      </c>
      <c r="ET300">
        <v>0</v>
      </c>
      <c r="EU300">
        <v>2.34870769230769</v>
      </c>
      <c r="EV300">
        <v>-0.255589746427424</v>
      </c>
      <c r="EW300">
        <v>-23.3644443784521</v>
      </c>
      <c r="EX300">
        <v>5232.82192307692</v>
      </c>
      <c r="EY300">
        <v>15</v>
      </c>
      <c r="EZ300">
        <v>0</v>
      </c>
      <c r="FA300" t="s">
        <v>409</v>
      </c>
      <c r="FB300">
        <v>1510787920.6</v>
      </c>
      <c r="FC300">
        <v>1510787921.6</v>
      </c>
      <c r="FD300">
        <v>0</v>
      </c>
      <c r="FE300">
        <v>-0.101</v>
      </c>
      <c r="FF300">
        <v>-0.012</v>
      </c>
      <c r="FG300">
        <v>6.901</v>
      </c>
      <c r="FH300">
        <v>0.516</v>
      </c>
      <c r="FI300">
        <v>420</v>
      </c>
      <c r="FJ300">
        <v>24</v>
      </c>
      <c r="FK300">
        <v>0.32</v>
      </c>
      <c r="FL300">
        <v>0.12</v>
      </c>
      <c r="FM300">
        <v>0.582333048780488</v>
      </c>
      <c r="FN300">
        <v>-0.00638282926829304</v>
      </c>
      <c r="FO300">
        <v>0.00212627422859364</v>
      </c>
      <c r="FP300">
        <v>1</v>
      </c>
      <c r="FQ300">
        <v>1</v>
      </c>
      <c r="FR300">
        <v>1</v>
      </c>
      <c r="FS300" t="s">
        <v>410</v>
      </c>
      <c r="FT300">
        <v>2.97401</v>
      </c>
      <c r="FU300">
        <v>2.75387</v>
      </c>
      <c r="FV300">
        <v>0.211625</v>
      </c>
      <c r="FW300">
        <v>0.215011</v>
      </c>
      <c r="FX300">
        <v>0.0545037</v>
      </c>
      <c r="FY300">
        <v>0.0525998</v>
      </c>
      <c r="FZ300">
        <v>30694.4</v>
      </c>
      <c r="GA300">
        <v>33349</v>
      </c>
      <c r="GB300">
        <v>35279.6</v>
      </c>
      <c r="GC300">
        <v>38526</v>
      </c>
      <c r="GD300">
        <v>47274.1</v>
      </c>
      <c r="GE300">
        <v>52703.9</v>
      </c>
      <c r="GF300">
        <v>55082.2</v>
      </c>
      <c r="GG300">
        <v>61767.2</v>
      </c>
      <c r="GH300">
        <v>1.99545</v>
      </c>
      <c r="GI300">
        <v>1.79718</v>
      </c>
      <c r="GJ300">
        <v>0.0416264</v>
      </c>
      <c r="GK300">
        <v>0</v>
      </c>
      <c r="GL300">
        <v>19.3506</v>
      </c>
      <c r="GM300">
        <v>999.9</v>
      </c>
      <c r="GN300">
        <v>50.69</v>
      </c>
      <c r="GO300">
        <v>30.675</v>
      </c>
      <c r="GP300">
        <v>24.9857</v>
      </c>
      <c r="GQ300">
        <v>56.3288</v>
      </c>
      <c r="GR300">
        <v>50.2083</v>
      </c>
      <c r="GS300">
        <v>1</v>
      </c>
      <c r="GT300">
        <v>-0.0752591</v>
      </c>
      <c r="GU300">
        <v>5.54557</v>
      </c>
      <c r="GV300">
        <v>20.0327</v>
      </c>
      <c r="GW300">
        <v>5.19947</v>
      </c>
      <c r="GX300">
        <v>12.0061</v>
      </c>
      <c r="GY300">
        <v>4.97565</v>
      </c>
      <c r="GZ300">
        <v>3.29298</v>
      </c>
      <c r="HA300">
        <v>9999</v>
      </c>
      <c r="HB300">
        <v>9999</v>
      </c>
      <c r="HC300">
        <v>999.9</v>
      </c>
      <c r="HD300">
        <v>9999</v>
      </c>
      <c r="HE300">
        <v>1.86311</v>
      </c>
      <c r="HF300">
        <v>1.86813</v>
      </c>
      <c r="HG300">
        <v>1.86788</v>
      </c>
      <c r="HH300">
        <v>1.86898</v>
      </c>
      <c r="HI300">
        <v>1.86984</v>
      </c>
      <c r="HJ300">
        <v>1.86588</v>
      </c>
      <c r="HK300">
        <v>1.86695</v>
      </c>
      <c r="HL300">
        <v>1.86832</v>
      </c>
      <c r="HM300">
        <v>5</v>
      </c>
      <c r="HN300">
        <v>0</v>
      </c>
      <c r="HO300">
        <v>0</v>
      </c>
      <c r="HP300">
        <v>0</v>
      </c>
      <c r="HQ300" t="s">
        <v>411</v>
      </c>
      <c r="HR300" t="s">
        <v>412</v>
      </c>
      <c r="HS300" t="s">
        <v>413</v>
      </c>
      <c r="HT300" t="s">
        <v>413</v>
      </c>
      <c r="HU300" t="s">
        <v>413</v>
      </c>
      <c r="HV300" t="s">
        <v>413</v>
      </c>
      <c r="HW300">
        <v>0</v>
      </c>
      <c r="HX300">
        <v>100</v>
      </c>
      <c r="HY300">
        <v>100</v>
      </c>
      <c r="HZ300">
        <v>12.88</v>
      </c>
      <c r="IA300">
        <v>0.0005</v>
      </c>
      <c r="IB300">
        <v>4.09459096810632</v>
      </c>
      <c r="IC300">
        <v>0.00701673648668627</v>
      </c>
      <c r="ID300">
        <v>-7.00304995360485e-07</v>
      </c>
      <c r="IE300">
        <v>-1.86506737496121e-11</v>
      </c>
      <c r="IF300">
        <v>0.00125787624930914</v>
      </c>
      <c r="IG300">
        <v>-0.0224036906934607</v>
      </c>
      <c r="IH300">
        <v>0.00249664406764014</v>
      </c>
      <c r="II300">
        <v>-2.59163740235367e-05</v>
      </c>
      <c r="IJ300">
        <v>-2</v>
      </c>
      <c r="IK300">
        <v>2020</v>
      </c>
      <c r="IL300">
        <v>1</v>
      </c>
      <c r="IM300">
        <v>25</v>
      </c>
      <c r="IN300">
        <v>111.4</v>
      </c>
      <c r="IO300">
        <v>111.4</v>
      </c>
      <c r="IP300">
        <v>2.86621</v>
      </c>
      <c r="IQ300">
        <v>2.61353</v>
      </c>
      <c r="IR300">
        <v>1.54785</v>
      </c>
      <c r="IS300">
        <v>2.30469</v>
      </c>
      <c r="IT300">
        <v>1.34644</v>
      </c>
      <c r="IU300">
        <v>2.37427</v>
      </c>
      <c r="IV300">
        <v>34.236</v>
      </c>
      <c r="IW300">
        <v>24.1838</v>
      </c>
      <c r="IX300">
        <v>18</v>
      </c>
      <c r="IY300">
        <v>502.009</v>
      </c>
      <c r="IZ300">
        <v>380.253</v>
      </c>
      <c r="JA300">
        <v>12.7153</v>
      </c>
      <c r="JB300">
        <v>26.0085</v>
      </c>
      <c r="JC300">
        <v>30.0006</v>
      </c>
      <c r="JD300">
        <v>26.0572</v>
      </c>
      <c r="JE300">
        <v>26.0101</v>
      </c>
      <c r="JF300">
        <v>57.3849</v>
      </c>
      <c r="JG300">
        <v>59.1164</v>
      </c>
      <c r="JH300">
        <v>0</v>
      </c>
      <c r="JI300">
        <v>12.6864</v>
      </c>
      <c r="JJ300">
        <v>1537</v>
      </c>
      <c r="JK300">
        <v>9.49098</v>
      </c>
      <c r="JL300">
        <v>102.227</v>
      </c>
      <c r="JM300">
        <v>102.83</v>
      </c>
    </row>
    <row r="301" spans="1:273">
      <c r="A301">
        <v>285</v>
      </c>
      <c r="B301">
        <v>1510794612.5</v>
      </c>
      <c r="C301">
        <v>5280.40000009537</v>
      </c>
      <c r="D301" t="s">
        <v>981</v>
      </c>
      <c r="E301" t="s">
        <v>982</v>
      </c>
      <c r="F301">
        <v>5</v>
      </c>
      <c r="G301" t="s">
        <v>798</v>
      </c>
      <c r="H301" t="s">
        <v>406</v>
      </c>
      <c r="I301">
        <v>1510794605</v>
      </c>
      <c r="J301">
        <f>(K301)/1000</f>
        <v>0</v>
      </c>
      <c r="K301">
        <f>IF(CZ301, AN301, AH301)</f>
        <v>0</v>
      </c>
      <c r="L301">
        <f>IF(CZ301, AI301, AG301)</f>
        <v>0</v>
      </c>
      <c r="M301">
        <f>DB301 - IF(AU301&gt;1, L301*CV301*100.0/(AW301*DP301), 0)</f>
        <v>0</v>
      </c>
      <c r="N301">
        <f>((T301-J301/2)*M301-L301)/(T301+J301/2)</f>
        <v>0</v>
      </c>
      <c r="O301">
        <f>N301*(DI301+DJ301)/1000.0</f>
        <v>0</v>
      </c>
      <c r="P301">
        <f>(DB301 - IF(AU301&gt;1, L301*CV301*100.0/(AW301*DP301), 0))*(DI301+DJ301)/1000.0</f>
        <v>0</v>
      </c>
      <c r="Q301">
        <f>2.0/((1/S301-1/R301)+SIGN(S301)*SQRT((1/S301-1/R301)*(1/S301-1/R301) + 4*CW301/((CW301+1)*(CW301+1))*(2*1/S301*1/R301-1/R301*1/R301)))</f>
        <v>0</v>
      </c>
      <c r="R301">
        <f>IF(LEFT(CX301,1)&lt;&gt;"0",IF(LEFT(CX301,1)="1",3.0,CY301),$D$5+$E$5*(DP301*DI301/($K$5*1000))+$F$5*(DP301*DI301/($K$5*1000))*MAX(MIN(CV301,$J$5),$I$5)*MAX(MIN(CV301,$J$5),$I$5)+$G$5*MAX(MIN(CV301,$J$5),$I$5)*(DP301*DI301/($K$5*1000))+$H$5*(DP301*DI301/($K$5*1000))*(DP301*DI301/($K$5*1000)))</f>
        <v>0</v>
      </c>
      <c r="S301">
        <f>J301*(1000-(1000*0.61365*exp(17.502*W301/(240.97+W301))/(DI301+DJ301)+DD301)/2)/(1000*0.61365*exp(17.502*W301/(240.97+W301))/(DI301+DJ301)-DD301)</f>
        <v>0</v>
      </c>
      <c r="T301">
        <f>1/((CW301+1)/(Q301/1.6)+1/(R301/1.37)) + CW301/((CW301+1)/(Q301/1.6) + CW301/(R301/1.37))</f>
        <v>0</v>
      </c>
      <c r="U301">
        <f>(CR301*CU301)</f>
        <v>0</v>
      </c>
      <c r="V301">
        <f>(DK301+(U301+2*0.95*5.67E-8*(((DK301+$B$7)+273)^4-(DK301+273)^4)-44100*J301)/(1.84*29.3*R301+8*0.95*5.67E-8*(DK301+273)^3))</f>
        <v>0</v>
      </c>
      <c r="W301">
        <f>($C$7*DL301+$D$7*DM301+$E$7*V301)</f>
        <v>0</v>
      </c>
      <c r="X301">
        <f>0.61365*exp(17.502*W301/(240.97+W301))</f>
        <v>0</v>
      </c>
      <c r="Y301">
        <f>(Z301/AA301*100)</f>
        <v>0</v>
      </c>
      <c r="Z301">
        <f>DD301*(DI301+DJ301)/1000</f>
        <v>0</v>
      </c>
      <c r="AA301">
        <f>0.61365*exp(17.502*DK301/(240.97+DK301))</f>
        <v>0</v>
      </c>
      <c r="AB301">
        <f>(X301-DD301*(DI301+DJ301)/1000)</f>
        <v>0</v>
      </c>
      <c r="AC301">
        <f>(-J301*44100)</f>
        <v>0</v>
      </c>
      <c r="AD301">
        <f>2*29.3*R301*0.92*(DK301-W301)</f>
        <v>0</v>
      </c>
      <c r="AE301">
        <f>2*0.95*5.67E-8*(((DK301+$B$7)+273)^4-(W301+273)^4)</f>
        <v>0</v>
      </c>
      <c r="AF301">
        <f>U301+AE301+AC301+AD301</f>
        <v>0</v>
      </c>
      <c r="AG301">
        <f>DH301*AU301*(DC301-DB301*(1000-AU301*DE301)/(1000-AU301*DD301))/(100*CV301)</f>
        <v>0</v>
      </c>
      <c r="AH301">
        <f>1000*DH301*AU301*(DD301-DE301)/(100*CV301*(1000-AU301*DD301))</f>
        <v>0</v>
      </c>
      <c r="AI301">
        <f>(AJ301 - AK301 - DI301*1E3/(8.314*(DK301+273.15)) * AM301/DH301 * AL301) * DH301/(100*CV301) * (1000 - DE301)/1000</f>
        <v>0</v>
      </c>
      <c r="AJ301">
        <v>1544.60206207932</v>
      </c>
      <c r="AK301">
        <v>1522.90836363636</v>
      </c>
      <c r="AL301">
        <v>3.45371150571331</v>
      </c>
      <c r="AM301">
        <v>64.6680745848926</v>
      </c>
      <c r="AN301">
        <f>(AP301 - AO301 + DI301*1E3/(8.314*(DK301+273.15)) * AR301/DH301 * AQ301) * DH301/(100*CV301) * 1000/(1000 - AP301)</f>
        <v>0</v>
      </c>
      <c r="AO301">
        <v>9.39891383917733</v>
      </c>
      <c r="AP301">
        <v>9.97283671328672</v>
      </c>
      <c r="AQ301">
        <v>-3.53280750340655e-05</v>
      </c>
      <c r="AR301">
        <v>99.6129753711119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MAX(0,($B$13+$C$13*DP301)/(1+$D$13*DP301)*DI301/(DK301+273)*$E$13)</f>
        <v>0</v>
      </c>
      <c r="AX301" t="s">
        <v>407</v>
      </c>
      <c r="AY301" t="s">
        <v>407</v>
      </c>
      <c r="AZ301">
        <v>0</v>
      </c>
      <c r="BA301">
        <v>0</v>
      </c>
      <c r="BB301">
        <f>1-AZ301/BA301</f>
        <v>0</v>
      </c>
      <c r="BC301">
        <v>0</v>
      </c>
      <c r="BD301" t="s">
        <v>407</v>
      </c>
      <c r="BE301" t="s">
        <v>407</v>
      </c>
      <c r="BF301">
        <v>0</v>
      </c>
      <c r="BG301">
        <v>0</v>
      </c>
      <c r="BH301">
        <f>1-BF301/BG301</f>
        <v>0</v>
      </c>
      <c r="BI301">
        <v>0.5</v>
      </c>
      <c r="BJ301">
        <f>CS301</f>
        <v>0</v>
      </c>
      <c r="BK301">
        <f>L301</f>
        <v>0</v>
      </c>
      <c r="BL301">
        <f>BH301*BI301*BJ301</f>
        <v>0</v>
      </c>
      <c r="BM301">
        <f>(BK301-BC301)/BJ301</f>
        <v>0</v>
      </c>
      <c r="BN301">
        <f>(BA301-BG301)/BG301</f>
        <v>0</v>
      </c>
      <c r="BO301">
        <f>AZ301/(BB301+AZ301/BG301)</f>
        <v>0</v>
      </c>
      <c r="BP301" t="s">
        <v>407</v>
      </c>
      <c r="BQ301">
        <v>0</v>
      </c>
      <c r="BR301">
        <f>IF(BQ301&lt;&gt;0, BQ301, BO301)</f>
        <v>0</v>
      </c>
      <c r="BS301">
        <f>1-BR301/BG301</f>
        <v>0</v>
      </c>
      <c r="BT301">
        <f>(BG301-BF301)/(BG301-BR301)</f>
        <v>0</v>
      </c>
      <c r="BU301">
        <f>(BA301-BG301)/(BA301-BR301)</f>
        <v>0</v>
      </c>
      <c r="BV301">
        <f>(BG301-BF301)/(BG301-AZ301)</f>
        <v>0</v>
      </c>
      <c r="BW301">
        <f>(BA301-BG301)/(BA301-AZ301)</f>
        <v>0</v>
      </c>
      <c r="BX301">
        <f>(BT301*BR301/BF301)</f>
        <v>0</v>
      </c>
      <c r="BY301">
        <f>(1-BX301)</f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f>$B$11*DQ301+$C$11*DR301+$F$11*EC301*(1-EF301)</f>
        <v>0</v>
      </c>
      <c r="CS301">
        <f>CR301*CT301</f>
        <v>0</v>
      </c>
      <c r="CT301">
        <f>($B$11*$D$9+$C$11*$D$9+$F$11*((EP301+EH301)/MAX(EP301+EH301+EQ301, 0.1)*$I$9+EQ301/MAX(EP301+EH301+EQ301, 0.1)*$J$9))/($B$11+$C$11+$F$11)</f>
        <v>0</v>
      </c>
      <c r="CU301">
        <f>($B$11*$K$9+$C$11*$K$9+$F$11*((EP301+EH301)/MAX(EP301+EH301+EQ301, 0.1)*$P$9+EQ301/MAX(EP301+EH301+EQ301, 0.1)*$Q$9))/($B$11+$C$11+$F$11)</f>
        <v>0</v>
      </c>
      <c r="CV301">
        <v>2.96</v>
      </c>
      <c r="CW301">
        <v>0.5</v>
      </c>
      <c r="CX301" t="s">
        <v>408</v>
      </c>
      <c r="CY301">
        <v>2</v>
      </c>
      <c r="CZ301" t="b">
        <v>1</v>
      </c>
      <c r="DA301">
        <v>1510794605</v>
      </c>
      <c r="DB301">
        <v>1483.78481481481</v>
      </c>
      <c r="DC301">
        <v>1512.74740740741</v>
      </c>
      <c r="DD301">
        <v>9.97983222222222</v>
      </c>
      <c r="DE301">
        <v>9.40623333333333</v>
      </c>
      <c r="DF301">
        <v>1470.94222222222</v>
      </c>
      <c r="DG301">
        <v>9.97927222222222</v>
      </c>
      <c r="DH301">
        <v>500.069777777778</v>
      </c>
      <c r="DI301">
        <v>89.843437037037</v>
      </c>
      <c r="DJ301">
        <v>0.0999918333333333</v>
      </c>
      <c r="DK301">
        <v>19.0064555555556</v>
      </c>
      <c r="DL301">
        <v>20.0325925925926</v>
      </c>
      <c r="DM301">
        <v>999.9</v>
      </c>
      <c r="DN301">
        <v>0</v>
      </c>
      <c r="DO301">
        <v>0</v>
      </c>
      <c r="DP301">
        <v>9991.25222222222</v>
      </c>
      <c r="DQ301">
        <v>0</v>
      </c>
      <c r="DR301">
        <v>9.77210888888889</v>
      </c>
      <c r="DS301">
        <v>-28.9631111111111</v>
      </c>
      <c r="DT301">
        <v>1498.74148148148</v>
      </c>
      <c r="DU301">
        <v>1527.11222222222</v>
      </c>
      <c r="DV301">
        <v>0.573598777777778</v>
      </c>
      <c r="DW301">
        <v>1512.74740740741</v>
      </c>
      <c r="DX301">
        <v>9.40623333333333</v>
      </c>
      <c r="DY301">
        <v>0.896622444444444</v>
      </c>
      <c r="DZ301">
        <v>0.84508837037037</v>
      </c>
      <c r="EA301">
        <v>5.33664222222222</v>
      </c>
      <c r="EB301">
        <v>4.48808444444444</v>
      </c>
      <c r="EC301">
        <v>2000.01518518519</v>
      </c>
      <c r="ED301">
        <v>0.979998259259259</v>
      </c>
      <c r="EE301">
        <v>0.020002</v>
      </c>
      <c r="EF301">
        <v>0</v>
      </c>
      <c r="EG301">
        <v>2.35675185185185</v>
      </c>
      <c r="EH301">
        <v>0</v>
      </c>
      <c r="EI301">
        <v>5230.94148148148</v>
      </c>
      <c r="EJ301">
        <v>17300.2703703704</v>
      </c>
      <c r="EK301">
        <v>40.7057777777778</v>
      </c>
      <c r="EL301">
        <v>41.2405185185185</v>
      </c>
      <c r="EM301">
        <v>40.4997037037037</v>
      </c>
      <c r="EN301">
        <v>40.1015925925926</v>
      </c>
      <c r="EO301">
        <v>39.2821481481481</v>
      </c>
      <c r="EP301">
        <v>1960.01222222222</v>
      </c>
      <c r="EQ301">
        <v>40.0051851851852</v>
      </c>
      <c r="ER301">
        <v>0</v>
      </c>
      <c r="ES301">
        <v>1679595365.3</v>
      </c>
      <c r="ET301">
        <v>0</v>
      </c>
      <c r="EU301">
        <v>2.35431538461538</v>
      </c>
      <c r="EV301">
        <v>0.0804581165679342</v>
      </c>
      <c r="EW301">
        <v>-22.0837606733567</v>
      </c>
      <c r="EX301">
        <v>5231.01038461538</v>
      </c>
      <c r="EY301">
        <v>15</v>
      </c>
      <c r="EZ301">
        <v>0</v>
      </c>
      <c r="FA301" t="s">
        <v>409</v>
      </c>
      <c r="FB301">
        <v>1510787920.6</v>
      </c>
      <c r="FC301">
        <v>1510787921.6</v>
      </c>
      <c r="FD301">
        <v>0</v>
      </c>
      <c r="FE301">
        <v>-0.101</v>
      </c>
      <c r="FF301">
        <v>-0.012</v>
      </c>
      <c r="FG301">
        <v>6.901</v>
      </c>
      <c r="FH301">
        <v>0.516</v>
      </c>
      <c r="FI301">
        <v>420</v>
      </c>
      <c r="FJ301">
        <v>24</v>
      </c>
      <c r="FK301">
        <v>0.32</v>
      </c>
      <c r="FL301">
        <v>0.12</v>
      </c>
      <c r="FM301">
        <v>0.577024926829268</v>
      </c>
      <c r="FN301">
        <v>-0.0918833101045307</v>
      </c>
      <c r="FO301">
        <v>0.0128695415810681</v>
      </c>
      <c r="FP301">
        <v>1</v>
      </c>
      <c r="FQ301">
        <v>1</v>
      </c>
      <c r="FR301">
        <v>1</v>
      </c>
      <c r="FS301" t="s">
        <v>410</v>
      </c>
      <c r="FT301">
        <v>2.97392</v>
      </c>
      <c r="FU301">
        <v>2.75368</v>
      </c>
      <c r="FV301">
        <v>0.213083</v>
      </c>
      <c r="FW301">
        <v>0.21629</v>
      </c>
      <c r="FX301">
        <v>0.0544983</v>
      </c>
      <c r="FY301">
        <v>0.0528653</v>
      </c>
      <c r="FZ301">
        <v>30637.6</v>
      </c>
      <c r="GA301">
        <v>33294.5</v>
      </c>
      <c r="GB301">
        <v>35279.6</v>
      </c>
      <c r="GC301">
        <v>38525.6</v>
      </c>
      <c r="GD301">
        <v>47274.6</v>
      </c>
      <c r="GE301">
        <v>52688.9</v>
      </c>
      <c r="GF301">
        <v>55082.3</v>
      </c>
      <c r="GG301">
        <v>61767</v>
      </c>
      <c r="GH301">
        <v>1.99515</v>
      </c>
      <c r="GI301">
        <v>1.79762</v>
      </c>
      <c r="GJ301">
        <v>0.0419244</v>
      </c>
      <c r="GK301">
        <v>0</v>
      </c>
      <c r="GL301">
        <v>19.3526</v>
      </c>
      <c r="GM301">
        <v>999.9</v>
      </c>
      <c r="GN301">
        <v>50.665</v>
      </c>
      <c r="GO301">
        <v>30.665</v>
      </c>
      <c r="GP301">
        <v>24.9614</v>
      </c>
      <c r="GQ301">
        <v>56.6388</v>
      </c>
      <c r="GR301">
        <v>49.9319</v>
      </c>
      <c r="GS301">
        <v>1</v>
      </c>
      <c r="GT301">
        <v>-0.0750407</v>
      </c>
      <c r="GU301">
        <v>5.60679</v>
      </c>
      <c r="GV301">
        <v>20.0305</v>
      </c>
      <c r="GW301">
        <v>5.19992</v>
      </c>
      <c r="GX301">
        <v>12.0073</v>
      </c>
      <c r="GY301">
        <v>4.9758</v>
      </c>
      <c r="GZ301">
        <v>3.293</v>
      </c>
      <c r="HA301">
        <v>9999</v>
      </c>
      <c r="HB301">
        <v>9999</v>
      </c>
      <c r="HC301">
        <v>999.9</v>
      </c>
      <c r="HD301">
        <v>9999</v>
      </c>
      <c r="HE301">
        <v>1.8631</v>
      </c>
      <c r="HF301">
        <v>1.86813</v>
      </c>
      <c r="HG301">
        <v>1.86789</v>
      </c>
      <c r="HH301">
        <v>1.869</v>
      </c>
      <c r="HI301">
        <v>1.86988</v>
      </c>
      <c r="HJ301">
        <v>1.86589</v>
      </c>
      <c r="HK301">
        <v>1.86699</v>
      </c>
      <c r="HL301">
        <v>1.86831</v>
      </c>
      <c r="HM301">
        <v>5</v>
      </c>
      <c r="HN301">
        <v>0</v>
      </c>
      <c r="HO301">
        <v>0</v>
      </c>
      <c r="HP301">
        <v>0</v>
      </c>
      <c r="HQ301" t="s">
        <v>411</v>
      </c>
      <c r="HR301" t="s">
        <v>412</v>
      </c>
      <c r="HS301" t="s">
        <v>413</v>
      </c>
      <c r="HT301" t="s">
        <v>413</v>
      </c>
      <c r="HU301" t="s">
        <v>413</v>
      </c>
      <c r="HV301" t="s">
        <v>413</v>
      </c>
      <c r="HW301">
        <v>0</v>
      </c>
      <c r="HX301">
        <v>100</v>
      </c>
      <c r="HY301">
        <v>100</v>
      </c>
      <c r="HZ301">
        <v>12.97</v>
      </c>
      <c r="IA301">
        <v>0.0005</v>
      </c>
      <c r="IB301">
        <v>4.09459096810632</v>
      </c>
      <c r="IC301">
        <v>0.00701673648668627</v>
      </c>
      <c r="ID301">
        <v>-7.00304995360485e-07</v>
      </c>
      <c r="IE301">
        <v>-1.86506737496121e-11</v>
      </c>
      <c r="IF301">
        <v>0.00125787624930914</v>
      </c>
      <c r="IG301">
        <v>-0.0224036906934607</v>
      </c>
      <c r="IH301">
        <v>0.00249664406764014</v>
      </c>
      <c r="II301">
        <v>-2.59163740235367e-05</v>
      </c>
      <c r="IJ301">
        <v>-2</v>
      </c>
      <c r="IK301">
        <v>2020</v>
      </c>
      <c r="IL301">
        <v>1</v>
      </c>
      <c r="IM301">
        <v>25</v>
      </c>
      <c r="IN301">
        <v>111.5</v>
      </c>
      <c r="IO301">
        <v>111.5</v>
      </c>
      <c r="IP301">
        <v>2.89307</v>
      </c>
      <c r="IQ301">
        <v>2.60254</v>
      </c>
      <c r="IR301">
        <v>1.54785</v>
      </c>
      <c r="IS301">
        <v>2.30469</v>
      </c>
      <c r="IT301">
        <v>1.34644</v>
      </c>
      <c r="IU301">
        <v>2.4353</v>
      </c>
      <c r="IV301">
        <v>34.236</v>
      </c>
      <c r="IW301">
        <v>24.1926</v>
      </c>
      <c r="IX301">
        <v>18</v>
      </c>
      <c r="IY301">
        <v>501.798</v>
      </c>
      <c r="IZ301">
        <v>380.483</v>
      </c>
      <c r="JA301">
        <v>12.6776</v>
      </c>
      <c r="JB301">
        <v>26.0085</v>
      </c>
      <c r="JC301">
        <v>30.0004</v>
      </c>
      <c r="JD301">
        <v>26.0558</v>
      </c>
      <c r="JE301">
        <v>26.0091</v>
      </c>
      <c r="JF301">
        <v>57.9285</v>
      </c>
      <c r="JG301">
        <v>59.1164</v>
      </c>
      <c r="JH301">
        <v>0</v>
      </c>
      <c r="JI301">
        <v>12.6436</v>
      </c>
      <c r="JJ301">
        <v>1557.13</v>
      </c>
      <c r="JK301">
        <v>9.49734</v>
      </c>
      <c r="JL301">
        <v>102.227</v>
      </c>
      <c r="JM301">
        <v>102.829</v>
      </c>
    </row>
    <row r="302" spans="1:273">
      <c r="A302">
        <v>286</v>
      </c>
      <c r="B302">
        <v>1510794617.5</v>
      </c>
      <c r="C302">
        <v>5285.40000009537</v>
      </c>
      <c r="D302" t="s">
        <v>983</v>
      </c>
      <c r="E302" t="s">
        <v>984</v>
      </c>
      <c r="F302">
        <v>5</v>
      </c>
      <c r="G302" t="s">
        <v>798</v>
      </c>
      <c r="H302" t="s">
        <v>406</v>
      </c>
      <c r="I302">
        <v>1510794609.71429</v>
      </c>
      <c r="J302">
        <f>(K302)/1000</f>
        <v>0</v>
      </c>
      <c r="K302">
        <f>IF(CZ302, AN302, AH302)</f>
        <v>0</v>
      </c>
      <c r="L302">
        <f>IF(CZ302, AI302, AG302)</f>
        <v>0</v>
      </c>
      <c r="M302">
        <f>DB302 - IF(AU302&gt;1, L302*CV302*100.0/(AW302*DP302), 0)</f>
        <v>0</v>
      </c>
      <c r="N302">
        <f>((T302-J302/2)*M302-L302)/(T302+J302/2)</f>
        <v>0</v>
      </c>
      <c r="O302">
        <f>N302*(DI302+DJ302)/1000.0</f>
        <v>0</v>
      </c>
      <c r="P302">
        <f>(DB302 - IF(AU302&gt;1, L302*CV302*100.0/(AW302*DP302), 0))*(DI302+DJ302)/1000.0</f>
        <v>0</v>
      </c>
      <c r="Q302">
        <f>2.0/((1/S302-1/R302)+SIGN(S302)*SQRT((1/S302-1/R302)*(1/S302-1/R302) + 4*CW302/((CW302+1)*(CW302+1))*(2*1/S302*1/R302-1/R302*1/R302)))</f>
        <v>0</v>
      </c>
      <c r="R302">
        <f>IF(LEFT(CX302,1)&lt;&gt;"0",IF(LEFT(CX302,1)="1",3.0,CY302),$D$5+$E$5*(DP302*DI302/($K$5*1000))+$F$5*(DP302*DI302/($K$5*1000))*MAX(MIN(CV302,$J$5),$I$5)*MAX(MIN(CV302,$J$5),$I$5)+$G$5*MAX(MIN(CV302,$J$5),$I$5)*(DP302*DI302/($K$5*1000))+$H$5*(DP302*DI302/($K$5*1000))*(DP302*DI302/($K$5*1000)))</f>
        <v>0</v>
      </c>
      <c r="S302">
        <f>J302*(1000-(1000*0.61365*exp(17.502*W302/(240.97+W302))/(DI302+DJ302)+DD302)/2)/(1000*0.61365*exp(17.502*W302/(240.97+W302))/(DI302+DJ302)-DD302)</f>
        <v>0</v>
      </c>
      <c r="T302">
        <f>1/((CW302+1)/(Q302/1.6)+1/(R302/1.37)) + CW302/((CW302+1)/(Q302/1.6) + CW302/(R302/1.37))</f>
        <v>0</v>
      </c>
      <c r="U302">
        <f>(CR302*CU302)</f>
        <v>0</v>
      </c>
      <c r="V302">
        <f>(DK302+(U302+2*0.95*5.67E-8*(((DK302+$B$7)+273)^4-(DK302+273)^4)-44100*J302)/(1.84*29.3*R302+8*0.95*5.67E-8*(DK302+273)^3))</f>
        <v>0</v>
      </c>
      <c r="W302">
        <f>($C$7*DL302+$D$7*DM302+$E$7*V302)</f>
        <v>0</v>
      </c>
      <c r="X302">
        <f>0.61365*exp(17.502*W302/(240.97+W302))</f>
        <v>0</v>
      </c>
      <c r="Y302">
        <f>(Z302/AA302*100)</f>
        <v>0</v>
      </c>
      <c r="Z302">
        <f>DD302*(DI302+DJ302)/1000</f>
        <v>0</v>
      </c>
      <c r="AA302">
        <f>0.61365*exp(17.502*DK302/(240.97+DK302))</f>
        <v>0</v>
      </c>
      <c r="AB302">
        <f>(X302-DD302*(DI302+DJ302)/1000)</f>
        <v>0</v>
      </c>
      <c r="AC302">
        <f>(-J302*44100)</f>
        <v>0</v>
      </c>
      <c r="AD302">
        <f>2*29.3*R302*0.92*(DK302-W302)</f>
        <v>0</v>
      </c>
      <c r="AE302">
        <f>2*0.95*5.67E-8*(((DK302+$B$7)+273)^4-(W302+273)^4)</f>
        <v>0</v>
      </c>
      <c r="AF302">
        <f>U302+AE302+AC302+AD302</f>
        <v>0</v>
      </c>
      <c r="AG302">
        <f>DH302*AU302*(DC302-DB302*(1000-AU302*DE302)/(1000-AU302*DD302))/(100*CV302)</f>
        <v>0</v>
      </c>
      <c r="AH302">
        <f>1000*DH302*AU302*(DD302-DE302)/(100*CV302*(1000-AU302*DD302))</f>
        <v>0</v>
      </c>
      <c r="AI302">
        <f>(AJ302 - AK302 - DI302*1E3/(8.314*(DK302+273.15)) * AM302/DH302 * AL302) * DH302/(100*CV302) * (1000 - DE302)/1000</f>
        <v>0</v>
      </c>
      <c r="AJ302">
        <v>1560.83316929513</v>
      </c>
      <c r="AK302">
        <v>1539.59672727273</v>
      </c>
      <c r="AL302">
        <v>3.39155404926078</v>
      </c>
      <c r="AM302">
        <v>64.6680745848926</v>
      </c>
      <c r="AN302">
        <f>(AP302 - AO302 + DI302*1E3/(8.314*(DK302+273.15)) * AR302/DH302 * AQ302) * DH302/(100*CV302) * 1000/(1000 - AP302)</f>
        <v>0</v>
      </c>
      <c r="AO302">
        <v>9.490940368528</v>
      </c>
      <c r="AP302">
        <v>10.0039497202797</v>
      </c>
      <c r="AQ302">
        <v>0.00515586869189069</v>
      </c>
      <c r="AR302">
        <v>99.6129753711119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MAX(0,($B$13+$C$13*DP302)/(1+$D$13*DP302)*DI302/(DK302+273)*$E$13)</f>
        <v>0</v>
      </c>
      <c r="AX302" t="s">
        <v>407</v>
      </c>
      <c r="AY302" t="s">
        <v>407</v>
      </c>
      <c r="AZ302">
        <v>0</v>
      </c>
      <c r="BA302">
        <v>0</v>
      </c>
      <c r="BB302">
        <f>1-AZ302/BA302</f>
        <v>0</v>
      </c>
      <c r="BC302">
        <v>0</v>
      </c>
      <c r="BD302" t="s">
        <v>407</v>
      </c>
      <c r="BE302" t="s">
        <v>407</v>
      </c>
      <c r="BF302">
        <v>0</v>
      </c>
      <c r="BG302">
        <v>0</v>
      </c>
      <c r="BH302">
        <f>1-BF302/BG302</f>
        <v>0</v>
      </c>
      <c r="BI302">
        <v>0.5</v>
      </c>
      <c r="BJ302">
        <f>CS302</f>
        <v>0</v>
      </c>
      <c r="BK302">
        <f>L302</f>
        <v>0</v>
      </c>
      <c r="BL302">
        <f>BH302*BI302*BJ302</f>
        <v>0</v>
      </c>
      <c r="BM302">
        <f>(BK302-BC302)/BJ302</f>
        <v>0</v>
      </c>
      <c r="BN302">
        <f>(BA302-BG302)/BG302</f>
        <v>0</v>
      </c>
      <c r="BO302">
        <f>AZ302/(BB302+AZ302/BG302)</f>
        <v>0</v>
      </c>
      <c r="BP302" t="s">
        <v>407</v>
      </c>
      <c r="BQ302">
        <v>0</v>
      </c>
      <c r="BR302">
        <f>IF(BQ302&lt;&gt;0, BQ302, BO302)</f>
        <v>0</v>
      </c>
      <c r="BS302">
        <f>1-BR302/BG302</f>
        <v>0</v>
      </c>
      <c r="BT302">
        <f>(BG302-BF302)/(BG302-BR302)</f>
        <v>0</v>
      </c>
      <c r="BU302">
        <f>(BA302-BG302)/(BA302-BR302)</f>
        <v>0</v>
      </c>
      <c r="BV302">
        <f>(BG302-BF302)/(BG302-AZ302)</f>
        <v>0</v>
      </c>
      <c r="BW302">
        <f>(BA302-BG302)/(BA302-AZ302)</f>
        <v>0</v>
      </c>
      <c r="BX302">
        <f>(BT302*BR302/BF302)</f>
        <v>0</v>
      </c>
      <c r="BY302">
        <f>(1-BX302)</f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f>$B$11*DQ302+$C$11*DR302+$F$11*EC302*(1-EF302)</f>
        <v>0</v>
      </c>
      <c r="CS302">
        <f>CR302*CT302</f>
        <v>0</v>
      </c>
      <c r="CT302">
        <f>($B$11*$D$9+$C$11*$D$9+$F$11*((EP302+EH302)/MAX(EP302+EH302+EQ302, 0.1)*$I$9+EQ302/MAX(EP302+EH302+EQ302, 0.1)*$J$9))/($B$11+$C$11+$F$11)</f>
        <v>0</v>
      </c>
      <c r="CU302">
        <f>($B$11*$K$9+$C$11*$K$9+$F$11*((EP302+EH302)/MAX(EP302+EH302+EQ302, 0.1)*$P$9+EQ302/MAX(EP302+EH302+EQ302, 0.1)*$Q$9))/($B$11+$C$11+$F$11)</f>
        <v>0</v>
      </c>
      <c r="CV302">
        <v>2.96</v>
      </c>
      <c r="CW302">
        <v>0.5</v>
      </c>
      <c r="CX302" t="s">
        <v>408</v>
      </c>
      <c r="CY302">
        <v>2</v>
      </c>
      <c r="CZ302" t="b">
        <v>1</v>
      </c>
      <c r="DA302">
        <v>1510794609.71429</v>
      </c>
      <c r="DB302">
        <v>1499.69035714286</v>
      </c>
      <c r="DC302">
        <v>1528.57107142857</v>
      </c>
      <c r="DD302">
        <v>9.98107392857143</v>
      </c>
      <c r="DE302">
        <v>9.43616464285714</v>
      </c>
      <c r="DF302">
        <v>1486.77214285714</v>
      </c>
      <c r="DG302">
        <v>9.98048928571428</v>
      </c>
      <c r="DH302">
        <v>500.068392857143</v>
      </c>
      <c r="DI302">
        <v>89.8434892857143</v>
      </c>
      <c r="DJ302">
        <v>0.0999719928571429</v>
      </c>
      <c r="DK302">
        <v>19.0078214285714</v>
      </c>
      <c r="DL302">
        <v>20.0425107142857</v>
      </c>
      <c r="DM302">
        <v>999.9</v>
      </c>
      <c r="DN302">
        <v>0</v>
      </c>
      <c r="DO302">
        <v>0</v>
      </c>
      <c r="DP302">
        <v>10001.6257142857</v>
      </c>
      <c r="DQ302">
        <v>0</v>
      </c>
      <c r="DR302">
        <v>9.77182071428571</v>
      </c>
      <c r="DS302">
        <v>-28.8802535714286</v>
      </c>
      <c r="DT302">
        <v>1514.81035714286</v>
      </c>
      <c r="DU302">
        <v>1543.13285714286</v>
      </c>
      <c r="DV302">
        <v>0.544908071428571</v>
      </c>
      <c r="DW302">
        <v>1528.57107142857</v>
      </c>
      <c r="DX302">
        <v>9.43616464285714</v>
      </c>
      <c r="DY302">
        <v>0.896734392857143</v>
      </c>
      <c r="DZ302">
        <v>0.847777964285714</v>
      </c>
      <c r="EA302">
        <v>5.338435</v>
      </c>
      <c r="EB302">
        <v>4.53336</v>
      </c>
      <c r="EC302">
        <v>2000.01642857143</v>
      </c>
      <c r="ED302">
        <v>0.980002428571429</v>
      </c>
      <c r="EE302">
        <v>0.019997925</v>
      </c>
      <c r="EF302">
        <v>0</v>
      </c>
      <c r="EG302">
        <v>2.343625</v>
      </c>
      <c r="EH302">
        <v>0</v>
      </c>
      <c r="EI302">
        <v>5229.48678571428</v>
      </c>
      <c r="EJ302">
        <v>17300.3035714286</v>
      </c>
      <c r="EK302">
        <v>40.6425357142857</v>
      </c>
      <c r="EL302">
        <v>41.1426071428571</v>
      </c>
      <c r="EM302">
        <v>40.4440357142857</v>
      </c>
      <c r="EN302">
        <v>39.9595714285714</v>
      </c>
      <c r="EO302">
        <v>39.2296428571428</v>
      </c>
      <c r="EP302">
        <v>1960.02</v>
      </c>
      <c r="EQ302">
        <v>39.9985714285714</v>
      </c>
      <c r="ER302">
        <v>0</v>
      </c>
      <c r="ES302">
        <v>1679595370.7</v>
      </c>
      <c r="ET302">
        <v>0</v>
      </c>
      <c r="EU302">
        <v>2.324256</v>
      </c>
      <c r="EV302">
        <v>0.14376922361974</v>
      </c>
      <c r="EW302">
        <v>-15.6230769105201</v>
      </c>
      <c r="EX302">
        <v>5229.288</v>
      </c>
      <c r="EY302">
        <v>15</v>
      </c>
      <c r="EZ302">
        <v>0</v>
      </c>
      <c r="FA302" t="s">
        <v>409</v>
      </c>
      <c r="FB302">
        <v>1510787920.6</v>
      </c>
      <c r="FC302">
        <v>1510787921.6</v>
      </c>
      <c r="FD302">
        <v>0</v>
      </c>
      <c r="FE302">
        <v>-0.101</v>
      </c>
      <c r="FF302">
        <v>-0.012</v>
      </c>
      <c r="FG302">
        <v>6.901</v>
      </c>
      <c r="FH302">
        <v>0.516</v>
      </c>
      <c r="FI302">
        <v>420</v>
      </c>
      <c r="FJ302">
        <v>24</v>
      </c>
      <c r="FK302">
        <v>0.32</v>
      </c>
      <c r="FL302">
        <v>0.12</v>
      </c>
      <c r="FM302">
        <v>0.559520170731707</v>
      </c>
      <c r="FN302">
        <v>-0.291639240418118</v>
      </c>
      <c r="FO302">
        <v>0.0344422195815333</v>
      </c>
      <c r="FP302">
        <v>1</v>
      </c>
      <c r="FQ302">
        <v>1</v>
      </c>
      <c r="FR302">
        <v>1</v>
      </c>
      <c r="FS302" t="s">
        <v>410</v>
      </c>
      <c r="FT302">
        <v>2.97397</v>
      </c>
      <c r="FU302">
        <v>2.75404</v>
      </c>
      <c r="FV302">
        <v>0.214471</v>
      </c>
      <c r="FW302">
        <v>0.217788</v>
      </c>
      <c r="FX302">
        <v>0.054629</v>
      </c>
      <c r="FY302">
        <v>0.0530601</v>
      </c>
      <c r="FZ302">
        <v>30583.9</v>
      </c>
      <c r="GA302">
        <v>33231</v>
      </c>
      <c r="GB302">
        <v>35279.9</v>
      </c>
      <c r="GC302">
        <v>38525.7</v>
      </c>
      <c r="GD302">
        <v>47268.1</v>
      </c>
      <c r="GE302">
        <v>52678.3</v>
      </c>
      <c r="GF302">
        <v>55082.4</v>
      </c>
      <c r="GG302">
        <v>61767.2</v>
      </c>
      <c r="GH302">
        <v>1.9954</v>
      </c>
      <c r="GI302">
        <v>1.79753</v>
      </c>
      <c r="GJ302">
        <v>0.0413358</v>
      </c>
      <c r="GK302">
        <v>0</v>
      </c>
      <c r="GL302">
        <v>19.3533</v>
      </c>
      <c r="GM302">
        <v>999.9</v>
      </c>
      <c r="GN302">
        <v>50.665</v>
      </c>
      <c r="GO302">
        <v>30.665</v>
      </c>
      <c r="GP302">
        <v>24.9588</v>
      </c>
      <c r="GQ302">
        <v>56.4388</v>
      </c>
      <c r="GR302">
        <v>50.0761</v>
      </c>
      <c r="GS302">
        <v>1</v>
      </c>
      <c r="GT302">
        <v>-0.0747612</v>
      </c>
      <c r="GU302">
        <v>5.67425</v>
      </c>
      <c r="GV302">
        <v>20.0284</v>
      </c>
      <c r="GW302">
        <v>5.20007</v>
      </c>
      <c r="GX302">
        <v>12.0058</v>
      </c>
      <c r="GY302">
        <v>4.97565</v>
      </c>
      <c r="GZ302">
        <v>3.29295</v>
      </c>
      <c r="HA302">
        <v>9999</v>
      </c>
      <c r="HB302">
        <v>9999</v>
      </c>
      <c r="HC302">
        <v>999.9</v>
      </c>
      <c r="HD302">
        <v>9999</v>
      </c>
      <c r="HE302">
        <v>1.8631</v>
      </c>
      <c r="HF302">
        <v>1.86813</v>
      </c>
      <c r="HG302">
        <v>1.86784</v>
      </c>
      <c r="HH302">
        <v>1.86902</v>
      </c>
      <c r="HI302">
        <v>1.86983</v>
      </c>
      <c r="HJ302">
        <v>1.86588</v>
      </c>
      <c r="HK302">
        <v>1.86701</v>
      </c>
      <c r="HL302">
        <v>1.86829</v>
      </c>
      <c r="HM302">
        <v>5</v>
      </c>
      <c r="HN302">
        <v>0</v>
      </c>
      <c r="HO302">
        <v>0</v>
      </c>
      <c r="HP302">
        <v>0</v>
      </c>
      <c r="HQ302" t="s">
        <v>411</v>
      </c>
      <c r="HR302" t="s">
        <v>412</v>
      </c>
      <c r="HS302" t="s">
        <v>413</v>
      </c>
      <c r="HT302" t="s">
        <v>413</v>
      </c>
      <c r="HU302" t="s">
        <v>413</v>
      </c>
      <c r="HV302" t="s">
        <v>413</v>
      </c>
      <c r="HW302">
        <v>0</v>
      </c>
      <c r="HX302">
        <v>100</v>
      </c>
      <c r="HY302">
        <v>100</v>
      </c>
      <c r="HZ302">
        <v>13.04</v>
      </c>
      <c r="IA302">
        <v>0.001</v>
      </c>
      <c r="IB302">
        <v>4.09459096810632</v>
      </c>
      <c r="IC302">
        <v>0.00701673648668627</v>
      </c>
      <c r="ID302">
        <v>-7.00304995360485e-07</v>
      </c>
      <c r="IE302">
        <v>-1.86506737496121e-11</v>
      </c>
      <c r="IF302">
        <v>0.00125787624930914</v>
      </c>
      <c r="IG302">
        <v>-0.0224036906934607</v>
      </c>
      <c r="IH302">
        <v>0.00249664406764014</v>
      </c>
      <c r="II302">
        <v>-2.59163740235367e-05</v>
      </c>
      <c r="IJ302">
        <v>-2</v>
      </c>
      <c r="IK302">
        <v>2020</v>
      </c>
      <c r="IL302">
        <v>1</v>
      </c>
      <c r="IM302">
        <v>25</v>
      </c>
      <c r="IN302">
        <v>111.6</v>
      </c>
      <c r="IO302">
        <v>111.6</v>
      </c>
      <c r="IP302">
        <v>2.91382</v>
      </c>
      <c r="IQ302">
        <v>2.60132</v>
      </c>
      <c r="IR302">
        <v>1.54785</v>
      </c>
      <c r="IS302">
        <v>2.30469</v>
      </c>
      <c r="IT302">
        <v>1.34644</v>
      </c>
      <c r="IU302">
        <v>2.39746</v>
      </c>
      <c r="IV302">
        <v>34.236</v>
      </c>
      <c r="IW302">
        <v>24.1838</v>
      </c>
      <c r="IX302">
        <v>18</v>
      </c>
      <c r="IY302">
        <v>501.963</v>
      </c>
      <c r="IZ302">
        <v>380.43</v>
      </c>
      <c r="JA302">
        <v>12.6312</v>
      </c>
      <c r="JB302">
        <v>26.0085</v>
      </c>
      <c r="JC302">
        <v>30.0002</v>
      </c>
      <c r="JD302">
        <v>26.0558</v>
      </c>
      <c r="JE302">
        <v>26.0091</v>
      </c>
      <c r="JF302">
        <v>58.3324</v>
      </c>
      <c r="JG302">
        <v>59.1164</v>
      </c>
      <c r="JH302">
        <v>0</v>
      </c>
      <c r="JI302">
        <v>12.5968</v>
      </c>
      <c r="JJ302">
        <v>1570.56</v>
      </c>
      <c r="JK302">
        <v>9.48127</v>
      </c>
      <c r="JL302">
        <v>102.227</v>
      </c>
      <c r="JM302">
        <v>102.83</v>
      </c>
    </row>
    <row r="303" spans="1:273">
      <c r="A303">
        <v>287</v>
      </c>
      <c r="B303">
        <v>1510794622.5</v>
      </c>
      <c r="C303">
        <v>5290.40000009537</v>
      </c>
      <c r="D303" t="s">
        <v>985</v>
      </c>
      <c r="E303" t="s">
        <v>986</v>
      </c>
      <c r="F303">
        <v>5</v>
      </c>
      <c r="G303" t="s">
        <v>798</v>
      </c>
      <c r="H303" t="s">
        <v>406</v>
      </c>
      <c r="I303">
        <v>1510794615</v>
      </c>
      <c r="J303">
        <f>(K303)/1000</f>
        <v>0</v>
      </c>
      <c r="K303">
        <f>IF(CZ303, AN303, AH303)</f>
        <v>0</v>
      </c>
      <c r="L303">
        <f>IF(CZ303, AI303, AG303)</f>
        <v>0</v>
      </c>
      <c r="M303">
        <f>DB303 - IF(AU303&gt;1, L303*CV303*100.0/(AW303*DP303), 0)</f>
        <v>0</v>
      </c>
      <c r="N303">
        <f>((T303-J303/2)*M303-L303)/(T303+J303/2)</f>
        <v>0</v>
      </c>
      <c r="O303">
        <f>N303*(DI303+DJ303)/1000.0</f>
        <v>0</v>
      </c>
      <c r="P303">
        <f>(DB303 - IF(AU303&gt;1, L303*CV303*100.0/(AW303*DP303), 0))*(DI303+DJ303)/1000.0</f>
        <v>0</v>
      </c>
      <c r="Q303">
        <f>2.0/((1/S303-1/R303)+SIGN(S303)*SQRT((1/S303-1/R303)*(1/S303-1/R303) + 4*CW303/((CW303+1)*(CW303+1))*(2*1/S303*1/R303-1/R303*1/R303)))</f>
        <v>0</v>
      </c>
      <c r="R303">
        <f>IF(LEFT(CX303,1)&lt;&gt;"0",IF(LEFT(CX303,1)="1",3.0,CY303),$D$5+$E$5*(DP303*DI303/($K$5*1000))+$F$5*(DP303*DI303/($K$5*1000))*MAX(MIN(CV303,$J$5),$I$5)*MAX(MIN(CV303,$J$5),$I$5)+$G$5*MAX(MIN(CV303,$J$5),$I$5)*(DP303*DI303/($K$5*1000))+$H$5*(DP303*DI303/($K$5*1000))*(DP303*DI303/($K$5*1000)))</f>
        <v>0</v>
      </c>
      <c r="S303">
        <f>J303*(1000-(1000*0.61365*exp(17.502*W303/(240.97+W303))/(DI303+DJ303)+DD303)/2)/(1000*0.61365*exp(17.502*W303/(240.97+W303))/(DI303+DJ303)-DD303)</f>
        <v>0</v>
      </c>
      <c r="T303">
        <f>1/((CW303+1)/(Q303/1.6)+1/(R303/1.37)) + CW303/((CW303+1)/(Q303/1.6) + CW303/(R303/1.37))</f>
        <v>0</v>
      </c>
      <c r="U303">
        <f>(CR303*CU303)</f>
        <v>0</v>
      </c>
      <c r="V303">
        <f>(DK303+(U303+2*0.95*5.67E-8*(((DK303+$B$7)+273)^4-(DK303+273)^4)-44100*J303)/(1.84*29.3*R303+8*0.95*5.67E-8*(DK303+273)^3))</f>
        <v>0</v>
      </c>
      <c r="W303">
        <f>($C$7*DL303+$D$7*DM303+$E$7*V303)</f>
        <v>0</v>
      </c>
      <c r="X303">
        <f>0.61365*exp(17.502*W303/(240.97+W303))</f>
        <v>0</v>
      </c>
      <c r="Y303">
        <f>(Z303/AA303*100)</f>
        <v>0</v>
      </c>
      <c r="Z303">
        <f>DD303*(DI303+DJ303)/1000</f>
        <v>0</v>
      </c>
      <c r="AA303">
        <f>0.61365*exp(17.502*DK303/(240.97+DK303))</f>
        <v>0</v>
      </c>
      <c r="AB303">
        <f>(X303-DD303*(DI303+DJ303)/1000)</f>
        <v>0</v>
      </c>
      <c r="AC303">
        <f>(-J303*44100)</f>
        <v>0</v>
      </c>
      <c r="AD303">
        <f>2*29.3*R303*0.92*(DK303-W303)</f>
        <v>0</v>
      </c>
      <c r="AE303">
        <f>2*0.95*5.67E-8*(((DK303+$B$7)+273)^4-(W303+273)^4)</f>
        <v>0</v>
      </c>
      <c r="AF303">
        <f>U303+AE303+AC303+AD303</f>
        <v>0</v>
      </c>
      <c r="AG303">
        <f>DH303*AU303*(DC303-DB303*(1000-AU303*DE303)/(1000-AU303*DD303))/(100*CV303)</f>
        <v>0</v>
      </c>
      <c r="AH303">
        <f>1000*DH303*AU303*(DD303-DE303)/(100*CV303*(1000-AU303*DD303))</f>
        <v>0</v>
      </c>
      <c r="AI303">
        <f>(AJ303 - AK303 - DI303*1E3/(8.314*(DK303+273.15)) * AM303/DH303 * AL303) * DH303/(100*CV303) * (1000 - DE303)/1000</f>
        <v>0</v>
      </c>
      <c r="AJ303">
        <v>1577.85063197094</v>
      </c>
      <c r="AK303">
        <v>1556.63181818182</v>
      </c>
      <c r="AL303">
        <v>3.3459993582242</v>
      </c>
      <c r="AM303">
        <v>64.6680745848926</v>
      </c>
      <c r="AN303">
        <f>(AP303 - AO303 + DI303*1E3/(8.314*(DK303+273.15)) * AR303/DH303 * AQ303) * DH303/(100*CV303) * 1000/(1000 - AP303)</f>
        <v>0</v>
      </c>
      <c r="AO303">
        <v>9.50807577411601</v>
      </c>
      <c r="AP303">
        <v>10.0249811188811</v>
      </c>
      <c r="AQ303">
        <v>0.00552546667429792</v>
      </c>
      <c r="AR303">
        <v>99.6129753711119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MAX(0,($B$13+$C$13*DP303)/(1+$D$13*DP303)*DI303/(DK303+273)*$E$13)</f>
        <v>0</v>
      </c>
      <c r="AX303" t="s">
        <v>407</v>
      </c>
      <c r="AY303" t="s">
        <v>407</v>
      </c>
      <c r="AZ303">
        <v>0</v>
      </c>
      <c r="BA303">
        <v>0</v>
      </c>
      <c r="BB303">
        <f>1-AZ303/BA303</f>
        <v>0</v>
      </c>
      <c r="BC303">
        <v>0</v>
      </c>
      <c r="BD303" t="s">
        <v>407</v>
      </c>
      <c r="BE303" t="s">
        <v>407</v>
      </c>
      <c r="BF303">
        <v>0</v>
      </c>
      <c r="BG303">
        <v>0</v>
      </c>
      <c r="BH303">
        <f>1-BF303/BG303</f>
        <v>0</v>
      </c>
      <c r="BI303">
        <v>0.5</v>
      </c>
      <c r="BJ303">
        <f>CS303</f>
        <v>0</v>
      </c>
      <c r="BK303">
        <f>L303</f>
        <v>0</v>
      </c>
      <c r="BL303">
        <f>BH303*BI303*BJ303</f>
        <v>0</v>
      </c>
      <c r="BM303">
        <f>(BK303-BC303)/BJ303</f>
        <v>0</v>
      </c>
      <c r="BN303">
        <f>(BA303-BG303)/BG303</f>
        <v>0</v>
      </c>
      <c r="BO303">
        <f>AZ303/(BB303+AZ303/BG303)</f>
        <v>0</v>
      </c>
      <c r="BP303" t="s">
        <v>407</v>
      </c>
      <c r="BQ303">
        <v>0</v>
      </c>
      <c r="BR303">
        <f>IF(BQ303&lt;&gt;0, BQ303, BO303)</f>
        <v>0</v>
      </c>
      <c r="BS303">
        <f>1-BR303/BG303</f>
        <v>0</v>
      </c>
      <c r="BT303">
        <f>(BG303-BF303)/(BG303-BR303)</f>
        <v>0</v>
      </c>
      <c r="BU303">
        <f>(BA303-BG303)/(BA303-BR303)</f>
        <v>0</v>
      </c>
      <c r="BV303">
        <f>(BG303-BF303)/(BG303-AZ303)</f>
        <v>0</v>
      </c>
      <c r="BW303">
        <f>(BA303-BG303)/(BA303-AZ303)</f>
        <v>0</v>
      </c>
      <c r="BX303">
        <f>(BT303*BR303/BF303)</f>
        <v>0</v>
      </c>
      <c r="BY303">
        <f>(1-BX303)</f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f>$B$11*DQ303+$C$11*DR303+$F$11*EC303*(1-EF303)</f>
        <v>0</v>
      </c>
      <c r="CS303">
        <f>CR303*CT303</f>
        <v>0</v>
      </c>
      <c r="CT303">
        <f>($B$11*$D$9+$C$11*$D$9+$F$11*((EP303+EH303)/MAX(EP303+EH303+EQ303, 0.1)*$I$9+EQ303/MAX(EP303+EH303+EQ303, 0.1)*$J$9))/($B$11+$C$11+$F$11)</f>
        <v>0</v>
      </c>
      <c r="CU303">
        <f>($B$11*$K$9+$C$11*$K$9+$F$11*((EP303+EH303)/MAX(EP303+EH303+EQ303, 0.1)*$P$9+EQ303/MAX(EP303+EH303+EQ303, 0.1)*$Q$9))/($B$11+$C$11+$F$11)</f>
        <v>0</v>
      </c>
      <c r="CV303">
        <v>2.96</v>
      </c>
      <c r="CW303">
        <v>0.5</v>
      </c>
      <c r="CX303" t="s">
        <v>408</v>
      </c>
      <c r="CY303">
        <v>2</v>
      </c>
      <c r="CZ303" t="b">
        <v>1</v>
      </c>
      <c r="DA303">
        <v>1510794615</v>
      </c>
      <c r="DB303">
        <v>1517.6</v>
      </c>
      <c r="DC303">
        <v>1546.31777777778</v>
      </c>
      <c r="DD303">
        <v>9.99376222222222</v>
      </c>
      <c r="DE303">
        <v>9.47324703703704</v>
      </c>
      <c r="DF303">
        <v>1504.59666666667</v>
      </c>
      <c r="DG303">
        <v>9.99293555555555</v>
      </c>
      <c r="DH303">
        <v>500.064592592593</v>
      </c>
      <c r="DI303">
        <v>89.8431</v>
      </c>
      <c r="DJ303">
        <v>0.0999708555555556</v>
      </c>
      <c r="DK303">
        <v>19.008837037037</v>
      </c>
      <c r="DL303">
        <v>20.0393222222222</v>
      </c>
      <c r="DM303">
        <v>999.9</v>
      </c>
      <c r="DN303">
        <v>0</v>
      </c>
      <c r="DO303">
        <v>0</v>
      </c>
      <c r="DP303">
        <v>10000.4766666667</v>
      </c>
      <c r="DQ303">
        <v>0</v>
      </c>
      <c r="DR303">
        <v>9.82328703703704</v>
      </c>
      <c r="DS303">
        <v>-28.7165148148148</v>
      </c>
      <c r="DT303">
        <v>1532.92111111111</v>
      </c>
      <c r="DU303">
        <v>1561.10703703704</v>
      </c>
      <c r="DV303">
        <v>0.520516444444444</v>
      </c>
      <c r="DW303">
        <v>1546.31777777778</v>
      </c>
      <c r="DX303">
        <v>9.47324703703704</v>
      </c>
      <c r="DY303">
        <v>0.897870592592593</v>
      </c>
      <c r="DZ303">
        <v>0.851105888888889</v>
      </c>
      <c r="EA303">
        <v>5.3566337037037</v>
      </c>
      <c r="EB303">
        <v>4.58936481481482</v>
      </c>
      <c r="EC303">
        <v>2000.00666666667</v>
      </c>
      <c r="ED303">
        <v>0.980006037037037</v>
      </c>
      <c r="EE303">
        <v>0.0199943</v>
      </c>
      <c r="EF303">
        <v>0</v>
      </c>
      <c r="EG303">
        <v>2.34508148148148</v>
      </c>
      <c r="EH303">
        <v>0</v>
      </c>
      <c r="EI303">
        <v>5228.27666666667</v>
      </c>
      <c r="EJ303">
        <v>17300.2407407407</v>
      </c>
      <c r="EK303">
        <v>40.5715555555556</v>
      </c>
      <c r="EL303">
        <v>41.0414074074074</v>
      </c>
      <c r="EM303">
        <v>40.3816296296296</v>
      </c>
      <c r="EN303">
        <v>39.8099259259259</v>
      </c>
      <c r="EO303">
        <v>39.1617777777778</v>
      </c>
      <c r="EP303">
        <v>1960.01555555556</v>
      </c>
      <c r="EQ303">
        <v>39.9911111111111</v>
      </c>
      <c r="ER303">
        <v>0</v>
      </c>
      <c r="ES303">
        <v>1679595375.5</v>
      </c>
      <c r="ET303">
        <v>0</v>
      </c>
      <c r="EU303">
        <v>2.368196</v>
      </c>
      <c r="EV303">
        <v>0.561638460631735</v>
      </c>
      <c r="EW303">
        <v>-10.9992307624102</v>
      </c>
      <c r="EX303">
        <v>5228.2144</v>
      </c>
      <c r="EY303">
        <v>15</v>
      </c>
      <c r="EZ303">
        <v>0</v>
      </c>
      <c r="FA303" t="s">
        <v>409</v>
      </c>
      <c r="FB303">
        <v>1510787920.6</v>
      </c>
      <c r="FC303">
        <v>1510787921.6</v>
      </c>
      <c r="FD303">
        <v>0</v>
      </c>
      <c r="FE303">
        <v>-0.101</v>
      </c>
      <c r="FF303">
        <v>-0.012</v>
      </c>
      <c r="FG303">
        <v>6.901</v>
      </c>
      <c r="FH303">
        <v>0.516</v>
      </c>
      <c r="FI303">
        <v>420</v>
      </c>
      <c r="FJ303">
        <v>24</v>
      </c>
      <c r="FK303">
        <v>0.32</v>
      </c>
      <c r="FL303">
        <v>0.12</v>
      </c>
      <c r="FM303">
        <v>0.536940536585366</v>
      </c>
      <c r="FN303">
        <v>-0.318566947735192</v>
      </c>
      <c r="FO303">
        <v>0.0367534966234988</v>
      </c>
      <c r="FP303">
        <v>1</v>
      </c>
      <c r="FQ303">
        <v>1</v>
      </c>
      <c r="FR303">
        <v>1</v>
      </c>
      <c r="FS303" t="s">
        <v>410</v>
      </c>
      <c r="FT303">
        <v>2.97397</v>
      </c>
      <c r="FU303">
        <v>2.75396</v>
      </c>
      <c r="FV303">
        <v>0.215864</v>
      </c>
      <c r="FW303">
        <v>0.219005</v>
      </c>
      <c r="FX303">
        <v>0.0547126</v>
      </c>
      <c r="FY303">
        <v>0.0530664</v>
      </c>
      <c r="FZ303">
        <v>30529.6</v>
      </c>
      <c r="GA303">
        <v>33179.4</v>
      </c>
      <c r="GB303">
        <v>35279.7</v>
      </c>
      <c r="GC303">
        <v>38525.8</v>
      </c>
      <c r="GD303">
        <v>47263.9</v>
      </c>
      <c r="GE303">
        <v>52678</v>
      </c>
      <c r="GF303">
        <v>55082.4</v>
      </c>
      <c r="GG303">
        <v>61767.3</v>
      </c>
      <c r="GH303">
        <v>1.99545</v>
      </c>
      <c r="GI303">
        <v>1.79762</v>
      </c>
      <c r="GJ303">
        <v>0.0405386</v>
      </c>
      <c r="GK303">
        <v>0</v>
      </c>
      <c r="GL303">
        <v>19.3531</v>
      </c>
      <c r="GM303">
        <v>999.9</v>
      </c>
      <c r="GN303">
        <v>50.665</v>
      </c>
      <c r="GO303">
        <v>30.665</v>
      </c>
      <c r="GP303">
        <v>24.9564</v>
      </c>
      <c r="GQ303">
        <v>56.5688</v>
      </c>
      <c r="GR303">
        <v>50.4367</v>
      </c>
      <c r="GS303">
        <v>1</v>
      </c>
      <c r="GT303">
        <v>-0.0745935</v>
      </c>
      <c r="GU303">
        <v>5.69764</v>
      </c>
      <c r="GV303">
        <v>20.0276</v>
      </c>
      <c r="GW303">
        <v>5.20082</v>
      </c>
      <c r="GX303">
        <v>12.0052</v>
      </c>
      <c r="GY303">
        <v>4.9755</v>
      </c>
      <c r="GZ303">
        <v>3.29293</v>
      </c>
      <c r="HA303">
        <v>9999</v>
      </c>
      <c r="HB303">
        <v>9999</v>
      </c>
      <c r="HC303">
        <v>999.9</v>
      </c>
      <c r="HD303">
        <v>9999</v>
      </c>
      <c r="HE303">
        <v>1.8631</v>
      </c>
      <c r="HF303">
        <v>1.86813</v>
      </c>
      <c r="HG303">
        <v>1.86786</v>
      </c>
      <c r="HH303">
        <v>1.86903</v>
      </c>
      <c r="HI303">
        <v>1.86983</v>
      </c>
      <c r="HJ303">
        <v>1.86585</v>
      </c>
      <c r="HK303">
        <v>1.86699</v>
      </c>
      <c r="HL303">
        <v>1.86831</v>
      </c>
      <c r="HM303">
        <v>5</v>
      </c>
      <c r="HN303">
        <v>0</v>
      </c>
      <c r="HO303">
        <v>0</v>
      </c>
      <c r="HP303">
        <v>0</v>
      </c>
      <c r="HQ303" t="s">
        <v>411</v>
      </c>
      <c r="HR303" t="s">
        <v>412</v>
      </c>
      <c r="HS303" t="s">
        <v>413</v>
      </c>
      <c r="HT303" t="s">
        <v>413</v>
      </c>
      <c r="HU303" t="s">
        <v>413</v>
      </c>
      <c r="HV303" t="s">
        <v>413</v>
      </c>
      <c r="HW303">
        <v>0</v>
      </c>
      <c r="HX303">
        <v>100</v>
      </c>
      <c r="HY303">
        <v>100</v>
      </c>
      <c r="HZ303">
        <v>13.12</v>
      </c>
      <c r="IA303">
        <v>0.0015</v>
      </c>
      <c r="IB303">
        <v>4.09459096810632</v>
      </c>
      <c r="IC303">
        <v>0.00701673648668627</v>
      </c>
      <c r="ID303">
        <v>-7.00304995360485e-07</v>
      </c>
      <c r="IE303">
        <v>-1.86506737496121e-11</v>
      </c>
      <c r="IF303">
        <v>0.00125787624930914</v>
      </c>
      <c r="IG303">
        <v>-0.0224036906934607</v>
      </c>
      <c r="IH303">
        <v>0.00249664406764014</v>
      </c>
      <c r="II303">
        <v>-2.59163740235367e-05</v>
      </c>
      <c r="IJ303">
        <v>-2</v>
      </c>
      <c r="IK303">
        <v>2020</v>
      </c>
      <c r="IL303">
        <v>1</v>
      </c>
      <c r="IM303">
        <v>25</v>
      </c>
      <c r="IN303">
        <v>111.7</v>
      </c>
      <c r="IO303">
        <v>111.7</v>
      </c>
      <c r="IP303">
        <v>2.93579</v>
      </c>
      <c r="IQ303">
        <v>2.61719</v>
      </c>
      <c r="IR303">
        <v>1.54785</v>
      </c>
      <c r="IS303">
        <v>2.30469</v>
      </c>
      <c r="IT303">
        <v>1.34644</v>
      </c>
      <c r="IU303">
        <v>2.30103</v>
      </c>
      <c r="IV303">
        <v>34.236</v>
      </c>
      <c r="IW303">
        <v>24.1838</v>
      </c>
      <c r="IX303">
        <v>18</v>
      </c>
      <c r="IY303">
        <v>501.979</v>
      </c>
      <c r="IZ303">
        <v>380.468</v>
      </c>
      <c r="JA303">
        <v>12.5841</v>
      </c>
      <c r="JB303">
        <v>26.0063</v>
      </c>
      <c r="JC303">
        <v>30.0003</v>
      </c>
      <c r="JD303">
        <v>26.0539</v>
      </c>
      <c r="JE303">
        <v>26.0069</v>
      </c>
      <c r="JF303">
        <v>58.8516</v>
      </c>
      <c r="JG303">
        <v>59.1164</v>
      </c>
      <c r="JH303">
        <v>0</v>
      </c>
      <c r="JI303">
        <v>12.5599</v>
      </c>
      <c r="JJ303">
        <v>1590.66</v>
      </c>
      <c r="JK303">
        <v>9.48127</v>
      </c>
      <c r="JL303">
        <v>102.227</v>
      </c>
      <c r="JM303">
        <v>102.83</v>
      </c>
    </row>
    <row r="304" spans="1:273">
      <c r="A304">
        <v>288</v>
      </c>
      <c r="B304">
        <v>1510794627.5</v>
      </c>
      <c r="C304">
        <v>5295.40000009537</v>
      </c>
      <c r="D304" t="s">
        <v>987</v>
      </c>
      <c r="E304" t="s">
        <v>988</v>
      </c>
      <c r="F304">
        <v>5</v>
      </c>
      <c r="G304" t="s">
        <v>798</v>
      </c>
      <c r="H304" t="s">
        <v>406</v>
      </c>
      <c r="I304">
        <v>1510794619.71429</v>
      </c>
      <c r="J304">
        <f>(K304)/1000</f>
        <v>0</v>
      </c>
      <c r="K304">
        <f>IF(CZ304, AN304, AH304)</f>
        <v>0</v>
      </c>
      <c r="L304">
        <f>IF(CZ304, AI304, AG304)</f>
        <v>0</v>
      </c>
      <c r="M304">
        <f>DB304 - IF(AU304&gt;1, L304*CV304*100.0/(AW304*DP304), 0)</f>
        <v>0</v>
      </c>
      <c r="N304">
        <f>((T304-J304/2)*M304-L304)/(T304+J304/2)</f>
        <v>0</v>
      </c>
      <c r="O304">
        <f>N304*(DI304+DJ304)/1000.0</f>
        <v>0</v>
      </c>
      <c r="P304">
        <f>(DB304 - IF(AU304&gt;1, L304*CV304*100.0/(AW304*DP304), 0))*(DI304+DJ304)/1000.0</f>
        <v>0</v>
      </c>
      <c r="Q304">
        <f>2.0/((1/S304-1/R304)+SIGN(S304)*SQRT((1/S304-1/R304)*(1/S304-1/R304) + 4*CW304/((CW304+1)*(CW304+1))*(2*1/S304*1/R304-1/R304*1/R304)))</f>
        <v>0</v>
      </c>
      <c r="R304">
        <f>IF(LEFT(CX304,1)&lt;&gt;"0",IF(LEFT(CX304,1)="1",3.0,CY304),$D$5+$E$5*(DP304*DI304/($K$5*1000))+$F$5*(DP304*DI304/($K$5*1000))*MAX(MIN(CV304,$J$5),$I$5)*MAX(MIN(CV304,$J$5),$I$5)+$G$5*MAX(MIN(CV304,$J$5),$I$5)*(DP304*DI304/($K$5*1000))+$H$5*(DP304*DI304/($K$5*1000))*(DP304*DI304/($K$5*1000)))</f>
        <v>0</v>
      </c>
      <c r="S304">
        <f>J304*(1000-(1000*0.61365*exp(17.502*W304/(240.97+W304))/(DI304+DJ304)+DD304)/2)/(1000*0.61365*exp(17.502*W304/(240.97+W304))/(DI304+DJ304)-DD304)</f>
        <v>0</v>
      </c>
      <c r="T304">
        <f>1/((CW304+1)/(Q304/1.6)+1/(R304/1.37)) + CW304/((CW304+1)/(Q304/1.6) + CW304/(R304/1.37))</f>
        <v>0</v>
      </c>
      <c r="U304">
        <f>(CR304*CU304)</f>
        <v>0</v>
      </c>
      <c r="V304">
        <f>(DK304+(U304+2*0.95*5.67E-8*(((DK304+$B$7)+273)^4-(DK304+273)^4)-44100*J304)/(1.84*29.3*R304+8*0.95*5.67E-8*(DK304+273)^3))</f>
        <v>0</v>
      </c>
      <c r="W304">
        <f>($C$7*DL304+$D$7*DM304+$E$7*V304)</f>
        <v>0</v>
      </c>
      <c r="X304">
        <f>0.61365*exp(17.502*W304/(240.97+W304))</f>
        <v>0</v>
      </c>
      <c r="Y304">
        <f>(Z304/AA304*100)</f>
        <v>0</v>
      </c>
      <c r="Z304">
        <f>DD304*(DI304+DJ304)/1000</f>
        <v>0</v>
      </c>
      <c r="AA304">
        <f>0.61365*exp(17.502*DK304/(240.97+DK304))</f>
        <v>0</v>
      </c>
      <c r="AB304">
        <f>(X304-DD304*(DI304+DJ304)/1000)</f>
        <v>0</v>
      </c>
      <c r="AC304">
        <f>(-J304*44100)</f>
        <v>0</v>
      </c>
      <c r="AD304">
        <f>2*29.3*R304*0.92*(DK304-W304)</f>
        <v>0</v>
      </c>
      <c r="AE304">
        <f>2*0.95*5.67E-8*(((DK304+$B$7)+273)^4-(W304+273)^4)</f>
        <v>0</v>
      </c>
      <c r="AF304">
        <f>U304+AE304+AC304+AD304</f>
        <v>0</v>
      </c>
      <c r="AG304">
        <f>DH304*AU304*(DC304-DB304*(1000-AU304*DE304)/(1000-AU304*DD304))/(100*CV304)</f>
        <v>0</v>
      </c>
      <c r="AH304">
        <f>1000*DH304*AU304*(DD304-DE304)/(100*CV304*(1000-AU304*DD304))</f>
        <v>0</v>
      </c>
      <c r="AI304">
        <f>(AJ304 - AK304 - DI304*1E3/(8.314*(DK304+273.15)) * AM304/DH304 * AL304) * DH304/(100*CV304) * (1000 - DE304)/1000</f>
        <v>0</v>
      </c>
      <c r="AJ304">
        <v>1593.28977625992</v>
      </c>
      <c r="AK304">
        <v>1572.66781818182</v>
      </c>
      <c r="AL304">
        <v>3.21853288144491</v>
      </c>
      <c r="AM304">
        <v>64.6680745848926</v>
      </c>
      <c r="AN304">
        <f>(AP304 - AO304 + DI304*1E3/(8.314*(DK304+273.15)) * AR304/DH304 * AQ304) * DH304/(100*CV304) * 1000/(1000 - AP304)</f>
        <v>0</v>
      </c>
      <c r="AO304">
        <v>9.50884987749264</v>
      </c>
      <c r="AP304">
        <v>10.0370916083916</v>
      </c>
      <c r="AQ304">
        <v>0.000846294504749359</v>
      </c>
      <c r="AR304">
        <v>99.6129753711119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MAX(0,($B$13+$C$13*DP304)/(1+$D$13*DP304)*DI304/(DK304+273)*$E$13)</f>
        <v>0</v>
      </c>
      <c r="AX304" t="s">
        <v>407</v>
      </c>
      <c r="AY304" t="s">
        <v>407</v>
      </c>
      <c r="AZ304">
        <v>0</v>
      </c>
      <c r="BA304">
        <v>0</v>
      </c>
      <c r="BB304">
        <f>1-AZ304/BA304</f>
        <v>0</v>
      </c>
      <c r="BC304">
        <v>0</v>
      </c>
      <c r="BD304" t="s">
        <v>407</v>
      </c>
      <c r="BE304" t="s">
        <v>407</v>
      </c>
      <c r="BF304">
        <v>0</v>
      </c>
      <c r="BG304">
        <v>0</v>
      </c>
      <c r="BH304">
        <f>1-BF304/BG304</f>
        <v>0</v>
      </c>
      <c r="BI304">
        <v>0.5</v>
      </c>
      <c r="BJ304">
        <f>CS304</f>
        <v>0</v>
      </c>
      <c r="BK304">
        <f>L304</f>
        <v>0</v>
      </c>
      <c r="BL304">
        <f>BH304*BI304*BJ304</f>
        <v>0</v>
      </c>
      <c r="BM304">
        <f>(BK304-BC304)/BJ304</f>
        <v>0</v>
      </c>
      <c r="BN304">
        <f>(BA304-BG304)/BG304</f>
        <v>0</v>
      </c>
      <c r="BO304">
        <f>AZ304/(BB304+AZ304/BG304)</f>
        <v>0</v>
      </c>
      <c r="BP304" t="s">
        <v>407</v>
      </c>
      <c r="BQ304">
        <v>0</v>
      </c>
      <c r="BR304">
        <f>IF(BQ304&lt;&gt;0, BQ304, BO304)</f>
        <v>0</v>
      </c>
      <c r="BS304">
        <f>1-BR304/BG304</f>
        <v>0</v>
      </c>
      <c r="BT304">
        <f>(BG304-BF304)/(BG304-BR304)</f>
        <v>0</v>
      </c>
      <c r="BU304">
        <f>(BA304-BG304)/(BA304-BR304)</f>
        <v>0</v>
      </c>
      <c r="BV304">
        <f>(BG304-BF304)/(BG304-AZ304)</f>
        <v>0</v>
      </c>
      <c r="BW304">
        <f>(BA304-BG304)/(BA304-AZ304)</f>
        <v>0</v>
      </c>
      <c r="BX304">
        <f>(BT304*BR304/BF304)</f>
        <v>0</v>
      </c>
      <c r="BY304">
        <f>(1-BX304)</f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f>$B$11*DQ304+$C$11*DR304+$F$11*EC304*(1-EF304)</f>
        <v>0</v>
      </c>
      <c r="CS304">
        <f>CR304*CT304</f>
        <v>0</v>
      </c>
      <c r="CT304">
        <f>($B$11*$D$9+$C$11*$D$9+$F$11*((EP304+EH304)/MAX(EP304+EH304+EQ304, 0.1)*$I$9+EQ304/MAX(EP304+EH304+EQ304, 0.1)*$J$9))/($B$11+$C$11+$F$11)</f>
        <v>0</v>
      </c>
      <c r="CU304">
        <f>($B$11*$K$9+$C$11*$K$9+$F$11*((EP304+EH304)/MAX(EP304+EH304+EQ304, 0.1)*$P$9+EQ304/MAX(EP304+EH304+EQ304, 0.1)*$Q$9))/($B$11+$C$11+$F$11)</f>
        <v>0</v>
      </c>
      <c r="CV304">
        <v>2.96</v>
      </c>
      <c r="CW304">
        <v>0.5</v>
      </c>
      <c r="CX304" t="s">
        <v>408</v>
      </c>
      <c r="CY304">
        <v>2</v>
      </c>
      <c r="CZ304" t="b">
        <v>1</v>
      </c>
      <c r="DA304">
        <v>1510794619.71429</v>
      </c>
      <c r="DB304">
        <v>1533.19214285714</v>
      </c>
      <c r="DC304">
        <v>1561.51821428571</v>
      </c>
      <c r="DD304">
        <v>10.01198</v>
      </c>
      <c r="DE304">
        <v>9.50277928571428</v>
      </c>
      <c r="DF304">
        <v>1520.115</v>
      </c>
      <c r="DG304">
        <v>10.0107982142857</v>
      </c>
      <c r="DH304">
        <v>500.072607142857</v>
      </c>
      <c r="DI304">
        <v>89.8431964285714</v>
      </c>
      <c r="DJ304">
        <v>0.100004967857143</v>
      </c>
      <c r="DK304">
        <v>19.007025</v>
      </c>
      <c r="DL304">
        <v>20.0351</v>
      </c>
      <c r="DM304">
        <v>999.9</v>
      </c>
      <c r="DN304">
        <v>0</v>
      </c>
      <c r="DO304">
        <v>0</v>
      </c>
      <c r="DP304">
        <v>10003.2021428571</v>
      </c>
      <c r="DQ304">
        <v>0</v>
      </c>
      <c r="DR304">
        <v>9.86924035714286</v>
      </c>
      <c r="DS304">
        <v>-28.3244071428571</v>
      </c>
      <c r="DT304">
        <v>1548.69964285714</v>
      </c>
      <c r="DU304">
        <v>1576.49892857143</v>
      </c>
      <c r="DV304">
        <v>0.509198678571429</v>
      </c>
      <c r="DW304">
        <v>1561.51821428571</v>
      </c>
      <c r="DX304">
        <v>9.50277928571428</v>
      </c>
      <c r="DY304">
        <v>0.899508</v>
      </c>
      <c r="DZ304">
        <v>0.853760107142857</v>
      </c>
      <c r="EA304">
        <v>5.38284964285714</v>
      </c>
      <c r="EB304">
        <v>4.63401178571429</v>
      </c>
      <c r="EC304">
        <v>1999.9925</v>
      </c>
      <c r="ED304">
        <v>0.980005714285714</v>
      </c>
      <c r="EE304">
        <v>0.0199945285714286</v>
      </c>
      <c r="EF304">
        <v>0</v>
      </c>
      <c r="EG304">
        <v>2.31935</v>
      </c>
      <c r="EH304">
        <v>0</v>
      </c>
      <c r="EI304">
        <v>5227.12535714286</v>
      </c>
      <c r="EJ304">
        <v>17300.1178571429</v>
      </c>
      <c r="EK304">
        <v>40.5086428571428</v>
      </c>
      <c r="EL304">
        <v>40.9506428571428</v>
      </c>
      <c r="EM304">
        <v>40.3323214285714</v>
      </c>
      <c r="EN304">
        <v>39.6827857142857</v>
      </c>
      <c r="EO304">
        <v>39.1023571428571</v>
      </c>
      <c r="EP304">
        <v>1960.00214285714</v>
      </c>
      <c r="EQ304">
        <v>39.9903571428571</v>
      </c>
      <c r="ER304">
        <v>0</v>
      </c>
      <c r="ES304">
        <v>1679595380.3</v>
      </c>
      <c r="ET304">
        <v>0</v>
      </c>
      <c r="EU304">
        <v>2.34088</v>
      </c>
      <c r="EV304">
        <v>-0.0462615369199558</v>
      </c>
      <c r="EW304">
        <v>-14.8046154264534</v>
      </c>
      <c r="EX304">
        <v>5227.0952</v>
      </c>
      <c r="EY304">
        <v>15</v>
      </c>
      <c r="EZ304">
        <v>0</v>
      </c>
      <c r="FA304" t="s">
        <v>409</v>
      </c>
      <c r="FB304">
        <v>1510787920.6</v>
      </c>
      <c r="FC304">
        <v>1510787921.6</v>
      </c>
      <c r="FD304">
        <v>0</v>
      </c>
      <c r="FE304">
        <v>-0.101</v>
      </c>
      <c r="FF304">
        <v>-0.012</v>
      </c>
      <c r="FG304">
        <v>6.901</v>
      </c>
      <c r="FH304">
        <v>0.516</v>
      </c>
      <c r="FI304">
        <v>420</v>
      </c>
      <c r="FJ304">
        <v>24</v>
      </c>
      <c r="FK304">
        <v>0.32</v>
      </c>
      <c r="FL304">
        <v>0.12</v>
      </c>
      <c r="FM304">
        <v>0.525639682926829</v>
      </c>
      <c r="FN304">
        <v>-0.182978801393727</v>
      </c>
      <c r="FO304">
        <v>0.0301525998348717</v>
      </c>
      <c r="FP304">
        <v>1</v>
      </c>
      <c r="FQ304">
        <v>1</v>
      </c>
      <c r="FR304">
        <v>1</v>
      </c>
      <c r="FS304" t="s">
        <v>410</v>
      </c>
      <c r="FT304">
        <v>2.974</v>
      </c>
      <c r="FU304">
        <v>2.75391</v>
      </c>
      <c r="FV304">
        <v>0.217185</v>
      </c>
      <c r="FW304">
        <v>0.220433</v>
      </c>
      <c r="FX304">
        <v>0.0547595</v>
      </c>
      <c r="FY304">
        <v>0.0530663</v>
      </c>
      <c r="FZ304">
        <v>30478.1</v>
      </c>
      <c r="GA304">
        <v>33118.5</v>
      </c>
      <c r="GB304">
        <v>35279.7</v>
      </c>
      <c r="GC304">
        <v>38525.5</v>
      </c>
      <c r="GD304">
        <v>47261.4</v>
      </c>
      <c r="GE304">
        <v>52677.8</v>
      </c>
      <c r="GF304">
        <v>55082.2</v>
      </c>
      <c r="GG304">
        <v>61767</v>
      </c>
      <c r="GH304">
        <v>1.9954</v>
      </c>
      <c r="GI304">
        <v>1.79775</v>
      </c>
      <c r="GJ304">
        <v>0.0411198</v>
      </c>
      <c r="GK304">
        <v>0</v>
      </c>
      <c r="GL304">
        <v>19.3506</v>
      </c>
      <c r="GM304">
        <v>999.9</v>
      </c>
      <c r="GN304">
        <v>50.641</v>
      </c>
      <c r="GO304">
        <v>30.665</v>
      </c>
      <c r="GP304">
        <v>24.9468</v>
      </c>
      <c r="GQ304">
        <v>56.3688</v>
      </c>
      <c r="GR304">
        <v>50.3606</v>
      </c>
      <c r="GS304">
        <v>1</v>
      </c>
      <c r="GT304">
        <v>-0.0747409</v>
      </c>
      <c r="GU304">
        <v>5.68403</v>
      </c>
      <c r="GV304">
        <v>20.0284</v>
      </c>
      <c r="GW304">
        <v>5.20157</v>
      </c>
      <c r="GX304">
        <v>12.0043</v>
      </c>
      <c r="GY304">
        <v>4.97555</v>
      </c>
      <c r="GZ304">
        <v>3.29298</v>
      </c>
      <c r="HA304">
        <v>9999</v>
      </c>
      <c r="HB304">
        <v>9999</v>
      </c>
      <c r="HC304">
        <v>999.9</v>
      </c>
      <c r="HD304">
        <v>9999</v>
      </c>
      <c r="HE304">
        <v>1.8631</v>
      </c>
      <c r="HF304">
        <v>1.86813</v>
      </c>
      <c r="HG304">
        <v>1.86787</v>
      </c>
      <c r="HH304">
        <v>1.869</v>
      </c>
      <c r="HI304">
        <v>1.86983</v>
      </c>
      <c r="HJ304">
        <v>1.86585</v>
      </c>
      <c r="HK304">
        <v>1.86696</v>
      </c>
      <c r="HL304">
        <v>1.86831</v>
      </c>
      <c r="HM304">
        <v>5</v>
      </c>
      <c r="HN304">
        <v>0</v>
      </c>
      <c r="HO304">
        <v>0</v>
      </c>
      <c r="HP304">
        <v>0</v>
      </c>
      <c r="HQ304" t="s">
        <v>411</v>
      </c>
      <c r="HR304" t="s">
        <v>412</v>
      </c>
      <c r="HS304" t="s">
        <v>413</v>
      </c>
      <c r="HT304" t="s">
        <v>413</v>
      </c>
      <c r="HU304" t="s">
        <v>413</v>
      </c>
      <c r="HV304" t="s">
        <v>413</v>
      </c>
      <c r="HW304">
        <v>0</v>
      </c>
      <c r="HX304">
        <v>100</v>
      </c>
      <c r="HY304">
        <v>100</v>
      </c>
      <c r="HZ304">
        <v>13.2</v>
      </c>
      <c r="IA304">
        <v>0.0017</v>
      </c>
      <c r="IB304">
        <v>4.09459096810632</v>
      </c>
      <c r="IC304">
        <v>0.00701673648668627</v>
      </c>
      <c r="ID304">
        <v>-7.00304995360485e-07</v>
      </c>
      <c r="IE304">
        <v>-1.86506737496121e-11</v>
      </c>
      <c r="IF304">
        <v>0.00125787624930914</v>
      </c>
      <c r="IG304">
        <v>-0.0224036906934607</v>
      </c>
      <c r="IH304">
        <v>0.00249664406764014</v>
      </c>
      <c r="II304">
        <v>-2.59163740235367e-05</v>
      </c>
      <c r="IJ304">
        <v>-2</v>
      </c>
      <c r="IK304">
        <v>2020</v>
      </c>
      <c r="IL304">
        <v>1</v>
      </c>
      <c r="IM304">
        <v>25</v>
      </c>
      <c r="IN304">
        <v>111.8</v>
      </c>
      <c r="IO304">
        <v>111.8</v>
      </c>
      <c r="IP304">
        <v>2.96265</v>
      </c>
      <c r="IQ304">
        <v>2.61108</v>
      </c>
      <c r="IR304">
        <v>1.54785</v>
      </c>
      <c r="IS304">
        <v>2.30469</v>
      </c>
      <c r="IT304">
        <v>1.34644</v>
      </c>
      <c r="IU304">
        <v>2.35962</v>
      </c>
      <c r="IV304">
        <v>34.236</v>
      </c>
      <c r="IW304">
        <v>24.1838</v>
      </c>
      <c r="IX304">
        <v>18</v>
      </c>
      <c r="IY304">
        <v>501.942</v>
      </c>
      <c r="IZ304">
        <v>380.534</v>
      </c>
      <c r="JA304">
        <v>12.5447</v>
      </c>
      <c r="JB304">
        <v>26.0063</v>
      </c>
      <c r="JC304">
        <v>30.0001</v>
      </c>
      <c r="JD304">
        <v>26.0536</v>
      </c>
      <c r="JE304">
        <v>26.0069</v>
      </c>
      <c r="JF304">
        <v>59.3043</v>
      </c>
      <c r="JG304">
        <v>59.1164</v>
      </c>
      <c r="JH304">
        <v>0</v>
      </c>
      <c r="JI304">
        <v>12.5337</v>
      </c>
      <c r="JJ304">
        <v>1604.1</v>
      </c>
      <c r="JK304">
        <v>9.48127</v>
      </c>
      <c r="JL304">
        <v>102.227</v>
      </c>
      <c r="JM304">
        <v>102.829</v>
      </c>
    </row>
    <row r="305" spans="1:273">
      <c r="A305">
        <v>289</v>
      </c>
      <c r="B305">
        <v>1510796790.1</v>
      </c>
      <c r="C305">
        <v>7458</v>
      </c>
      <c r="D305" t="s">
        <v>989</v>
      </c>
      <c r="E305" t="s">
        <v>990</v>
      </c>
      <c r="F305">
        <v>5</v>
      </c>
      <c r="G305" t="s">
        <v>798</v>
      </c>
      <c r="H305" t="s">
        <v>406</v>
      </c>
      <c r="I305">
        <v>1510796782.1</v>
      </c>
      <c r="J305">
        <f>(K305)/1000</f>
        <v>0</v>
      </c>
      <c r="K305">
        <f>IF(CZ305, AN305, AH305)</f>
        <v>0</v>
      </c>
      <c r="L305">
        <f>IF(CZ305, AI305, AG305)</f>
        <v>0</v>
      </c>
      <c r="M305">
        <f>DB305 - IF(AU305&gt;1, L305*CV305*100.0/(AW305*DP305), 0)</f>
        <v>0</v>
      </c>
      <c r="N305">
        <f>((T305-J305/2)*M305-L305)/(T305+J305/2)</f>
        <v>0</v>
      </c>
      <c r="O305">
        <f>N305*(DI305+DJ305)/1000.0</f>
        <v>0</v>
      </c>
      <c r="P305">
        <f>(DB305 - IF(AU305&gt;1, L305*CV305*100.0/(AW305*DP305), 0))*(DI305+DJ305)/1000.0</f>
        <v>0</v>
      </c>
      <c r="Q305">
        <f>2.0/((1/S305-1/R305)+SIGN(S305)*SQRT((1/S305-1/R305)*(1/S305-1/R305) + 4*CW305/((CW305+1)*(CW305+1))*(2*1/S305*1/R305-1/R305*1/R305)))</f>
        <v>0</v>
      </c>
      <c r="R305">
        <f>IF(LEFT(CX305,1)&lt;&gt;"0",IF(LEFT(CX305,1)="1",3.0,CY305),$D$5+$E$5*(DP305*DI305/($K$5*1000))+$F$5*(DP305*DI305/($K$5*1000))*MAX(MIN(CV305,$J$5),$I$5)*MAX(MIN(CV305,$J$5),$I$5)+$G$5*MAX(MIN(CV305,$J$5),$I$5)*(DP305*DI305/($K$5*1000))+$H$5*(DP305*DI305/($K$5*1000))*(DP305*DI305/($K$5*1000)))</f>
        <v>0</v>
      </c>
      <c r="S305">
        <f>J305*(1000-(1000*0.61365*exp(17.502*W305/(240.97+W305))/(DI305+DJ305)+DD305)/2)/(1000*0.61365*exp(17.502*W305/(240.97+W305))/(DI305+DJ305)-DD305)</f>
        <v>0</v>
      </c>
      <c r="T305">
        <f>1/((CW305+1)/(Q305/1.6)+1/(R305/1.37)) + CW305/((CW305+1)/(Q305/1.6) + CW305/(R305/1.37))</f>
        <v>0</v>
      </c>
      <c r="U305">
        <f>(CR305*CU305)</f>
        <v>0</v>
      </c>
      <c r="V305">
        <f>(DK305+(U305+2*0.95*5.67E-8*(((DK305+$B$7)+273)^4-(DK305+273)^4)-44100*J305)/(1.84*29.3*R305+8*0.95*5.67E-8*(DK305+273)^3))</f>
        <v>0</v>
      </c>
      <c r="W305">
        <f>($C$7*DL305+$D$7*DM305+$E$7*V305)</f>
        <v>0</v>
      </c>
      <c r="X305">
        <f>0.61365*exp(17.502*W305/(240.97+W305))</f>
        <v>0</v>
      </c>
      <c r="Y305">
        <f>(Z305/AA305*100)</f>
        <v>0</v>
      </c>
      <c r="Z305">
        <f>DD305*(DI305+DJ305)/1000</f>
        <v>0</v>
      </c>
      <c r="AA305">
        <f>0.61365*exp(17.502*DK305/(240.97+DK305))</f>
        <v>0</v>
      </c>
      <c r="AB305">
        <f>(X305-DD305*(DI305+DJ305)/1000)</f>
        <v>0</v>
      </c>
      <c r="AC305">
        <f>(-J305*44100)</f>
        <v>0</v>
      </c>
      <c r="AD305">
        <f>2*29.3*R305*0.92*(DK305-W305)</f>
        <v>0</v>
      </c>
      <c r="AE305">
        <f>2*0.95*5.67E-8*(((DK305+$B$7)+273)^4-(W305+273)^4)</f>
        <v>0</v>
      </c>
      <c r="AF305">
        <f>U305+AE305+AC305+AD305</f>
        <v>0</v>
      </c>
      <c r="AG305">
        <f>DH305*AU305*(DC305-DB305*(1000-AU305*DE305)/(1000-AU305*DD305))/(100*CV305)</f>
        <v>0</v>
      </c>
      <c r="AH305">
        <f>1000*DH305*AU305*(DD305-DE305)/(100*CV305*(1000-AU305*DD305))</f>
        <v>0</v>
      </c>
      <c r="AI305">
        <f>(AJ305 - AK305 - DI305*1E3/(8.314*(DK305+273.15)) * AM305/DH305 * AL305) * DH305/(100*CV305) * (1000 - DE305)/1000</f>
        <v>0</v>
      </c>
      <c r="AJ305">
        <v>430.377664648095</v>
      </c>
      <c r="AK305">
        <v>426.937981818182</v>
      </c>
      <c r="AL305">
        <v>-0.00101113062081073</v>
      </c>
      <c r="AM305">
        <v>64.6680745848926</v>
      </c>
      <c r="AN305">
        <f>(AP305 - AO305 + DI305*1E3/(8.314*(DK305+273.15)) * AR305/DH305 * AQ305) * DH305/(100*CV305) * 1000/(1000 - AP305)</f>
        <v>0</v>
      </c>
      <c r="AO305">
        <v>24.163749991645</v>
      </c>
      <c r="AP305">
        <v>25.079879020979</v>
      </c>
      <c r="AQ305">
        <v>-2.50099439503778e-06</v>
      </c>
      <c r="AR305">
        <v>99.6129753711119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MAX(0,($B$13+$C$13*DP305)/(1+$D$13*DP305)*DI305/(DK305+273)*$E$13)</f>
        <v>0</v>
      </c>
      <c r="AX305" t="s">
        <v>407</v>
      </c>
      <c r="AY305" t="s">
        <v>407</v>
      </c>
      <c r="AZ305">
        <v>0</v>
      </c>
      <c r="BA305">
        <v>0</v>
      </c>
      <c r="BB305">
        <f>1-AZ305/BA305</f>
        <v>0</v>
      </c>
      <c r="BC305">
        <v>0</v>
      </c>
      <c r="BD305" t="s">
        <v>407</v>
      </c>
      <c r="BE305" t="s">
        <v>407</v>
      </c>
      <c r="BF305">
        <v>0</v>
      </c>
      <c r="BG305">
        <v>0</v>
      </c>
      <c r="BH305">
        <f>1-BF305/BG305</f>
        <v>0</v>
      </c>
      <c r="BI305">
        <v>0.5</v>
      </c>
      <c r="BJ305">
        <f>CS305</f>
        <v>0</v>
      </c>
      <c r="BK305">
        <f>L305</f>
        <v>0</v>
      </c>
      <c r="BL305">
        <f>BH305*BI305*BJ305</f>
        <v>0</v>
      </c>
      <c r="BM305">
        <f>(BK305-BC305)/BJ305</f>
        <v>0</v>
      </c>
      <c r="BN305">
        <f>(BA305-BG305)/BG305</f>
        <v>0</v>
      </c>
      <c r="BO305">
        <f>AZ305/(BB305+AZ305/BG305)</f>
        <v>0</v>
      </c>
      <c r="BP305" t="s">
        <v>407</v>
      </c>
      <c r="BQ305">
        <v>0</v>
      </c>
      <c r="BR305">
        <f>IF(BQ305&lt;&gt;0, BQ305, BO305)</f>
        <v>0</v>
      </c>
      <c r="BS305">
        <f>1-BR305/BG305</f>
        <v>0</v>
      </c>
      <c r="BT305">
        <f>(BG305-BF305)/(BG305-BR305)</f>
        <v>0</v>
      </c>
      <c r="BU305">
        <f>(BA305-BG305)/(BA305-BR305)</f>
        <v>0</v>
      </c>
      <c r="BV305">
        <f>(BG305-BF305)/(BG305-AZ305)</f>
        <v>0</v>
      </c>
      <c r="BW305">
        <f>(BA305-BG305)/(BA305-AZ305)</f>
        <v>0</v>
      </c>
      <c r="BX305">
        <f>(BT305*BR305/BF305)</f>
        <v>0</v>
      </c>
      <c r="BY305">
        <f>(1-BX305)</f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f>$B$11*DQ305+$C$11*DR305+$F$11*EC305*(1-EF305)</f>
        <v>0</v>
      </c>
      <c r="CS305">
        <f>CR305*CT305</f>
        <v>0</v>
      </c>
      <c r="CT305">
        <f>($B$11*$D$9+$C$11*$D$9+$F$11*((EP305+EH305)/MAX(EP305+EH305+EQ305, 0.1)*$I$9+EQ305/MAX(EP305+EH305+EQ305, 0.1)*$J$9))/($B$11+$C$11+$F$11)</f>
        <v>0</v>
      </c>
      <c r="CU305">
        <f>($B$11*$K$9+$C$11*$K$9+$F$11*((EP305+EH305)/MAX(EP305+EH305+EQ305, 0.1)*$P$9+EQ305/MAX(EP305+EH305+EQ305, 0.1)*$Q$9))/($B$11+$C$11+$F$11)</f>
        <v>0</v>
      </c>
      <c r="CV305">
        <v>2.96</v>
      </c>
      <c r="CW305">
        <v>0.5</v>
      </c>
      <c r="CX305" t="s">
        <v>408</v>
      </c>
      <c r="CY305">
        <v>2</v>
      </c>
      <c r="CZ305" t="b">
        <v>1</v>
      </c>
      <c r="DA305">
        <v>1510796782.1</v>
      </c>
      <c r="DB305">
        <v>416.271516129032</v>
      </c>
      <c r="DC305">
        <v>420.001935483871</v>
      </c>
      <c r="DD305">
        <v>25.0923483870968</v>
      </c>
      <c r="DE305">
        <v>24.164364516129</v>
      </c>
      <c r="DF305">
        <v>409.422806451613</v>
      </c>
      <c r="DG305">
        <v>24.5213612903226</v>
      </c>
      <c r="DH305">
        <v>500.087774193548</v>
      </c>
      <c r="DI305">
        <v>89.8019870967742</v>
      </c>
      <c r="DJ305">
        <v>0.0999825741935484</v>
      </c>
      <c r="DK305">
        <v>26.6073225806452</v>
      </c>
      <c r="DL305">
        <v>27.5005193548387</v>
      </c>
      <c r="DM305">
        <v>999.9</v>
      </c>
      <c r="DN305">
        <v>0</v>
      </c>
      <c r="DO305">
        <v>0</v>
      </c>
      <c r="DP305">
        <v>10014.2548387097</v>
      </c>
      <c r="DQ305">
        <v>0</v>
      </c>
      <c r="DR305">
        <v>9.76404</v>
      </c>
      <c r="DS305">
        <v>-3.73034290322581</v>
      </c>
      <c r="DT305">
        <v>426.985548387097</v>
      </c>
      <c r="DU305">
        <v>430.402290322581</v>
      </c>
      <c r="DV305">
        <v>0.927973709677419</v>
      </c>
      <c r="DW305">
        <v>420.001935483871</v>
      </c>
      <c r="DX305">
        <v>24.164364516129</v>
      </c>
      <c r="DY305">
        <v>2.25334225806452</v>
      </c>
      <c r="DZ305">
        <v>2.17000838709677</v>
      </c>
      <c r="EA305">
        <v>19.3466774193548</v>
      </c>
      <c r="EB305">
        <v>18.7426032258064</v>
      </c>
      <c r="EC305">
        <v>2000.00580645161</v>
      </c>
      <c r="ED305">
        <v>0.979994774193549</v>
      </c>
      <c r="EE305">
        <v>0.0200054</v>
      </c>
      <c r="EF305">
        <v>0</v>
      </c>
      <c r="EG305">
        <v>2.36563548387097</v>
      </c>
      <c r="EH305">
        <v>0</v>
      </c>
      <c r="EI305">
        <v>4840.9664516129</v>
      </c>
      <c r="EJ305">
        <v>17300.1612903226</v>
      </c>
      <c r="EK305">
        <v>37.812</v>
      </c>
      <c r="EL305">
        <v>38.25</v>
      </c>
      <c r="EM305">
        <v>37.5</v>
      </c>
      <c r="EN305">
        <v>36.9491935483871</v>
      </c>
      <c r="EO305">
        <v>37.1951290322581</v>
      </c>
      <c r="EP305">
        <v>1959.99548387097</v>
      </c>
      <c r="EQ305">
        <v>40.0103225806452</v>
      </c>
      <c r="ER305">
        <v>0</v>
      </c>
      <c r="ES305">
        <v>1679597543.3</v>
      </c>
      <c r="ET305">
        <v>0</v>
      </c>
      <c r="EU305">
        <v>2.38471538461538</v>
      </c>
      <c r="EV305">
        <v>0.254379480007148</v>
      </c>
      <c r="EW305">
        <v>-2.28034187978568</v>
      </c>
      <c r="EX305">
        <v>4840.86307692308</v>
      </c>
      <c r="EY305">
        <v>15</v>
      </c>
      <c r="EZ305">
        <v>0</v>
      </c>
      <c r="FA305" t="s">
        <v>409</v>
      </c>
      <c r="FB305">
        <v>1510787920.6</v>
      </c>
      <c r="FC305">
        <v>1510787921.6</v>
      </c>
      <c r="FD305">
        <v>0</v>
      </c>
      <c r="FE305">
        <v>-0.101</v>
      </c>
      <c r="FF305">
        <v>-0.012</v>
      </c>
      <c r="FG305">
        <v>6.901</v>
      </c>
      <c r="FH305">
        <v>0.516</v>
      </c>
      <c r="FI305">
        <v>420</v>
      </c>
      <c r="FJ305">
        <v>24</v>
      </c>
      <c r="FK305">
        <v>0.32</v>
      </c>
      <c r="FL305">
        <v>0.12</v>
      </c>
      <c r="FM305">
        <v>0.931791634146342</v>
      </c>
      <c r="FN305">
        <v>-0.075398048780486</v>
      </c>
      <c r="FO305">
        <v>0.00796964528009505</v>
      </c>
      <c r="FP305">
        <v>1</v>
      </c>
      <c r="FQ305">
        <v>1</v>
      </c>
      <c r="FR305">
        <v>1</v>
      </c>
      <c r="FS305" t="s">
        <v>410</v>
      </c>
      <c r="FT305">
        <v>2.97284</v>
      </c>
      <c r="FU305">
        <v>2.7539</v>
      </c>
      <c r="FV305">
        <v>0.0890845</v>
      </c>
      <c r="FW305">
        <v>0.0909934</v>
      </c>
      <c r="FX305">
        <v>0.105372</v>
      </c>
      <c r="FY305">
        <v>0.103966</v>
      </c>
      <c r="FZ305">
        <v>35399.6</v>
      </c>
      <c r="GA305">
        <v>38532.1</v>
      </c>
      <c r="GB305">
        <v>35218.8</v>
      </c>
      <c r="GC305">
        <v>38445.8</v>
      </c>
      <c r="GD305">
        <v>44631.4</v>
      </c>
      <c r="GE305">
        <v>49739.6</v>
      </c>
      <c r="GF305">
        <v>55004.8</v>
      </c>
      <c r="GG305">
        <v>61650.3</v>
      </c>
      <c r="GH305">
        <v>1.98405</v>
      </c>
      <c r="GI305">
        <v>1.81437</v>
      </c>
      <c r="GJ305">
        <v>0.11187</v>
      </c>
      <c r="GK305">
        <v>0</v>
      </c>
      <c r="GL305">
        <v>25.6794</v>
      </c>
      <c r="GM305">
        <v>999.9</v>
      </c>
      <c r="GN305">
        <v>61.958</v>
      </c>
      <c r="GO305">
        <v>30.051</v>
      </c>
      <c r="GP305">
        <v>29.483</v>
      </c>
      <c r="GQ305">
        <v>55.1933</v>
      </c>
      <c r="GR305">
        <v>49.5353</v>
      </c>
      <c r="GS305">
        <v>1</v>
      </c>
      <c r="GT305">
        <v>-0.0100203</v>
      </c>
      <c r="GU305">
        <v>0.855381</v>
      </c>
      <c r="GV305">
        <v>20.1157</v>
      </c>
      <c r="GW305">
        <v>5.19797</v>
      </c>
      <c r="GX305">
        <v>12.004</v>
      </c>
      <c r="GY305">
        <v>4.97555</v>
      </c>
      <c r="GZ305">
        <v>3.293</v>
      </c>
      <c r="HA305">
        <v>9999</v>
      </c>
      <c r="HB305">
        <v>9999</v>
      </c>
      <c r="HC305">
        <v>999.9</v>
      </c>
      <c r="HD305">
        <v>9999</v>
      </c>
      <c r="HE305">
        <v>1.8631</v>
      </c>
      <c r="HF305">
        <v>1.86813</v>
      </c>
      <c r="HG305">
        <v>1.86788</v>
      </c>
      <c r="HH305">
        <v>1.86902</v>
      </c>
      <c r="HI305">
        <v>1.8699</v>
      </c>
      <c r="HJ305">
        <v>1.86586</v>
      </c>
      <c r="HK305">
        <v>1.86702</v>
      </c>
      <c r="HL305">
        <v>1.86835</v>
      </c>
      <c r="HM305">
        <v>5</v>
      </c>
      <c r="HN305">
        <v>0</v>
      </c>
      <c r="HO305">
        <v>0</v>
      </c>
      <c r="HP305">
        <v>0</v>
      </c>
      <c r="HQ305" t="s">
        <v>411</v>
      </c>
      <c r="HR305" t="s">
        <v>412</v>
      </c>
      <c r="HS305" t="s">
        <v>413</v>
      </c>
      <c r="HT305" t="s">
        <v>413</v>
      </c>
      <c r="HU305" t="s">
        <v>413</v>
      </c>
      <c r="HV305" t="s">
        <v>413</v>
      </c>
      <c r="HW305">
        <v>0</v>
      </c>
      <c r="HX305">
        <v>100</v>
      </c>
      <c r="HY305">
        <v>100</v>
      </c>
      <c r="HZ305">
        <v>6.849</v>
      </c>
      <c r="IA305">
        <v>0.5704</v>
      </c>
      <c r="IB305">
        <v>4.09459096810632</v>
      </c>
      <c r="IC305">
        <v>0.00701673648668627</v>
      </c>
      <c r="ID305">
        <v>-7.00304995360485e-07</v>
      </c>
      <c r="IE305">
        <v>-1.86506737496121e-11</v>
      </c>
      <c r="IF305">
        <v>0.00125787624930914</v>
      </c>
      <c r="IG305">
        <v>-0.0224036906934607</v>
      </c>
      <c r="IH305">
        <v>0.00249664406764014</v>
      </c>
      <c r="II305">
        <v>-2.59163740235367e-05</v>
      </c>
      <c r="IJ305">
        <v>-2</v>
      </c>
      <c r="IK305">
        <v>2020</v>
      </c>
      <c r="IL305">
        <v>1</v>
      </c>
      <c r="IM305">
        <v>25</v>
      </c>
      <c r="IN305">
        <v>147.8</v>
      </c>
      <c r="IO305">
        <v>147.8</v>
      </c>
      <c r="IP305">
        <v>1.02661</v>
      </c>
      <c r="IQ305">
        <v>2.63306</v>
      </c>
      <c r="IR305">
        <v>1.54785</v>
      </c>
      <c r="IS305">
        <v>2.30347</v>
      </c>
      <c r="IT305">
        <v>1.34644</v>
      </c>
      <c r="IU305">
        <v>2.44141</v>
      </c>
      <c r="IV305">
        <v>34.1225</v>
      </c>
      <c r="IW305">
        <v>24.2276</v>
      </c>
      <c r="IX305">
        <v>18</v>
      </c>
      <c r="IY305">
        <v>503.124</v>
      </c>
      <c r="IZ305">
        <v>395.961</v>
      </c>
      <c r="JA305">
        <v>23.97</v>
      </c>
      <c r="JB305">
        <v>27.0587</v>
      </c>
      <c r="JC305">
        <v>30.0003</v>
      </c>
      <c r="JD305">
        <v>27.003</v>
      </c>
      <c r="JE305">
        <v>26.9471</v>
      </c>
      <c r="JF305">
        <v>20.5663</v>
      </c>
      <c r="JG305">
        <v>26.3733</v>
      </c>
      <c r="JH305">
        <v>64.1449</v>
      </c>
      <c r="JI305">
        <v>23.9842</v>
      </c>
      <c r="JJ305">
        <v>413.137</v>
      </c>
      <c r="JK305">
        <v>24.1723</v>
      </c>
      <c r="JL305">
        <v>102.07</v>
      </c>
      <c r="JM305">
        <v>102.628</v>
      </c>
    </row>
    <row r="306" spans="1:273">
      <c r="A306">
        <v>290</v>
      </c>
      <c r="B306">
        <v>1510796795.1</v>
      </c>
      <c r="C306">
        <v>7463</v>
      </c>
      <c r="D306" t="s">
        <v>991</v>
      </c>
      <c r="E306" t="s">
        <v>992</v>
      </c>
      <c r="F306">
        <v>5</v>
      </c>
      <c r="G306" t="s">
        <v>798</v>
      </c>
      <c r="H306" t="s">
        <v>406</v>
      </c>
      <c r="I306">
        <v>1510796787.25517</v>
      </c>
      <c r="J306">
        <f>(K306)/1000</f>
        <v>0</v>
      </c>
      <c r="K306">
        <f>IF(CZ306, AN306, AH306)</f>
        <v>0</v>
      </c>
      <c r="L306">
        <f>IF(CZ306, AI306, AG306)</f>
        <v>0</v>
      </c>
      <c r="M306">
        <f>DB306 - IF(AU306&gt;1, L306*CV306*100.0/(AW306*DP306), 0)</f>
        <v>0</v>
      </c>
      <c r="N306">
        <f>((T306-J306/2)*M306-L306)/(T306+J306/2)</f>
        <v>0</v>
      </c>
      <c r="O306">
        <f>N306*(DI306+DJ306)/1000.0</f>
        <v>0</v>
      </c>
      <c r="P306">
        <f>(DB306 - IF(AU306&gt;1, L306*CV306*100.0/(AW306*DP306), 0))*(DI306+DJ306)/1000.0</f>
        <v>0</v>
      </c>
      <c r="Q306">
        <f>2.0/((1/S306-1/R306)+SIGN(S306)*SQRT((1/S306-1/R306)*(1/S306-1/R306) + 4*CW306/((CW306+1)*(CW306+1))*(2*1/S306*1/R306-1/R306*1/R306)))</f>
        <v>0</v>
      </c>
      <c r="R306">
        <f>IF(LEFT(CX306,1)&lt;&gt;"0",IF(LEFT(CX306,1)="1",3.0,CY306),$D$5+$E$5*(DP306*DI306/($K$5*1000))+$F$5*(DP306*DI306/($K$5*1000))*MAX(MIN(CV306,$J$5),$I$5)*MAX(MIN(CV306,$J$5),$I$5)+$G$5*MAX(MIN(CV306,$J$5),$I$5)*(DP306*DI306/($K$5*1000))+$H$5*(DP306*DI306/($K$5*1000))*(DP306*DI306/($K$5*1000)))</f>
        <v>0</v>
      </c>
      <c r="S306">
        <f>J306*(1000-(1000*0.61365*exp(17.502*W306/(240.97+W306))/(DI306+DJ306)+DD306)/2)/(1000*0.61365*exp(17.502*W306/(240.97+W306))/(DI306+DJ306)-DD306)</f>
        <v>0</v>
      </c>
      <c r="T306">
        <f>1/((CW306+1)/(Q306/1.6)+1/(R306/1.37)) + CW306/((CW306+1)/(Q306/1.6) + CW306/(R306/1.37))</f>
        <v>0</v>
      </c>
      <c r="U306">
        <f>(CR306*CU306)</f>
        <v>0</v>
      </c>
      <c r="V306">
        <f>(DK306+(U306+2*0.95*5.67E-8*(((DK306+$B$7)+273)^4-(DK306+273)^4)-44100*J306)/(1.84*29.3*R306+8*0.95*5.67E-8*(DK306+273)^3))</f>
        <v>0</v>
      </c>
      <c r="W306">
        <f>($C$7*DL306+$D$7*DM306+$E$7*V306)</f>
        <v>0</v>
      </c>
      <c r="X306">
        <f>0.61365*exp(17.502*W306/(240.97+W306))</f>
        <v>0</v>
      </c>
      <c r="Y306">
        <f>(Z306/AA306*100)</f>
        <v>0</v>
      </c>
      <c r="Z306">
        <f>DD306*(DI306+DJ306)/1000</f>
        <v>0</v>
      </c>
      <c r="AA306">
        <f>0.61365*exp(17.502*DK306/(240.97+DK306))</f>
        <v>0</v>
      </c>
      <c r="AB306">
        <f>(X306-DD306*(DI306+DJ306)/1000)</f>
        <v>0</v>
      </c>
      <c r="AC306">
        <f>(-J306*44100)</f>
        <v>0</v>
      </c>
      <c r="AD306">
        <f>2*29.3*R306*0.92*(DK306-W306)</f>
        <v>0</v>
      </c>
      <c r="AE306">
        <f>2*0.95*5.67E-8*(((DK306+$B$7)+273)^4-(W306+273)^4)</f>
        <v>0</v>
      </c>
      <c r="AF306">
        <f>U306+AE306+AC306+AD306</f>
        <v>0</v>
      </c>
      <c r="AG306">
        <f>DH306*AU306*(DC306-DB306*(1000-AU306*DE306)/(1000-AU306*DD306))/(100*CV306)</f>
        <v>0</v>
      </c>
      <c r="AH306">
        <f>1000*DH306*AU306*(DD306-DE306)/(100*CV306*(1000-AU306*DD306))</f>
        <v>0</v>
      </c>
      <c r="AI306">
        <f>(AJ306 - AK306 - DI306*1E3/(8.314*(DK306+273.15)) * AM306/DH306 * AL306) * DH306/(100*CV306) * (1000 - DE306)/1000</f>
        <v>0</v>
      </c>
      <c r="AJ306">
        <v>430.28297767006</v>
      </c>
      <c r="AK306">
        <v>426.941139393939</v>
      </c>
      <c r="AL306">
        <v>-0.010497313230271</v>
      </c>
      <c r="AM306">
        <v>64.6680745848926</v>
      </c>
      <c r="AN306">
        <f>(AP306 - AO306 + DI306*1E3/(8.314*(DK306+273.15)) * AR306/DH306 * AQ306) * DH306/(100*CV306) * 1000/(1000 - AP306)</f>
        <v>0</v>
      </c>
      <c r="AO306">
        <v>24.1637890310445</v>
      </c>
      <c r="AP306">
        <v>25.0819300699301</v>
      </c>
      <c r="AQ306">
        <v>-6.15579807026147e-07</v>
      </c>
      <c r="AR306">
        <v>99.6129753711119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MAX(0,($B$13+$C$13*DP306)/(1+$D$13*DP306)*DI306/(DK306+273)*$E$13)</f>
        <v>0</v>
      </c>
      <c r="AX306" t="s">
        <v>407</v>
      </c>
      <c r="AY306" t="s">
        <v>407</v>
      </c>
      <c r="AZ306">
        <v>0</v>
      </c>
      <c r="BA306">
        <v>0</v>
      </c>
      <c r="BB306">
        <f>1-AZ306/BA306</f>
        <v>0</v>
      </c>
      <c r="BC306">
        <v>0</v>
      </c>
      <c r="BD306" t="s">
        <v>407</v>
      </c>
      <c r="BE306" t="s">
        <v>407</v>
      </c>
      <c r="BF306">
        <v>0</v>
      </c>
      <c r="BG306">
        <v>0</v>
      </c>
      <c r="BH306">
        <f>1-BF306/BG306</f>
        <v>0</v>
      </c>
      <c r="BI306">
        <v>0.5</v>
      </c>
      <c r="BJ306">
        <f>CS306</f>
        <v>0</v>
      </c>
      <c r="BK306">
        <f>L306</f>
        <v>0</v>
      </c>
      <c r="BL306">
        <f>BH306*BI306*BJ306</f>
        <v>0</v>
      </c>
      <c r="BM306">
        <f>(BK306-BC306)/BJ306</f>
        <v>0</v>
      </c>
      <c r="BN306">
        <f>(BA306-BG306)/BG306</f>
        <v>0</v>
      </c>
      <c r="BO306">
        <f>AZ306/(BB306+AZ306/BG306)</f>
        <v>0</v>
      </c>
      <c r="BP306" t="s">
        <v>407</v>
      </c>
      <c r="BQ306">
        <v>0</v>
      </c>
      <c r="BR306">
        <f>IF(BQ306&lt;&gt;0, BQ306, BO306)</f>
        <v>0</v>
      </c>
      <c r="BS306">
        <f>1-BR306/BG306</f>
        <v>0</v>
      </c>
      <c r="BT306">
        <f>(BG306-BF306)/(BG306-BR306)</f>
        <v>0</v>
      </c>
      <c r="BU306">
        <f>(BA306-BG306)/(BA306-BR306)</f>
        <v>0</v>
      </c>
      <c r="BV306">
        <f>(BG306-BF306)/(BG306-AZ306)</f>
        <v>0</v>
      </c>
      <c r="BW306">
        <f>(BA306-BG306)/(BA306-AZ306)</f>
        <v>0</v>
      </c>
      <c r="BX306">
        <f>(BT306*BR306/BF306)</f>
        <v>0</v>
      </c>
      <c r="BY306">
        <f>(1-BX306)</f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f>$B$11*DQ306+$C$11*DR306+$F$11*EC306*(1-EF306)</f>
        <v>0</v>
      </c>
      <c r="CS306">
        <f>CR306*CT306</f>
        <v>0</v>
      </c>
      <c r="CT306">
        <f>($B$11*$D$9+$C$11*$D$9+$F$11*((EP306+EH306)/MAX(EP306+EH306+EQ306, 0.1)*$I$9+EQ306/MAX(EP306+EH306+EQ306, 0.1)*$J$9))/($B$11+$C$11+$F$11)</f>
        <v>0</v>
      </c>
      <c r="CU306">
        <f>($B$11*$K$9+$C$11*$K$9+$F$11*((EP306+EH306)/MAX(EP306+EH306+EQ306, 0.1)*$P$9+EQ306/MAX(EP306+EH306+EQ306, 0.1)*$Q$9))/($B$11+$C$11+$F$11)</f>
        <v>0</v>
      </c>
      <c r="CV306">
        <v>2.96</v>
      </c>
      <c r="CW306">
        <v>0.5</v>
      </c>
      <c r="CX306" t="s">
        <v>408</v>
      </c>
      <c r="CY306">
        <v>2</v>
      </c>
      <c r="CZ306" t="b">
        <v>1</v>
      </c>
      <c r="DA306">
        <v>1510796787.25517</v>
      </c>
      <c r="DB306">
        <v>416.273586206897</v>
      </c>
      <c r="DC306">
        <v>419.858482758621</v>
      </c>
      <c r="DD306">
        <v>25.0848620689655</v>
      </c>
      <c r="DE306">
        <v>24.1639793103448</v>
      </c>
      <c r="DF306">
        <v>409.424896551724</v>
      </c>
      <c r="DG306">
        <v>24.5142482758621</v>
      </c>
      <c r="DH306">
        <v>500.088724137931</v>
      </c>
      <c r="DI306">
        <v>89.8016689655172</v>
      </c>
      <c r="DJ306">
        <v>0.100041486206897</v>
      </c>
      <c r="DK306">
        <v>26.6048793103448</v>
      </c>
      <c r="DL306">
        <v>27.4992551724138</v>
      </c>
      <c r="DM306">
        <v>999.9</v>
      </c>
      <c r="DN306">
        <v>0</v>
      </c>
      <c r="DO306">
        <v>0</v>
      </c>
      <c r="DP306">
        <v>10006.1017241379</v>
      </c>
      <c r="DQ306">
        <v>0</v>
      </c>
      <c r="DR306">
        <v>9.76404</v>
      </c>
      <c r="DS306">
        <v>-3.58483275862069</v>
      </c>
      <c r="DT306">
        <v>426.984379310345</v>
      </c>
      <c r="DU306">
        <v>430.255103448276</v>
      </c>
      <c r="DV306">
        <v>0.920873344827586</v>
      </c>
      <c r="DW306">
        <v>419.858482758621</v>
      </c>
      <c r="DX306">
        <v>24.1639793103448</v>
      </c>
      <c r="DY306">
        <v>2.25266068965517</v>
      </c>
      <c r="DZ306">
        <v>2.16996517241379</v>
      </c>
      <c r="EA306">
        <v>19.3418275862069</v>
      </c>
      <c r="EB306">
        <v>18.7422931034483</v>
      </c>
      <c r="EC306">
        <v>1999.99827586207</v>
      </c>
      <c r="ED306">
        <v>0.979994724137931</v>
      </c>
      <c r="EE306">
        <v>0.0200054517241379</v>
      </c>
      <c r="EF306">
        <v>0</v>
      </c>
      <c r="EG306">
        <v>2.39798620689655</v>
      </c>
      <c r="EH306">
        <v>0</v>
      </c>
      <c r="EI306">
        <v>4840.90896551724</v>
      </c>
      <c r="EJ306">
        <v>17300.0965517241</v>
      </c>
      <c r="EK306">
        <v>37.812</v>
      </c>
      <c r="EL306">
        <v>38.25</v>
      </c>
      <c r="EM306">
        <v>37.5</v>
      </c>
      <c r="EN306">
        <v>36.9500344827586</v>
      </c>
      <c r="EO306">
        <v>37.2022068965517</v>
      </c>
      <c r="EP306">
        <v>1959.98793103448</v>
      </c>
      <c r="EQ306">
        <v>40.0103448275862</v>
      </c>
      <c r="ER306">
        <v>0</v>
      </c>
      <c r="ES306">
        <v>1679597548.1</v>
      </c>
      <c r="ET306">
        <v>0</v>
      </c>
      <c r="EU306">
        <v>2.38520384615385</v>
      </c>
      <c r="EV306">
        <v>0.195743577260543</v>
      </c>
      <c r="EW306">
        <v>-0.415042746167583</v>
      </c>
      <c r="EX306">
        <v>4840.91769230769</v>
      </c>
      <c r="EY306">
        <v>15</v>
      </c>
      <c r="EZ306">
        <v>0</v>
      </c>
      <c r="FA306" t="s">
        <v>409</v>
      </c>
      <c r="FB306">
        <v>1510787920.6</v>
      </c>
      <c r="FC306">
        <v>1510787921.6</v>
      </c>
      <c r="FD306">
        <v>0</v>
      </c>
      <c r="FE306">
        <v>-0.101</v>
      </c>
      <c r="FF306">
        <v>-0.012</v>
      </c>
      <c r="FG306">
        <v>6.901</v>
      </c>
      <c r="FH306">
        <v>0.516</v>
      </c>
      <c r="FI306">
        <v>420</v>
      </c>
      <c r="FJ306">
        <v>24</v>
      </c>
      <c r="FK306">
        <v>0.32</v>
      </c>
      <c r="FL306">
        <v>0.12</v>
      </c>
      <c r="FM306">
        <v>0.926103634146342</v>
      </c>
      <c r="FN306">
        <v>-0.0879772264808365</v>
      </c>
      <c r="FO306">
        <v>0.00895761933408893</v>
      </c>
      <c r="FP306">
        <v>1</v>
      </c>
      <c r="FQ306">
        <v>1</v>
      </c>
      <c r="FR306">
        <v>1</v>
      </c>
      <c r="FS306" t="s">
        <v>410</v>
      </c>
      <c r="FT306">
        <v>2.97293</v>
      </c>
      <c r="FU306">
        <v>2.75376</v>
      </c>
      <c r="FV306">
        <v>0.0890613</v>
      </c>
      <c r="FW306">
        <v>0.0905586</v>
      </c>
      <c r="FX306">
        <v>0.105378</v>
      </c>
      <c r="FY306">
        <v>0.103964</v>
      </c>
      <c r="FZ306">
        <v>35400.9</v>
      </c>
      <c r="GA306">
        <v>38550</v>
      </c>
      <c r="GB306">
        <v>35219.2</v>
      </c>
      <c r="GC306">
        <v>38445.3</v>
      </c>
      <c r="GD306">
        <v>44631.8</v>
      </c>
      <c r="GE306">
        <v>49739.1</v>
      </c>
      <c r="GF306">
        <v>55005.7</v>
      </c>
      <c r="GG306">
        <v>61649.6</v>
      </c>
      <c r="GH306">
        <v>1.98393</v>
      </c>
      <c r="GI306">
        <v>1.8145</v>
      </c>
      <c r="GJ306">
        <v>0.110716</v>
      </c>
      <c r="GK306">
        <v>0</v>
      </c>
      <c r="GL306">
        <v>25.6772</v>
      </c>
      <c r="GM306">
        <v>999.9</v>
      </c>
      <c r="GN306">
        <v>61.958</v>
      </c>
      <c r="GO306">
        <v>30.071</v>
      </c>
      <c r="GP306">
        <v>29.5164</v>
      </c>
      <c r="GQ306">
        <v>55.2333</v>
      </c>
      <c r="GR306">
        <v>48.9343</v>
      </c>
      <c r="GS306">
        <v>1</v>
      </c>
      <c r="GT306">
        <v>-0.00986281</v>
      </c>
      <c r="GU306">
        <v>0.796974</v>
      </c>
      <c r="GV306">
        <v>20.1159</v>
      </c>
      <c r="GW306">
        <v>5.19782</v>
      </c>
      <c r="GX306">
        <v>12.004</v>
      </c>
      <c r="GY306">
        <v>4.9753</v>
      </c>
      <c r="GZ306">
        <v>3.2931</v>
      </c>
      <c r="HA306">
        <v>9999</v>
      </c>
      <c r="HB306">
        <v>9999</v>
      </c>
      <c r="HC306">
        <v>999.9</v>
      </c>
      <c r="HD306">
        <v>9999</v>
      </c>
      <c r="HE306">
        <v>1.8631</v>
      </c>
      <c r="HF306">
        <v>1.86813</v>
      </c>
      <c r="HG306">
        <v>1.86786</v>
      </c>
      <c r="HH306">
        <v>1.869</v>
      </c>
      <c r="HI306">
        <v>1.86991</v>
      </c>
      <c r="HJ306">
        <v>1.86586</v>
      </c>
      <c r="HK306">
        <v>1.86705</v>
      </c>
      <c r="HL306">
        <v>1.86835</v>
      </c>
      <c r="HM306">
        <v>5</v>
      </c>
      <c r="HN306">
        <v>0</v>
      </c>
      <c r="HO306">
        <v>0</v>
      </c>
      <c r="HP306">
        <v>0</v>
      </c>
      <c r="HQ306" t="s">
        <v>411</v>
      </c>
      <c r="HR306" t="s">
        <v>412</v>
      </c>
      <c r="HS306" t="s">
        <v>413</v>
      </c>
      <c r="HT306" t="s">
        <v>413</v>
      </c>
      <c r="HU306" t="s">
        <v>413</v>
      </c>
      <c r="HV306" t="s">
        <v>413</v>
      </c>
      <c r="HW306">
        <v>0</v>
      </c>
      <c r="HX306">
        <v>100</v>
      </c>
      <c r="HY306">
        <v>100</v>
      </c>
      <c r="HZ306">
        <v>6.847</v>
      </c>
      <c r="IA306">
        <v>0.5705</v>
      </c>
      <c r="IB306">
        <v>4.09459096810632</v>
      </c>
      <c r="IC306">
        <v>0.00701673648668627</v>
      </c>
      <c r="ID306">
        <v>-7.00304995360485e-07</v>
      </c>
      <c r="IE306">
        <v>-1.86506737496121e-11</v>
      </c>
      <c r="IF306">
        <v>0.00125787624930914</v>
      </c>
      <c r="IG306">
        <v>-0.0224036906934607</v>
      </c>
      <c r="IH306">
        <v>0.00249664406764014</v>
      </c>
      <c r="II306">
        <v>-2.59163740235367e-05</v>
      </c>
      <c r="IJ306">
        <v>-2</v>
      </c>
      <c r="IK306">
        <v>2020</v>
      </c>
      <c r="IL306">
        <v>1</v>
      </c>
      <c r="IM306">
        <v>25</v>
      </c>
      <c r="IN306">
        <v>147.9</v>
      </c>
      <c r="IO306">
        <v>147.9</v>
      </c>
      <c r="IP306">
        <v>0.998535</v>
      </c>
      <c r="IQ306">
        <v>2.62573</v>
      </c>
      <c r="IR306">
        <v>1.54785</v>
      </c>
      <c r="IS306">
        <v>2.30469</v>
      </c>
      <c r="IT306">
        <v>1.34644</v>
      </c>
      <c r="IU306">
        <v>2.44873</v>
      </c>
      <c r="IV306">
        <v>34.1225</v>
      </c>
      <c r="IW306">
        <v>24.2188</v>
      </c>
      <c r="IX306">
        <v>18</v>
      </c>
      <c r="IY306">
        <v>503.061</v>
      </c>
      <c r="IZ306">
        <v>396.042</v>
      </c>
      <c r="JA306">
        <v>23.9725</v>
      </c>
      <c r="JB306">
        <v>27.0606</v>
      </c>
      <c r="JC306">
        <v>30.0003</v>
      </c>
      <c r="JD306">
        <v>27.0053</v>
      </c>
      <c r="JE306">
        <v>26.9489</v>
      </c>
      <c r="JF306">
        <v>20.0238</v>
      </c>
      <c r="JG306">
        <v>26.3733</v>
      </c>
      <c r="JH306">
        <v>64.1449</v>
      </c>
      <c r="JI306">
        <v>23.9776</v>
      </c>
      <c r="JJ306">
        <v>399.701</v>
      </c>
      <c r="JK306">
        <v>24.1723</v>
      </c>
      <c r="JL306">
        <v>102.072</v>
      </c>
      <c r="JM306">
        <v>102.626</v>
      </c>
    </row>
    <row r="307" spans="1:273">
      <c r="A307">
        <v>291</v>
      </c>
      <c r="B307">
        <v>1510796800.1</v>
      </c>
      <c r="C307">
        <v>7468</v>
      </c>
      <c r="D307" t="s">
        <v>993</v>
      </c>
      <c r="E307" t="s">
        <v>994</v>
      </c>
      <c r="F307">
        <v>5</v>
      </c>
      <c r="G307" t="s">
        <v>798</v>
      </c>
      <c r="H307" t="s">
        <v>406</v>
      </c>
      <c r="I307">
        <v>1510796792.33214</v>
      </c>
      <c r="J307">
        <f>(K307)/1000</f>
        <v>0</v>
      </c>
      <c r="K307">
        <f>IF(CZ307, AN307, AH307)</f>
        <v>0</v>
      </c>
      <c r="L307">
        <f>IF(CZ307, AI307, AG307)</f>
        <v>0</v>
      </c>
      <c r="M307">
        <f>DB307 - IF(AU307&gt;1, L307*CV307*100.0/(AW307*DP307), 0)</f>
        <v>0</v>
      </c>
      <c r="N307">
        <f>((T307-J307/2)*M307-L307)/(T307+J307/2)</f>
        <v>0</v>
      </c>
      <c r="O307">
        <f>N307*(DI307+DJ307)/1000.0</f>
        <v>0</v>
      </c>
      <c r="P307">
        <f>(DB307 - IF(AU307&gt;1, L307*CV307*100.0/(AW307*DP307), 0))*(DI307+DJ307)/1000.0</f>
        <v>0</v>
      </c>
      <c r="Q307">
        <f>2.0/((1/S307-1/R307)+SIGN(S307)*SQRT((1/S307-1/R307)*(1/S307-1/R307) + 4*CW307/((CW307+1)*(CW307+1))*(2*1/S307*1/R307-1/R307*1/R307)))</f>
        <v>0</v>
      </c>
      <c r="R307">
        <f>IF(LEFT(CX307,1)&lt;&gt;"0",IF(LEFT(CX307,1)="1",3.0,CY307),$D$5+$E$5*(DP307*DI307/($K$5*1000))+$F$5*(DP307*DI307/($K$5*1000))*MAX(MIN(CV307,$J$5),$I$5)*MAX(MIN(CV307,$J$5),$I$5)+$G$5*MAX(MIN(CV307,$J$5),$I$5)*(DP307*DI307/($K$5*1000))+$H$5*(DP307*DI307/($K$5*1000))*(DP307*DI307/($K$5*1000)))</f>
        <v>0</v>
      </c>
      <c r="S307">
        <f>J307*(1000-(1000*0.61365*exp(17.502*W307/(240.97+W307))/(DI307+DJ307)+DD307)/2)/(1000*0.61365*exp(17.502*W307/(240.97+W307))/(DI307+DJ307)-DD307)</f>
        <v>0</v>
      </c>
      <c r="T307">
        <f>1/((CW307+1)/(Q307/1.6)+1/(R307/1.37)) + CW307/((CW307+1)/(Q307/1.6) + CW307/(R307/1.37))</f>
        <v>0</v>
      </c>
      <c r="U307">
        <f>(CR307*CU307)</f>
        <v>0</v>
      </c>
      <c r="V307">
        <f>(DK307+(U307+2*0.95*5.67E-8*(((DK307+$B$7)+273)^4-(DK307+273)^4)-44100*J307)/(1.84*29.3*R307+8*0.95*5.67E-8*(DK307+273)^3))</f>
        <v>0</v>
      </c>
      <c r="W307">
        <f>($C$7*DL307+$D$7*DM307+$E$7*V307)</f>
        <v>0</v>
      </c>
      <c r="X307">
        <f>0.61365*exp(17.502*W307/(240.97+W307))</f>
        <v>0</v>
      </c>
      <c r="Y307">
        <f>(Z307/AA307*100)</f>
        <v>0</v>
      </c>
      <c r="Z307">
        <f>DD307*(DI307+DJ307)/1000</f>
        <v>0</v>
      </c>
      <c r="AA307">
        <f>0.61365*exp(17.502*DK307/(240.97+DK307))</f>
        <v>0</v>
      </c>
      <c r="AB307">
        <f>(X307-DD307*(DI307+DJ307)/1000)</f>
        <v>0</v>
      </c>
      <c r="AC307">
        <f>(-J307*44100)</f>
        <v>0</v>
      </c>
      <c r="AD307">
        <f>2*29.3*R307*0.92*(DK307-W307)</f>
        <v>0</v>
      </c>
      <c r="AE307">
        <f>2*0.95*5.67E-8*(((DK307+$B$7)+273)^4-(W307+273)^4)</f>
        <v>0</v>
      </c>
      <c r="AF307">
        <f>U307+AE307+AC307+AD307</f>
        <v>0</v>
      </c>
      <c r="AG307">
        <f>DH307*AU307*(DC307-DB307*(1000-AU307*DE307)/(1000-AU307*DD307))/(100*CV307)</f>
        <v>0</v>
      </c>
      <c r="AH307">
        <f>1000*DH307*AU307*(DD307-DE307)/(100*CV307*(1000-AU307*DD307))</f>
        <v>0</v>
      </c>
      <c r="AI307">
        <f>(AJ307 - AK307 - DI307*1E3/(8.314*(DK307+273.15)) * AM307/DH307 * AL307) * DH307/(100*CV307) * (1000 - DE307)/1000</f>
        <v>0</v>
      </c>
      <c r="AJ307">
        <v>421.887310127727</v>
      </c>
      <c r="AK307">
        <v>423.232387878788</v>
      </c>
      <c r="AL307">
        <v>-0.994222850492739</v>
      </c>
      <c r="AM307">
        <v>64.6680745848926</v>
      </c>
      <c r="AN307">
        <f>(AP307 - AO307 + DI307*1E3/(8.314*(DK307+273.15)) * AR307/DH307 * AQ307) * DH307/(100*CV307) * 1000/(1000 - AP307)</f>
        <v>0</v>
      </c>
      <c r="AO307">
        <v>24.1639997198817</v>
      </c>
      <c r="AP307">
        <v>25.0807167832168</v>
      </c>
      <c r="AQ307">
        <v>-1.99507869414017e-07</v>
      </c>
      <c r="AR307">
        <v>99.6129753711119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MAX(0,($B$13+$C$13*DP307)/(1+$D$13*DP307)*DI307/(DK307+273)*$E$13)</f>
        <v>0</v>
      </c>
      <c r="AX307" t="s">
        <v>407</v>
      </c>
      <c r="AY307" t="s">
        <v>407</v>
      </c>
      <c r="AZ307">
        <v>0</v>
      </c>
      <c r="BA307">
        <v>0</v>
      </c>
      <c r="BB307">
        <f>1-AZ307/BA307</f>
        <v>0</v>
      </c>
      <c r="BC307">
        <v>0</v>
      </c>
      <c r="BD307" t="s">
        <v>407</v>
      </c>
      <c r="BE307" t="s">
        <v>407</v>
      </c>
      <c r="BF307">
        <v>0</v>
      </c>
      <c r="BG307">
        <v>0</v>
      </c>
      <c r="BH307">
        <f>1-BF307/BG307</f>
        <v>0</v>
      </c>
      <c r="BI307">
        <v>0.5</v>
      </c>
      <c r="BJ307">
        <f>CS307</f>
        <v>0</v>
      </c>
      <c r="BK307">
        <f>L307</f>
        <v>0</v>
      </c>
      <c r="BL307">
        <f>BH307*BI307*BJ307</f>
        <v>0</v>
      </c>
      <c r="BM307">
        <f>(BK307-BC307)/BJ307</f>
        <v>0</v>
      </c>
      <c r="BN307">
        <f>(BA307-BG307)/BG307</f>
        <v>0</v>
      </c>
      <c r="BO307">
        <f>AZ307/(BB307+AZ307/BG307)</f>
        <v>0</v>
      </c>
      <c r="BP307" t="s">
        <v>407</v>
      </c>
      <c r="BQ307">
        <v>0</v>
      </c>
      <c r="BR307">
        <f>IF(BQ307&lt;&gt;0, BQ307, BO307)</f>
        <v>0</v>
      </c>
      <c r="BS307">
        <f>1-BR307/BG307</f>
        <v>0</v>
      </c>
      <c r="BT307">
        <f>(BG307-BF307)/(BG307-BR307)</f>
        <v>0</v>
      </c>
      <c r="BU307">
        <f>(BA307-BG307)/(BA307-BR307)</f>
        <v>0</v>
      </c>
      <c r="BV307">
        <f>(BG307-BF307)/(BG307-AZ307)</f>
        <v>0</v>
      </c>
      <c r="BW307">
        <f>(BA307-BG307)/(BA307-AZ307)</f>
        <v>0</v>
      </c>
      <c r="BX307">
        <f>(BT307*BR307/BF307)</f>
        <v>0</v>
      </c>
      <c r="BY307">
        <f>(1-BX307)</f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f>$B$11*DQ307+$C$11*DR307+$F$11*EC307*(1-EF307)</f>
        <v>0</v>
      </c>
      <c r="CS307">
        <f>CR307*CT307</f>
        <v>0</v>
      </c>
      <c r="CT307">
        <f>($B$11*$D$9+$C$11*$D$9+$F$11*((EP307+EH307)/MAX(EP307+EH307+EQ307, 0.1)*$I$9+EQ307/MAX(EP307+EH307+EQ307, 0.1)*$J$9))/($B$11+$C$11+$F$11)</f>
        <v>0</v>
      </c>
      <c r="CU307">
        <f>($B$11*$K$9+$C$11*$K$9+$F$11*((EP307+EH307)/MAX(EP307+EH307+EQ307, 0.1)*$P$9+EQ307/MAX(EP307+EH307+EQ307, 0.1)*$Q$9))/($B$11+$C$11+$F$11)</f>
        <v>0</v>
      </c>
      <c r="CV307">
        <v>2.96</v>
      </c>
      <c r="CW307">
        <v>0.5</v>
      </c>
      <c r="CX307" t="s">
        <v>408</v>
      </c>
      <c r="CY307">
        <v>2</v>
      </c>
      <c r="CZ307" t="b">
        <v>1</v>
      </c>
      <c r="DA307">
        <v>1510796792.33214</v>
      </c>
      <c r="DB307">
        <v>415.734607142857</v>
      </c>
      <c r="DC307">
        <v>417.093142857143</v>
      </c>
      <c r="DD307">
        <v>25.0812035714286</v>
      </c>
      <c r="DE307">
        <v>24.1636964285714</v>
      </c>
      <c r="DF307">
        <v>408.889392857143</v>
      </c>
      <c r="DG307">
        <v>24.5107785714286</v>
      </c>
      <c r="DH307">
        <v>500.081785714286</v>
      </c>
      <c r="DI307">
        <v>89.8003321428571</v>
      </c>
      <c r="DJ307">
        <v>0.0999951642857143</v>
      </c>
      <c r="DK307">
        <v>26.6022392857143</v>
      </c>
      <c r="DL307">
        <v>27.493925</v>
      </c>
      <c r="DM307">
        <v>999.9</v>
      </c>
      <c r="DN307">
        <v>0</v>
      </c>
      <c r="DO307">
        <v>0</v>
      </c>
      <c r="DP307">
        <v>10000.3807142857</v>
      </c>
      <c r="DQ307">
        <v>0</v>
      </c>
      <c r="DR307">
        <v>9.76404</v>
      </c>
      <c r="DS307">
        <v>-1.35840321428571</v>
      </c>
      <c r="DT307">
        <v>426.430035714286</v>
      </c>
      <c r="DU307">
        <v>427.421214285714</v>
      </c>
      <c r="DV307">
        <v>0.917511464285714</v>
      </c>
      <c r="DW307">
        <v>417.093142857143</v>
      </c>
      <c r="DX307">
        <v>24.1636964285714</v>
      </c>
      <c r="DY307">
        <v>2.25229928571429</v>
      </c>
      <c r="DZ307">
        <v>2.16990714285714</v>
      </c>
      <c r="EA307">
        <v>19.33925</v>
      </c>
      <c r="EB307">
        <v>18.7418607142857</v>
      </c>
      <c r="EC307">
        <v>1999.97642857143</v>
      </c>
      <c r="ED307">
        <v>0.979994535714286</v>
      </c>
      <c r="EE307">
        <v>0.0200056464285714</v>
      </c>
      <c r="EF307">
        <v>0</v>
      </c>
      <c r="EG307">
        <v>2.40111428571429</v>
      </c>
      <c r="EH307">
        <v>0</v>
      </c>
      <c r="EI307">
        <v>4841.06</v>
      </c>
      <c r="EJ307">
        <v>17299.9107142857</v>
      </c>
      <c r="EK307">
        <v>37.8097857142857</v>
      </c>
      <c r="EL307">
        <v>38.25</v>
      </c>
      <c r="EM307">
        <v>37.5</v>
      </c>
      <c r="EN307">
        <v>36.9595</v>
      </c>
      <c r="EO307">
        <v>37.22075</v>
      </c>
      <c r="EP307">
        <v>1959.96607142857</v>
      </c>
      <c r="EQ307">
        <v>40.0103571428571</v>
      </c>
      <c r="ER307">
        <v>0</v>
      </c>
      <c r="ES307">
        <v>1679597552.9</v>
      </c>
      <c r="ET307">
        <v>0</v>
      </c>
      <c r="EU307">
        <v>2.38139230769231</v>
      </c>
      <c r="EV307">
        <v>-0.0888136861284039</v>
      </c>
      <c r="EW307">
        <v>8.74700854386939</v>
      </c>
      <c r="EX307">
        <v>4841.16346153846</v>
      </c>
      <c r="EY307">
        <v>15</v>
      </c>
      <c r="EZ307">
        <v>0</v>
      </c>
      <c r="FA307" t="s">
        <v>409</v>
      </c>
      <c r="FB307">
        <v>1510787920.6</v>
      </c>
      <c r="FC307">
        <v>1510787921.6</v>
      </c>
      <c r="FD307">
        <v>0</v>
      </c>
      <c r="FE307">
        <v>-0.101</v>
      </c>
      <c r="FF307">
        <v>-0.012</v>
      </c>
      <c r="FG307">
        <v>6.901</v>
      </c>
      <c r="FH307">
        <v>0.516</v>
      </c>
      <c r="FI307">
        <v>420</v>
      </c>
      <c r="FJ307">
        <v>24</v>
      </c>
      <c r="FK307">
        <v>0.32</v>
      </c>
      <c r="FL307">
        <v>0.12</v>
      </c>
      <c r="FM307">
        <v>0.920288951219512</v>
      </c>
      <c r="FN307">
        <v>-0.0425777351916384</v>
      </c>
      <c r="FO307">
        <v>0.00543469180112638</v>
      </c>
      <c r="FP307">
        <v>1</v>
      </c>
      <c r="FQ307">
        <v>1</v>
      </c>
      <c r="FR307">
        <v>1</v>
      </c>
      <c r="FS307" t="s">
        <v>410</v>
      </c>
      <c r="FT307">
        <v>2.97296</v>
      </c>
      <c r="FU307">
        <v>2.75365</v>
      </c>
      <c r="FV307">
        <v>0.0883585</v>
      </c>
      <c r="FW307">
        <v>0.0883706</v>
      </c>
      <c r="FX307">
        <v>0.105374</v>
      </c>
      <c r="FY307">
        <v>0.10396</v>
      </c>
      <c r="FZ307">
        <v>35428</v>
      </c>
      <c r="GA307">
        <v>38642.4</v>
      </c>
      <c r="GB307">
        <v>35219</v>
      </c>
      <c r="GC307">
        <v>38445</v>
      </c>
      <c r="GD307">
        <v>44631.8</v>
      </c>
      <c r="GE307">
        <v>49738.9</v>
      </c>
      <c r="GF307">
        <v>55005.4</v>
      </c>
      <c r="GG307">
        <v>61649.1</v>
      </c>
      <c r="GH307">
        <v>1.9837</v>
      </c>
      <c r="GI307">
        <v>1.8142</v>
      </c>
      <c r="GJ307">
        <v>0.109822</v>
      </c>
      <c r="GK307">
        <v>0</v>
      </c>
      <c r="GL307">
        <v>25.6785</v>
      </c>
      <c r="GM307">
        <v>999.9</v>
      </c>
      <c r="GN307">
        <v>61.983</v>
      </c>
      <c r="GO307">
        <v>30.051</v>
      </c>
      <c r="GP307">
        <v>29.4916</v>
      </c>
      <c r="GQ307">
        <v>55.6934</v>
      </c>
      <c r="GR307">
        <v>48.9623</v>
      </c>
      <c r="GS307">
        <v>1</v>
      </c>
      <c r="GT307">
        <v>-0.00957825</v>
      </c>
      <c r="GU307">
        <v>0.815321</v>
      </c>
      <c r="GV307">
        <v>20.1157</v>
      </c>
      <c r="GW307">
        <v>5.19707</v>
      </c>
      <c r="GX307">
        <v>12.004</v>
      </c>
      <c r="GY307">
        <v>4.9751</v>
      </c>
      <c r="GZ307">
        <v>3.293</v>
      </c>
      <c r="HA307">
        <v>9999</v>
      </c>
      <c r="HB307">
        <v>9999</v>
      </c>
      <c r="HC307">
        <v>999.9</v>
      </c>
      <c r="HD307">
        <v>9999</v>
      </c>
      <c r="HE307">
        <v>1.8631</v>
      </c>
      <c r="HF307">
        <v>1.86813</v>
      </c>
      <c r="HG307">
        <v>1.86786</v>
      </c>
      <c r="HH307">
        <v>1.86901</v>
      </c>
      <c r="HI307">
        <v>1.86993</v>
      </c>
      <c r="HJ307">
        <v>1.86586</v>
      </c>
      <c r="HK307">
        <v>1.86701</v>
      </c>
      <c r="HL307">
        <v>1.86832</v>
      </c>
      <c r="HM307">
        <v>5</v>
      </c>
      <c r="HN307">
        <v>0</v>
      </c>
      <c r="HO307">
        <v>0</v>
      </c>
      <c r="HP307">
        <v>0</v>
      </c>
      <c r="HQ307" t="s">
        <v>411</v>
      </c>
      <c r="HR307" t="s">
        <v>412</v>
      </c>
      <c r="HS307" t="s">
        <v>413</v>
      </c>
      <c r="HT307" t="s">
        <v>413</v>
      </c>
      <c r="HU307" t="s">
        <v>413</v>
      </c>
      <c r="HV307" t="s">
        <v>413</v>
      </c>
      <c r="HW307">
        <v>0</v>
      </c>
      <c r="HX307">
        <v>100</v>
      </c>
      <c r="HY307">
        <v>100</v>
      </c>
      <c r="HZ307">
        <v>6.82</v>
      </c>
      <c r="IA307">
        <v>0.5704</v>
      </c>
      <c r="IB307">
        <v>4.09459096810632</v>
      </c>
      <c r="IC307">
        <v>0.00701673648668627</v>
      </c>
      <c r="ID307">
        <v>-7.00304995360485e-07</v>
      </c>
      <c r="IE307">
        <v>-1.86506737496121e-11</v>
      </c>
      <c r="IF307">
        <v>0.00125787624930914</v>
      </c>
      <c r="IG307">
        <v>-0.0224036906934607</v>
      </c>
      <c r="IH307">
        <v>0.00249664406764014</v>
      </c>
      <c r="II307">
        <v>-2.59163740235367e-05</v>
      </c>
      <c r="IJ307">
        <v>-2</v>
      </c>
      <c r="IK307">
        <v>2020</v>
      </c>
      <c r="IL307">
        <v>1</v>
      </c>
      <c r="IM307">
        <v>25</v>
      </c>
      <c r="IN307">
        <v>148</v>
      </c>
      <c r="IO307">
        <v>148</v>
      </c>
      <c r="IP307">
        <v>0.969238</v>
      </c>
      <c r="IQ307">
        <v>2.62329</v>
      </c>
      <c r="IR307">
        <v>1.54785</v>
      </c>
      <c r="IS307">
        <v>2.30469</v>
      </c>
      <c r="IT307">
        <v>1.34644</v>
      </c>
      <c r="IU307">
        <v>2.41699</v>
      </c>
      <c r="IV307">
        <v>34.1225</v>
      </c>
      <c r="IW307">
        <v>24.2188</v>
      </c>
      <c r="IX307">
        <v>18</v>
      </c>
      <c r="IY307">
        <v>502.93</v>
      </c>
      <c r="IZ307">
        <v>395.893</v>
      </c>
      <c r="JA307">
        <v>23.9752</v>
      </c>
      <c r="JB307">
        <v>27.0628</v>
      </c>
      <c r="JC307">
        <v>30.0003</v>
      </c>
      <c r="JD307">
        <v>27.0073</v>
      </c>
      <c r="JE307">
        <v>26.9511</v>
      </c>
      <c r="JF307">
        <v>19.4345</v>
      </c>
      <c r="JG307">
        <v>26.3733</v>
      </c>
      <c r="JH307">
        <v>64.1449</v>
      </c>
      <c r="JI307">
        <v>23.9764</v>
      </c>
      <c r="JJ307">
        <v>379.612</v>
      </c>
      <c r="JK307">
        <v>24.1723</v>
      </c>
      <c r="JL307">
        <v>102.071</v>
      </c>
      <c r="JM307">
        <v>102.626</v>
      </c>
    </row>
    <row r="308" spans="1:273">
      <c r="A308">
        <v>292</v>
      </c>
      <c r="B308">
        <v>1510796805.1</v>
      </c>
      <c r="C308">
        <v>7473</v>
      </c>
      <c r="D308" t="s">
        <v>995</v>
      </c>
      <c r="E308" t="s">
        <v>996</v>
      </c>
      <c r="F308">
        <v>5</v>
      </c>
      <c r="G308" t="s">
        <v>798</v>
      </c>
      <c r="H308" t="s">
        <v>406</v>
      </c>
      <c r="I308">
        <v>1510796797.6</v>
      </c>
      <c r="J308">
        <f>(K308)/1000</f>
        <v>0</v>
      </c>
      <c r="K308">
        <f>IF(CZ308, AN308, AH308)</f>
        <v>0</v>
      </c>
      <c r="L308">
        <f>IF(CZ308, AI308, AG308)</f>
        <v>0</v>
      </c>
      <c r="M308">
        <f>DB308 - IF(AU308&gt;1, L308*CV308*100.0/(AW308*DP308), 0)</f>
        <v>0</v>
      </c>
      <c r="N308">
        <f>((T308-J308/2)*M308-L308)/(T308+J308/2)</f>
        <v>0</v>
      </c>
      <c r="O308">
        <f>N308*(DI308+DJ308)/1000.0</f>
        <v>0</v>
      </c>
      <c r="P308">
        <f>(DB308 - IF(AU308&gt;1, L308*CV308*100.0/(AW308*DP308), 0))*(DI308+DJ308)/1000.0</f>
        <v>0</v>
      </c>
      <c r="Q308">
        <f>2.0/((1/S308-1/R308)+SIGN(S308)*SQRT((1/S308-1/R308)*(1/S308-1/R308) + 4*CW308/((CW308+1)*(CW308+1))*(2*1/S308*1/R308-1/R308*1/R308)))</f>
        <v>0</v>
      </c>
      <c r="R308">
        <f>IF(LEFT(CX308,1)&lt;&gt;"0",IF(LEFT(CX308,1)="1",3.0,CY308),$D$5+$E$5*(DP308*DI308/($K$5*1000))+$F$5*(DP308*DI308/($K$5*1000))*MAX(MIN(CV308,$J$5),$I$5)*MAX(MIN(CV308,$J$5),$I$5)+$G$5*MAX(MIN(CV308,$J$5),$I$5)*(DP308*DI308/($K$5*1000))+$H$5*(DP308*DI308/($K$5*1000))*(DP308*DI308/($K$5*1000)))</f>
        <v>0</v>
      </c>
      <c r="S308">
        <f>J308*(1000-(1000*0.61365*exp(17.502*W308/(240.97+W308))/(DI308+DJ308)+DD308)/2)/(1000*0.61365*exp(17.502*W308/(240.97+W308))/(DI308+DJ308)-DD308)</f>
        <v>0</v>
      </c>
      <c r="T308">
        <f>1/((CW308+1)/(Q308/1.6)+1/(R308/1.37)) + CW308/((CW308+1)/(Q308/1.6) + CW308/(R308/1.37))</f>
        <v>0</v>
      </c>
      <c r="U308">
        <f>(CR308*CU308)</f>
        <v>0</v>
      </c>
      <c r="V308">
        <f>(DK308+(U308+2*0.95*5.67E-8*(((DK308+$B$7)+273)^4-(DK308+273)^4)-44100*J308)/(1.84*29.3*R308+8*0.95*5.67E-8*(DK308+273)^3))</f>
        <v>0</v>
      </c>
      <c r="W308">
        <f>($C$7*DL308+$D$7*DM308+$E$7*V308)</f>
        <v>0</v>
      </c>
      <c r="X308">
        <f>0.61365*exp(17.502*W308/(240.97+W308))</f>
        <v>0</v>
      </c>
      <c r="Y308">
        <f>(Z308/AA308*100)</f>
        <v>0</v>
      </c>
      <c r="Z308">
        <f>DD308*(DI308+DJ308)/1000</f>
        <v>0</v>
      </c>
      <c r="AA308">
        <f>0.61365*exp(17.502*DK308/(240.97+DK308))</f>
        <v>0</v>
      </c>
      <c r="AB308">
        <f>(X308-DD308*(DI308+DJ308)/1000)</f>
        <v>0</v>
      </c>
      <c r="AC308">
        <f>(-J308*44100)</f>
        <v>0</v>
      </c>
      <c r="AD308">
        <f>2*29.3*R308*0.92*(DK308-W308)</f>
        <v>0</v>
      </c>
      <c r="AE308">
        <f>2*0.95*5.67E-8*(((DK308+$B$7)+273)^4-(W308+273)^4)</f>
        <v>0</v>
      </c>
      <c r="AF308">
        <f>U308+AE308+AC308+AD308</f>
        <v>0</v>
      </c>
      <c r="AG308">
        <f>DH308*AU308*(DC308-DB308*(1000-AU308*DE308)/(1000-AU308*DD308))/(100*CV308)</f>
        <v>0</v>
      </c>
      <c r="AH308">
        <f>1000*DH308*AU308*(DD308-DE308)/(100*CV308*(1000-AU308*DD308))</f>
        <v>0</v>
      </c>
      <c r="AI308">
        <f>(AJ308 - AK308 - DI308*1E3/(8.314*(DK308+273.15)) * AM308/DH308 * AL308) * DH308/(100*CV308) * (1000 - DE308)/1000</f>
        <v>0</v>
      </c>
      <c r="AJ308">
        <v>406.195350176838</v>
      </c>
      <c r="AK308">
        <v>413.356854545455</v>
      </c>
      <c r="AL308">
        <v>-2.18426694885187</v>
      </c>
      <c r="AM308">
        <v>64.6680745848926</v>
      </c>
      <c r="AN308">
        <f>(AP308 - AO308 + DI308*1E3/(8.314*(DK308+273.15)) * AR308/DH308 * AQ308) * DH308/(100*CV308) * 1000/(1000 - AP308)</f>
        <v>0</v>
      </c>
      <c r="AO308">
        <v>24.1642715480073</v>
      </c>
      <c r="AP308">
        <v>25.0827895104895</v>
      </c>
      <c r="AQ308">
        <v>5.45399776905831e-07</v>
      </c>
      <c r="AR308">
        <v>99.6129753711119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MAX(0,($B$13+$C$13*DP308)/(1+$D$13*DP308)*DI308/(DK308+273)*$E$13)</f>
        <v>0</v>
      </c>
      <c r="AX308" t="s">
        <v>407</v>
      </c>
      <c r="AY308" t="s">
        <v>407</v>
      </c>
      <c r="AZ308">
        <v>0</v>
      </c>
      <c r="BA308">
        <v>0</v>
      </c>
      <c r="BB308">
        <f>1-AZ308/BA308</f>
        <v>0</v>
      </c>
      <c r="BC308">
        <v>0</v>
      </c>
      <c r="BD308" t="s">
        <v>407</v>
      </c>
      <c r="BE308" t="s">
        <v>407</v>
      </c>
      <c r="BF308">
        <v>0</v>
      </c>
      <c r="BG308">
        <v>0</v>
      </c>
      <c r="BH308">
        <f>1-BF308/BG308</f>
        <v>0</v>
      </c>
      <c r="BI308">
        <v>0.5</v>
      </c>
      <c r="BJ308">
        <f>CS308</f>
        <v>0</v>
      </c>
      <c r="BK308">
        <f>L308</f>
        <v>0</v>
      </c>
      <c r="BL308">
        <f>BH308*BI308*BJ308</f>
        <v>0</v>
      </c>
      <c r="BM308">
        <f>(BK308-BC308)/BJ308</f>
        <v>0</v>
      </c>
      <c r="BN308">
        <f>(BA308-BG308)/BG308</f>
        <v>0</v>
      </c>
      <c r="BO308">
        <f>AZ308/(BB308+AZ308/BG308)</f>
        <v>0</v>
      </c>
      <c r="BP308" t="s">
        <v>407</v>
      </c>
      <c r="BQ308">
        <v>0</v>
      </c>
      <c r="BR308">
        <f>IF(BQ308&lt;&gt;0, BQ308, BO308)</f>
        <v>0</v>
      </c>
      <c r="BS308">
        <f>1-BR308/BG308</f>
        <v>0</v>
      </c>
      <c r="BT308">
        <f>(BG308-BF308)/(BG308-BR308)</f>
        <v>0</v>
      </c>
      <c r="BU308">
        <f>(BA308-BG308)/(BA308-BR308)</f>
        <v>0</v>
      </c>
      <c r="BV308">
        <f>(BG308-BF308)/(BG308-AZ308)</f>
        <v>0</v>
      </c>
      <c r="BW308">
        <f>(BA308-BG308)/(BA308-AZ308)</f>
        <v>0</v>
      </c>
      <c r="BX308">
        <f>(BT308*BR308/BF308)</f>
        <v>0</v>
      </c>
      <c r="BY308">
        <f>(1-BX308)</f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f>$B$11*DQ308+$C$11*DR308+$F$11*EC308*(1-EF308)</f>
        <v>0</v>
      </c>
      <c r="CS308">
        <f>CR308*CT308</f>
        <v>0</v>
      </c>
      <c r="CT308">
        <f>($B$11*$D$9+$C$11*$D$9+$F$11*((EP308+EH308)/MAX(EP308+EH308+EQ308, 0.1)*$I$9+EQ308/MAX(EP308+EH308+EQ308, 0.1)*$J$9))/($B$11+$C$11+$F$11)</f>
        <v>0</v>
      </c>
      <c r="CU308">
        <f>($B$11*$K$9+$C$11*$K$9+$F$11*((EP308+EH308)/MAX(EP308+EH308+EQ308, 0.1)*$P$9+EQ308/MAX(EP308+EH308+EQ308, 0.1)*$Q$9))/($B$11+$C$11+$F$11)</f>
        <v>0</v>
      </c>
      <c r="CV308">
        <v>2.96</v>
      </c>
      <c r="CW308">
        <v>0.5</v>
      </c>
      <c r="CX308" t="s">
        <v>408</v>
      </c>
      <c r="CY308">
        <v>2</v>
      </c>
      <c r="CZ308" t="b">
        <v>1</v>
      </c>
      <c r="DA308">
        <v>1510796797.6</v>
      </c>
      <c r="DB308">
        <v>412.731222222222</v>
      </c>
      <c r="DC308">
        <v>409.072814814815</v>
      </c>
      <c r="DD308">
        <v>25.0809259259259</v>
      </c>
      <c r="DE308">
        <v>24.1641740740741</v>
      </c>
      <c r="DF308">
        <v>405.905111111111</v>
      </c>
      <c r="DG308">
        <v>24.5105148148148</v>
      </c>
      <c r="DH308">
        <v>500.074814814815</v>
      </c>
      <c r="DI308">
        <v>89.7989444444444</v>
      </c>
      <c r="DJ308">
        <v>0.0999093148148148</v>
      </c>
      <c r="DK308">
        <v>26.6010962962963</v>
      </c>
      <c r="DL308">
        <v>27.4903222222222</v>
      </c>
      <c r="DM308">
        <v>999.9</v>
      </c>
      <c r="DN308">
        <v>0</v>
      </c>
      <c r="DO308">
        <v>0</v>
      </c>
      <c r="DP308">
        <v>10000.2522222222</v>
      </c>
      <c r="DQ308">
        <v>0</v>
      </c>
      <c r="DR308">
        <v>9.76404</v>
      </c>
      <c r="DS308">
        <v>3.65850888888889</v>
      </c>
      <c r="DT308">
        <v>423.349148148148</v>
      </c>
      <c r="DU308">
        <v>419.202444444444</v>
      </c>
      <c r="DV308">
        <v>0.916753962962963</v>
      </c>
      <c r="DW308">
        <v>409.072814814815</v>
      </c>
      <c r="DX308">
        <v>24.1641740740741</v>
      </c>
      <c r="DY308">
        <v>2.25223925925926</v>
      </c>
      <c r="DZ308">
        <v>2.16991666666667</v>
      </c>
      <c r="EA308">
        <v>19.3388259259259</v>
      </c>
      <c r="EB308">
        <v>18.7419333333333</v>
      </c>
      <c r="EC308">
        <v>1999.97962962963</v>
      </c>
      <c r="ED308">
        <v>0.979994555555556</v>
      </c>
      <c r="EE308">
        <v>0.0200056259259259</v>
      </c>
      <c r="EF308">
        <v>0</v>
      </c>
      <c r="EG308">
        <v>2.40938148148148</v>
      </c>
      <c r="EH308">
        <v>0</v>
      </c>
      <c r="EI308">
        <v>4841.93518518519</v>
      </c>
      <c r="EJ308">
        <v>17299.9555555556</v>
      </c>
      <c r="EK308">
        <v>37.8097037037037</v>
      </c>
      <c r="EL308">
        <v>38.25</v>
      </c>
      <c r="EM308">
        <v>37.5</v>
      </c>
      <c r="EN308">
        <v>36.9603333333333</v>
      </c>
      <c r="EO308">
        <v>37.2336666666667</v>
      </c>
      <c r="EP308">
        <v>1959.96925925926</v>
      </c>
      <c r="EQ308">
        <v>40.0103703703704</v>
      </c>
      <c r="ER308">
        <v>0</v>
      </c>
      <c r="ES308">
        <v>1679597558.3</v>
      </c>
      <c r="ET308">
        <v>0</v>
      </c>
      <c r="EU308">
        <v>2.383316</v>
      </c>
      <c r="EV308">
        <v>0.0337999994485805</v>
      </c>
      <c r="EW308">
        <v>13.0338461437543</v>
      </c>
      <c r="EX308">
        <v>4842.1608</v>
      </c>
      <c r="EY308">
        <v>15</v>
      </c>
      <c r="EZ308">
        <v>0</v>
      </c>
      <c r="FA308" t="s">
        <v>409</v>
      </c>
      <c r="FB308">
        <v>1510787920.6</v>
      </c>
      <c r="FC308">
        <v>1510787921.6</v>
      </c>
      <c r="FD308">
        <v>0</v>
      </c>
      <c r="FE308">
        <v>-0.101</v>
      </c>
      <c r="FF308">
        <v>-0.012</v>
      </c>
      <c r="FG308">
        <v>6.901</v>
      </c>
      <c r="FH308">
        <v>0.516</v>
      </c>
      <c r="FI308">
        <v>420</v>
      </c>
      <c r="FJ308">
        <v>24</v>
      </c>
      <c r="FK308">
        <v>0.32</v>
      </c>
      <c r="FL308">
        <v>0.12</v>
      </c>
      <c r="FM308">
        <v>0.917365365853658</v>
      </c>
      <c r="FN308">
        <v>-0.00671111498257466</v>
      </c>
      <c r="FO308">
        <v>0.00144991642746709</v>
      </c>
      <c r="FP308">
        <v>1</v>
      </c>
      <c r="FQ308">
        <v>1</v>
      </c>
      <c r="FR308">
        <v>1</v>
      </c>
      <c r="FS308" t="s">
        <v>410</v>
      </c>
      <c r="FT308">
        <v>2.97295</v>
      </c>
      <c r="FU308">
        <v>2.75396</v>
      </c>
      <c r="FV308">
        <v>0.0866611</v>
      </c>
      <c r="FW308">
        <v>0.0856351</v>
      </c>
      <c r="FX308">
        <v>0.105378</v>
      </c>
      <c r="FY308">
        <v>0.10397</v>
      </c>
      <c r="FZ308">
        <v>35493.6</v>
      </c>
      <c r="GA308">
        <v>38758.4</v>
      </c>
      <c r="GB308">
        <v>35218.7</v>
      </c>
      <c r="GC308">
        <v>38445.1</v>
      </c>
      <c r="GD308">
        <v>44631</v>
      </c>
      <c r="GE308">
        <v>49738.6</v>
      </c>
      <c r="GF308">
        <v>55004.8</v>
      </c>
      <c r="GG308">
        <v>61649.5</v>
      </c>
      <c r="GH308">
        <v>1.9838</v>
      </c>
      <c r="GI308">
        <v>1.81393</v>
      </c>
      <c r="GJ308">
        <v>0.110865</v>
      </c>
      <c r="GK308">
        <v>0</v>
      </c>
      <c r="GL308">
        <v>25.6769</v>
      </c>
      <c r="GM308">
        <v>999.9</v>
      </c>
      <c r="GN308">
        <v>61.983</v>
      </c>
      <c r="GO308">
        <v>30.051</v>
      </c>
      <c r="GP308">
        <v>29.4923</v>
      </c>
      <c r="GQ308">
        <v>55.4333</v>
      </c>
      <c r="GR308">
        <v>49.2027</v>
      </c>
      <c r="GS308">
        <v>1</v>
      </c>
      <c r="GT308">
        <v>-0.00956809</v>
      </c>
      <c r="GU308">
        <v>0.808045</v>
      </c>
      <c r="GV308">
        <v>20.1158</v>
      </c>
      <c r="GW308">
        <v>5.19767</v>
      </c>
      <c r="GX308">
        <v>12.004</v>
      </c>
      <c r="GY308">
        <v>4.97525</v>
      </c>
      <c r="GZ308">
        <v>3.293</v>
      </c>
      <c r="HA308">
        <v>9999</v>
      </c>
      <c r="HB308">
        <v>9999</v>
      </c>
      <c r="HC308">
        <v>999.9</v>
      </c>
      <c r="HD308">
        <v>9999</v>
      </c>
      <c r="HE308">
        <v>1.8631</v>
      </c>
      <c r="HF308">
        <v>1.86813</v>
      </c>
      <c r="HG308">
        <v>1.86788</v>
      </c>
      <c r="HH308">
        <v>1.86901</v>
      </c>
      <c r="HI308">
        <v>1.86993</v>
      </c>
      <c r="HJ308">
        <v>1.86586</v>
      </c>
      <c r="HK308">
        <v>1.86704</v>
      </c>
      <c r="HL308">
        <v>1.86836</v>
      </c>
      <c r="HM308">
        <v>5</v>
      </c>
      <c r="HN308">
        <v>0</v>
      </c>
      <c r="HO308">
        <v>0</v>
      </c>
      <c r="HP308">
        <v>0</v>
      </c>
      <c r="HQ308" t="s">
        <v>411</v>
      </c>
      <c r="HR308" t="s">
        <v>412</v>
      </c>
      <c r="HS308" t="s">
        <v>413</v>
      </c>
      <c r="HT308" t="s">
        <v>413</v>
      </c>
      <c r="HU308" t="s">
        <v>413</v>
      </c>
      <c r="HV308" t="s">
        <v>413</v>
      </c>
      <c r="HW308">
        <v>0</v>
      </c>
      <c r="HX308">
        <v>100</v>
      </c>
      <c r="HY308">
        <v>100</v>
      </c>
      <c r="HZ308">
        <v>6.756</v>
      </c>
      <c r="IA308">
        <v>0.5704</v>
      </c>
      <c r="IB308">
        <v>4.09459096810632</v>
      </c>
      <c r="IC308">
        <v>0.00701673648668627</v>
      </c>
      <c r="ID308">
        <v>-7.00304995360485e-07</v>
      </c>
      <c r="IE308">
        <v>-1.86506737496121e-11</v>
      </c>
      <c r="IF308">
        <v>0.00125787624930914</v>
      </c>
      <c r="IG308">
        <v>-0.0224036906934607</v>
      </c>
      <c r="IH308">
        <v>0.00249664406764014</v>
      </c>
      <c r="II308">
        <v>-2.59163740235367e-05</v>
      </c>
      <c r="IJ308">
        <v>-2</v>
      </c>
      <c r="IK308">
        <v>2020</v>
      </c>
      <c r="IL308">
        <v>1</v>
      </c>
      <c r="IM308">
        <v>25</v>
      </c>
      <c r="IN308">
        <v>148.1</v>
      </c>
      <c r="IO308">
        <v>148.1</v>
      </c>
      <c r="IP308">
        <v>0.935059</v>
      </c>
      <c r="IQ308">
        <v>2.62939</v>
      </c>
      <c r="IR308">
        <v>1.54785</v>
      </c>
      <c r="IS308">
        <v>2.30347</v>
      </c>
      <c r="IT308">
        <v>1.34644</v>
      </c>
      <c r="IU308">
        <v>2.34863</v>
      </c>
      <c r="IV308">
        <v>34.1225</v>
      </c>
      <c r="IW308">
        <v>24.2188</v>
      </c>
      <c r="IX308">
        <v>18</v>
      </c>
      <c r="IY308">
        <v>503.018</v>
      </c>
      <c r="IZ308">
        <v>395.755</v>
      </c>
      <c r="JA308">
        <v>23.9747</v>
      </c>
      <c r="JB308">
        <v>27.0645</v>
      </c>
      <c r="JC308">
        <v>30.0001</v>
      </c>
      <c r="JD308">
        <v>27.0097</v>
      </c>
      <c r="JE308">
        <v>26.9529</v>
      </c>
      <c r="JF308">
        <v>18.7474</v>
      </c>
      <c r="JG308">
        <v>26.3733</v>
      </c>
      <c r="JH308">
        <v>64.1449</v>
      </c>
      <c r="JI308">
        <v>23.9866</v>
      </c>
      <c r="JJ308">
        <v>366.187</v>
      </c>
      <c r="JK308">
        <v>24.1723</v>
      </c>
      <c r="JL308">
        <v>102.07</v>
      </c>
      <c r="JM308">
        <v>102.626</v>
      </c>
    </row>
    <row r="309" spans="1:273">
      <c r="A309">
        <v>293</v>
      </c>
      <c r="B309">
        <v>1510796810.1</v>
      </c>
      <c r="C309">
        <v>7478</v>
      </c>
      <c r="D309" t="s">
        <v>997</v>
      </c>
      <c r="E309" t="s">
        <v>998</v>
      </c>
      <c r="F309">
        <v>5</v>
      </c>
      <c r="G309" t="s">
        <v>798</v>
      </c>
      <c r="H309" t="s">
        <v>406</v>
      </c>
      <c r="I309">
        <v>1510796802.31429</v>
      </c>
      <c r="J309">
        <f>(K309)/1000</f>
        <v>0</v>
      </c>
      <c r="K309">
        <f>IF(CZ309, AN309, AH309)</f>
        <v>0</v>
      </c>
      <c r="L309">
        <f>IF(CZ309, AI309, AG309)</f>
        <v>0</v>
      </c>
      <c r="M309">
        <f>DB309 - IF(AU309&gt;1, L309*CV309*100.0/(AW309*DP309), 0)</f>
        <v>0</v>
      </c>
      <c r="N309">
        <f>((T309-J309/2)*M309-L309)/(T309+J309/2)</f>
        <v>0</v>
      </c>
      <c r="O309">
        <f>N309*(DI309+DJ309)/1000.0</f>
        <v>0</v>
      </c>
      <c r="P309">
        <f>(DB309 - IF(AU309&gt;1, L309*CV309*100.0/(AW309*DP309), 0))*(DI309+DJ309)/1000.0</f>
        <v>0</v>
      </c>
      <c r="Q309">
        <f>2.0/((1/S309-1/R309)+SIGN(S309)*SQRT((1/S309-1/R309)*(1/S309-1/R309) + 4*CW309/((CW309+1)*(CW309+1))*(2*1/S309*1/R309-1/R309*1/R309)))</f>
        <v>0</v>
      </c>
      <c r="R309">
        <f>IF(LEFT(CX309,1)&lt;&gt;"0",IF(LEFT(CX309,1)="1",3.0,CY309),$D$5+$E$5*(DP309*DI309/($K$5*1000))+$F$5*(DP309*DI309/($K$5*1000))*MAX(MIN(CV309,$J$5),$I$5)*MAX(MIN(CV309,$J$5),$I$5)+$G$5*MAX(MIN(CV309,$J$5),$I$5)*(DP309*DI309/($K$5*1000))+$H$5*(DP309*DI309/($K$5*1000))*(DP309*DI309/($K$5*1000)))</f>
        <v>0</v>
      </c>
      <c r="S309">
        <f>J309*(1000-(1000*0.61365*exp(17.502*W309/(240.97+W309))/(DI309+DJ309)+DD309)/2)/(1000*0.61365*exp(17.502*W309/(240.97+W309))/(DI309+DJ309)-DD309)</f>
        <v>0</v>
      </c>
      <c r="T309">
        <f>1/((CW309+1)/(Q309/1.6)+1/(R309/1.37)) + CW309/((CW309+1)/(Q309/1.6) + CW309/(R309/1.37))</f>
        <v>0</v>
      </c>
      <c r="U309">
        <f>(CR309*CU309)</f>
        <v>0</v>
      </c>
      <c r="V309">
        <f>(DK309+(U309+2*0.95*5.67E-8*(((DK309+$B$7)+273)^4-(DK309+273)^4)-44100*J309)/(1.84*29.3*R309+8*0.95*5.67E-8*(DK309+273)^3))</f>
        <v>0</v>
      </c>
      <c r="W309">
        <f>($C$7*DL309+$D$7*DM309+$E$7*V309)</f>
        <v>0</v>
      </c>
      <c r="X309">
        <f>0.61365*exp(17.502*W309/(240.97+W309))</f>
        <v>0</v>
      </c>
      <c r="Y309">
        <f>(Z309/AA309*100)</f>
        <v>0</v>
      </c>
      <c r="Z309">
        <f>DD309*(DI309+DJ309)/1000</f>
        <v>0</v>
      </c>
      <c r="AA309">
        <f>0.61365*exp(17.502*DK309/(240.97+DK309))</f>
        <v>0</v>
      </c>
      <c r="AB309">
        <f>(X309-DD309*(DI309+DJ309)/1000)</f>
        <v>0</v>
      </c>
      <c r="AC309">
        <f>(-J309*44100)</f>
        <v>0</v>
      </c>
      <c r="AD309">
        <f>2*29.3*R309*0.92*(DK309-W309)</f>
        <v>0</v>
      </c>
      <c r="AE309">
        <f>2*0.95*5.67E-8*(((DK309+$B$7)+273)^4-(W309+273)^4)</f>
        <v>0</v>
      </c>
      <c r="AF309">
        <f>U309+AE309+AC309+AD309</f>
        <v>0</v>
      </c>
      <c r="AG309">
        <f>DH309*AU309*(DC309-DB309*(1000-AU309*DE309)/(1000-AU309*DD309))/(100*CV309)</f>
        <v>0</v>
      </c>
      <c r="AH309">
        <f>1000*DH309*AU309*(DD309-DE309)/(100*CV309*(1000-AU309*DD309))</f>
        <v>0</v>
      </c>
      <c r="AI309">
        <f>(AJ309 - AK309 - DI309*1E3/(8.314*(DK309+273.15)) * AM309/DH309 * AL309) * DH309/(100*CV309) * (1000 - DE309)/1000</f>
        <v>0</v>
      </c>
      <c r="AJ309">
        <v>389.441226246426</v>
      </c>
      <c r="AK309">
        <v>399.624212121212</v>
      </c>
      <c r="AL309">
        <v>-2.83154841520634</v>
      </c>
      <c r="AM309">
        <v>64.6680745848926</v>
      </c>
      <c r="AN309">
        <f>(AP309 - AO309 + DI309*1E3/(8.314*(DK309+273.15)) * AR309/DH309 * AQ309) * DH309/(100*CV309) * 1000/(1000 - AP309)</f>
        <v>0</v>
      </c>
      <c r="AO309">
        <v>24.1653831640088</v>
      </c>
      <c r="AP309">
        <v>25.0823426573427</v>
      </c>
      <c r="AQ309">
        <v>-1.01668637006892e-07</v>
      </c>
      <c r="AR309">
        <v>99.6129753711119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MAX(0,($B$13+$C$13*DP309)/(1+$D$13*DP309)*DI309/(DK309+273)*$E$13)</f>
        <v>0</v>
      </c>
      <c r="AX309" t="s">
        <v>407</v>
      </c>
      <c r="AY309" t="s">
        <v>407</v>
      </c>
      <c r="AZ309">
        <v>0</v>
      </c>
      <c r="BA309">
        <v>0</v>
      </c>
      <c r="BB309">
        <f>1-AZ309/BA309</f>
        <v>0</v>
      </c>
      <c r="BC309">
        <v>0</v>
      </c>
      <c r="BD309" t="s">
        <v>407</v>
      </c>
      <c r="BE309" t="s">
        <v>407</v>
      </c>
      <c r="BF309">
        <v>0</v>
      </c>
      <c r="BG309">
        <v>0</v>
      </c>
      <c r="BH309">
        <f>1-BF309/BG309</f>
        <v>0</v>
      </c>
      <c r="BI309">
        <v>0.5</v>
      </c>
      <c r="BJ309">
        <f>CS309</f>
        <v>0</v>
      </c>
      <c r="BK309">
        <f>L309</f>
        <v>0</v>
      </c>
      <c r="BL309">
        <f>BH309*BI309*BJ309</f>
        <v>0</v>
      </c>
      <c r="BM309">
        <f>(BK309-BC309)/BJ309</f>
        <v>0</v>
      </c>
      <c r="BN309">
        <f>(BA309-BG309)/BG309</f>
        <v>0</v>
      </c>
      <c r="BO309">
        <f>AZ309/(BB309+AZ309/BG309)</f>
        <v>0</v>
      </c>
      <c r="BP309" t="s">
        <v>407</v>
      </c>
      <c r="BQ309">
        <v>0</v>
      </c>
      <c r="BR309">
        <f>IF(BQ309&lt;&gt;0, BQ309, BO309)</f>
        <v>0</v>
      </c>
      <c r="BS309">
        <f>1-BR309/BG309</f>
        <v>0</v>
      </c>
      <c r="BT309">
        <f>(BG309-BF309)/(BG309-BR309)</f>
        <v>0</v>
      </c>
      <c r="BU309">
        <f>(BA309-BG309)/(BA309-BR309)</f>
        <v>0</v>
      </c>
      <c r="BV309">
        <f>(BG309-BF309)/(BG309-AZ309)</f>
        <v>0</v>
      </c>
      <c r="BW309">
        <f>(BA309-BG309)/(BA309-AZ309)</f>
        <v>0</v>
      </c>
      <c r="BX309">
        <f>(BT309*BR309/BF309)</f>
        <v>0</v>
      </c>
      <c r="BY309">
        <f>(1-BX309)</f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f>$B$11*DQ309+$C$11*DR309+$F$11*EC309*(1-EF309)</f>
        <v>0</v>
      </c>
      <c r="CS309">
        <f>CR309*CT309</f>
        <v>0</v>
      </c>
      <c r="CT309">
        <f>($B$11*$D$9+$C$11*$D$9+$F$11*((EP309+EH309)/MAX(EP309+EH309+EQ309, 0.1)*$I$9+EQ309/MAX(EP309+EH309+EQ309, 0.1)*$J$9))/($B$11+$C$11+$F$11)</f>
        <v>0</v>
      </c>
      <c r="CU309">
        <f>($B$11*$K$9+$C$11*$K$9+$F$11*((EP309+EH309)/MAX(EP309+EH309+EQ309, 0.1)*$P$9+EQ309/MAX(EP309+EH309+EQ309, 0.1)*$Q$9))/($B$11+$C$11+$F$11)</f>
        <v>0</v>
      </c>
      <c r="CV309">
        <v>2.96</v>
      </c>
      <c r="CW309">
        <v>0.5</v>
      </c>
      <c r="CX309" t="s">
        <v>408</v>
      </c>
      <c r="CY309">
        <v>2</v>
      </c>
      <c r="CZ309" t="b">
        <v>1</v>
      </c>
      <c r="DA309">
        <v>1510796802.31429</v>
      </c>
      <c r="DB309">
        <v>406.063535714286</v>
      </c>
      <c r="DC309">
        <v>396.659392857143</v>
      </c>
      <c r="DD309">
        <v>25.0817035714286</v>
      </c>
      <c r="DE309">
        <v>24.1645964285714</v>
      </c>
      <c r="DF309">
        <v>399.280142857143</v>
      </c>
      <c r="DG309">
        <v>24.51125</v>
      </c>
      <c r="DH309">
        <v>500.073142857143</v>
      </c>
      <c r="DI309">
        <v>89.7990571428571</v>
      </c>
      <c r="DJ309">
        <v>0.0999200928571429</v>
      </c>
      <c r="DK309">
        <v>26.6006964285714</v>
      </c>
      <c r="DL309">
        <v>27.48705</v>
      </c>
      <c r="DM309">
        <v>999.9</v>
      </c>
      <c r="DN309">
        <v>0</v>
      </c>
      <c r="DO309">
        <v>0</v>
      </c>
      <c r="DP309">
        <v>10000.6889285714</v>
      </c>
      <c r="DQ309">
        <v>0</v>
      </c>
      <c r="DR309">
        <v>9.76477857142857</v>
      </c>
      <c r="DS309">
        <v>9.40420464285714</v>
      </c>
      <c r="DT309">
        <v>416.510285714286</v>
      </c>
      <c r="DU309">
        <v>406.481821428571</v>
      </c>
      <c r="DV309">
        <v>0.91710225</v>
      </c>
      <c r="DW309">
        <v>396.659392857143</v>
      </c>
      <c r="DX309">
        <v>24.1645964285714</v>
      </c>
      <c r="DY309">
        <v>2.2523125</v>
      </c>
      <c r="DZ309">
        <v>2.16995821428571</v>
      </c>
      <c r="EA309">
        <v>19.3393392857143</v>
      </c>
      <c r="EB309">
        <v>18.7422392857143</v>
      </c>
      <c r="EC309">
        <v>1999.99035714286</v>
      </c>
      <c r="ED309">
        <v>0.979994535714286</v>
      </c>
      <c r="EE309">
        <v>0.0200056464285714</v>
      </c>
      <c r="EF309">
        <v>0</v>
      </c>
      <c r="EG309">
        <v>2.35715714285714</v>
      </c>
      <c r="EH309">
        <v>0</v>
      </c>
      <c r="EI309">
        <v>4843.05857142857</v>
      </c>
      <c r="EJ309">
        <v>17300.05</v>
      </c>
      <c r="EK309">
        <v>37.8097857142857</v>
      </c>
      <c r="EL309">
        <v>38.25</v>
      </c>
      <c r="EM309">
        <v>37.5</v>
      </c>
      <c r="EN309">
        <v>36.96175</v>
      </c>
      <c r="EO309">
        <v>37.24325</v>
      </c>
      <c r="EP309">
        <v>1959.97964285714</v>
      </c>
      <c r="EQ309">
        <v>40.0107142857143</v>
      </c>
      <c r="ER309">
        <v>0</v>
      </c>
      <c r="ES309">
        <v>1679597563.1</v>
      </c>
      <c r="ET309">
        <v>0</v>
      </c>
      <c r="EU309">
        <v>2.357612</v>
      </c>
      <c r="EV309">
        <v>-0.204107687286558</v>
      </c>
      <c r="EW309">
        <v>14.9546153811138</v>
      </c>
      <c r="EX309">
        <v>4843.2904</v>
      </c>
      <c r="EY309">
        <v>15</v>
      </c>
      <c r="EZ309">
        <v>0</v>
      </c>
      <c r="FA309" t="s">
        <v>409</v>
      </c>
      <c r="FB309">
        <v>1510787920.6</v>
      </c>
      <c r="FC309">
        <v>1510787921.6</v>
      </c>
      <c r="FD309">
        <v>0</v>
      </c>
      <c r="FE309">
        <v>-0.101</v>
      </c>
      <c r="FF309">
        <v>-0.012</v>
      </c>
      <c r="FG309">
        <v>6.901</v>
      </c>
      <c r="FH309">
        <v>0.516</v>
      </c>
      <c r="FI309">
        <v>420</v>
      </c>
      <c r="FJ309">
        <v>24</v>
      </c>
      <c r="FK309">
        <v>0.32</v>
      </c>
      <c r="FL309">
        <v>0.12</v>
      </c>
      <c r="FM309">
        <v>0.916805195121951</v>
      </c>
      <c r="FN309">
        <v>0.0028763414634126</v>
      </c>
      <c r="FO309">
        <v>0.000836978631877847</v>
      </c>
      <c r="FP309">
        <v>1</v>
      </c>
      <c r="FQ309">
        <v>1</v>
      </c>
      <c r="FR309">
        <v>1</v>
      </c>
      <c r="FS309" t="s">
        <v>410</v>
      </c>
      <c r="FT309">
        <v>2.97302</v>
      </c>
      <c r="FU309">
        <v>2.75379</v>
      </c>
      <c r="FV309">
        <v>0.0843555</v>
      </c>
      <c r="FW309">
        <v>0.0828349</v>
      </c>
      <c r="FX309">
        <v>0.105378</v>
      </c>
      <c r="FY309">
        <v>0.103964</v>
      </c>
      <c r="FZ309">
        <v>35583.3</v>
      </c>
      <c r="GA309">
        <v>38876.8</v>
      </c>
      <c r="GB309">
        <v>35218.9</v>
      </c>
      <c r="GC309">
        <v>38444.9</v>
      </c>
      <c r="GD309">
        <v>44630.9</v>
      </c>
      <c r="GE309">
        <v>49738.7</v>
      </c>
      <c r="GF309">
        <v>55004.6</v>
      </c>
      <c r="GG309">
        <v>61649.4</v>
      </c>
      <c r="GH309">
        <v>1.98365</v>
      </c>
      <c r="GI309">
        <v>1.81408</v>
      </c>
      <c r="GJ309">
        <v>0.111423</v>
      </c>
      <c r="GK309">
        <v>0</v>
      </c>
      <c r="GL309">
        <v>25.6722</v>
      </c>
      <c r="GM309">
        <v>999.9</v>
      </c>
      <c r="GN309">
        <v>61.983</v>
      </c>
      <c r="GO309">
        <v>30.051</v>
      </c>
      <c r="GP309">
        <v>29.4928</v>
      </c>
      <c r="GQ309">
        <v>55.5333</v>
      </c>
      <c r="GR309">
        <v>49.5673</v>
      </c>
      <c r="GS309">
        <v>1</v>
      </c>
      <c r="GT309">
        <v>-0.00957825</v>
      </c>
      <c r="GU309">
        <v>0.763922</v>
      </c>
      <c r="GV309">
        <v>20.1159</v>
      </c>
      <c r="GW309">
        <v>5.19752</v>
      </c>
      <c r="GX309">
        <v>12.004</v>
      </c>
      <c r="GY309">
        <v>4.9754</v>
      </c>
      <c r="GZ309">
        <v>3.29298</v>
      </c>
      <c r="HA309">
        <v>9999</v>
      </c>
      <c r="HB309">
        <v>9999</v>
      </c>
      <c r="HC309">
        <v>999.9</v>
      </c>
      <c r="HD309">
        <v>9999</v>
      </c>
      <c r="HE309">
        <v>1.8631</v>
      </c>
      <c r="HF309">
        <v>1.86813</v>
      </c>
      <c r="HG309">
        <v>1.86789</v>
      </c>
      <c r="HH309">
        <v>1.86903</v>
      </c>
      <c r="HI309">
        <v>1.86993</v>
      </c>
      <c r="HJ309">
        <v>1.86585</v>
      </c>
      <c r="HK309">
        <v>1.86705</v>
      </c>
      <c r="HL309">
        <v>1.86838</v>
      </c>
      <c r="HM309">
        <v>5</v>
      </c>
      <c r="HN309">
        <v>0</v>
      </c>
      <c r="HO309">
        <v>0</v>
      </c>
      <c r="HP309">
        <v>0</v>
      </c>
      <c r="HQ309" t="s">
        <v>411</v>
      </c>
      <c r="HR309" t="s">
        <v>412</v>
      </c>
      <c r="HS309" t="s">
        <v>413</v>
      </c>
      <c r="HT309" t="s">
        <v>413</v>
      </c>
      <c r="HU309" t="s">
        <v>413</v>
      </c>
      <c r="HV309" t="s">
        <v>413</v>
      </c>
      <c r="HW309">
        <v>0</v>
      </c>
      <c r="HX309">
        <v>100</v>
      </c>
      <c r="HY309">
        <v>100</v>
      </c>
      <c r="HZ309">
        <v>6.668</v>
      </c>
      <c r="IA309">
        <v>0.5704</v>
      </c>
      <c r="IB309">
        <v>4.09459096810632</v>
      </c>
      <c r="IC309">
        <v>0.00701673648668627</v>
      </c>
      <c r="ID309">
        <v>-7.00304995360485e-07</v>
      </c>
      <c r="IE309">
        <v>-1.86506737496121e-11</v>
      </c>
      <c r="IF309">
        <v>0.00125787624930914</v>
      </c>
      <c r="IG309">
        <v>-0.0224036906934607</v>
      </c>
      <c r="IH309">
        <v>0.00249664406764014</v>
      </c>
      <c r="II309">
        <v>-2.59163740235367e-05</v>
      </c>
      <c r="IJ309">
        <v>-2</v>
      </c>
      <c r="IK309">
        <v>2020</v>
      </c>
      <c r="IL309">
        <v>1</v>
      </c>
      <c r="IM309">
        <v>25</v>
      </c>
      <c r="IN309">
        <v>148.2</v>
      </c>
      <c r="IO309">
        <v>148.1</v>
      </c>
      <c r="IP309">
        <v>0.904541</v>
      </c>
      <c r="IQ309">
        <v>2.63916</v>
      </c>
      <c r="IR309">
        <v>1.54785</v>
      </c>
      <c r="IS309">
        <v>2.30469</v>
      </c>
      <c r="IT309">
        <v>1.34644</v>
      </c>
      <c r="IU309">
        <v>2.28027</v>
      </c>
      <c r="IV309">
        <v>34.1225</v>
      </c>
      <c r="IW309">
        <v>24.2101</v>
      </c>
      <c r="IX309">
        <v>18</v>
      </c>
      <c r="IY309">
        <v>502.933</v>
      </c>
      <c r="IZ309">
        <v>395.851</v>
      </c>
      <c r="JA309">
        <v>23.9811</v>
      </c>
      <c r="JB309">
        <v>27.0664</v>
      </c>
      <c r="JC309">
        <v>30.0001</v>
      </c>
      <c r="JD309">
        <v>27.0113</v>
      </c>
      <c r="JE309">
        <v>26.9549</v>
      </c>
      <c r="JF309">
        <v>18.1184</v>
      </c>
      <c r="JG309">
        <v>26.3733</v>
      </c>
      <c r="JH309">
        <v>64.1449</v>
      </c>
      <c r="JI309">
        <v>23.9908</v>
      </c>
      <c r="JJ309">
        <v>346.067</v>
      </c>
      <c r="JK309">
        <v>24.1723</v>
      </c>
      <c r="JL309">
        <v>102.07</v>
      </c>
      <c r="JM309">
        <v>102.626</v>
      </c>
    </row>
    <row r="310" spans="1:273">
      <c r="A310">
        <v>294</v>
      </c>
      <c r="B310">
        <v>1510796815.1</v>
      </c>
      <c r="C310">
        <v>7483</v>
      </c>
      <c r="D310" t="s">
        <v>999</v>
      </c>
      <c r="E310" t="s">
        <v>1000</v>
      </c>
      <c r="F310">
        <v>5</v>
      </c>
      <c r="G310" t="s">
        <v>798</v>
      </c>
      <c r="H310" t="s">
        <v>406</v>
      </c>
      <c r="I310">
        <v>1510796807.6</v>
      </c>
      <c r="J310">
        <f>(K310)/1000</f>
        <v>0</v>
      </c>
      <c r="K310">
        <f>IF(CZ310, AN310, AH310)</f>
        <v>0</v>
      </c>
      <c r="L310">
        <f>IF(CZ310, AI310, AG310)</f>
        <v>0</v>
      </c>
      <c r="M310">
        <f>DB310 - IF(AU310&gt;1, L310*CV310*100.0/(AW310*DP310), 0)</f>
        <v>0</v>
      </c>
      <c r="N310">
        <f>((T310-J310/2)*M310-L310)/(T310+J310/2)</f>
        <v>0</v>
      </c>
      <c r="O310">
        <f>N310*(DI310+DJ310)/1000.0</f>
        <v>0</v>
      </c>
      <c r="P310">
        <f>(DB310 - IF(AU310&gt;1, L310*CV310*100.0/(AW310*DP310), 0))*(DI310+DJ310)/1000.0</f>
        <v>0</v>
      </c>
      <c r="Q310">
        <f>2.0/((1/S310-1/R310)+SIGN(S310)*SQRT((1/S310-1/R310)*(1/S310-1/R310) + 4*CW310/((CW310+1)*(CW310+1))*(2*1/S310*1/R310-1/R310*1/R310)))</f>
        <v>0</v>
      </c>
      <c r="R310">
        <f>IF(LEFT(CX310,1)&lt;&gt;"0",IF(LEFT(CX310,1)="1",3.0,CY310),$D$5+$E$5*(DP310*DI310/($K$5*1000))+$F$5*(DP310*DI310/($K$5*1000))*MAX(MIN(CV310,$J$5),$I$5)*MAX(MIN(CV310,$J$5),$I$5)+$G$5*MAX(MIN(CV310,$J$5),$I$5)*(DP310*DI310/($K$5*1000))+$H$5*(DP310*DI310/($K$5*1000))*(DP310*DI310/($K$5*1000)))</f>
        <v>0</v>
      </c>
      <c r="S310">
        <f>J310*(1000-(1000*0.61365*exp(17.502*W310/(240.97+W310))/(DI310+DJ310)+DD310)/2)/(1000*0.61365*exp(17.502*W310/(240.97+W310))/(DI310+DJ310)-DD310)</f>
        <v>0</v>
      </c>
      <c r="T310">
        <f>1/((CW310+1)/(Q310/1.6)+1/(R310/1.37)) + CW310/((CW310+1)/(Q310/1.6) + CW310/(R310/1.37))</f>
        <v>0</v>
      </c>
      <c r="U310">
        <f>(CR310*CU310)</f>
        <v>0</v>
      </c>
      <c r="V310">
        <f>(DK310+(U310+2*0.95*5.67E-8*(((DK310+$B$7)+273)^4-(DK310+273)^4)-44100*J310)/(1.84*29.3*R310+8*0.95*5.67E-8*(DK310+273)^3))</f>
        <v>0</v>
      </c>
      <c r="W310">
        <f>($C$7*DL310+$D$7*DM310+$E$7*V310)</f>
        <v>0</v>
      </c>
      <c r="X310">
        <f>0.61365*exp(17.502*W310/(240.97+W310))</f>
        <v>0</v>
      </c>
      <c r="Y310">
        <f>(Z310/AA310*100)</f>
        <v>0</v>
      </c>
      <c r="Z310">
        <f>DD310*(DI310+DJ310)/1000</f>
        <v>0</v>
      </c>
      <c r="AA310">
        <f>0.61365*exp(17.502*DK310/(240.97+DK310))</f>
        <v>0</v>
      </c>
      <c r="AB310">
        <f>(X310-DD310*(DI310+DJ310)/1000)</f>
        <v>0</v>
      </c>
      <c r="AC310">
        <f>(-J310*44100)</f>
        <v>0</v>
      </c>
      <c r="AD310">
        <f>2*29.3*R310*0.92*(DK310-W310)</f>
        <v>0</v>
      </c>
      <c r="AE310">
        <f>2*0.95*5.67E-8*(((DK310+$B$7)+273)^4-(W310+273)^4)</f>
        <v>0</v>
      </c>
      <c r="AF310">
        <f>U310+AE310+AC310+AD310</f>
        <v>0</v>
      </c>
      <c r="AG310">
        <f>DH310*AU310*(DC310-DB310*(1000-AU310*DE310)/(1000-AU310*DD310))/(100*CV310)</f>
        <v>0</v>
      </c>
      <c r="AH310">
        <f>1000*DH310*AU310*(DD310-DE310)/(100*CV310*(1000-AU310*DD310))</f>
        <v>0</v>
      </c>
      <c r="AI310">
        <f>(AJ310 - AK310 - DI310*1E3/(8.314*(DK310+273.15)) * AM310/DH310 * AL310) * DH310/(100*CV310) * (1000 - DE310)/1000</f>
        <v>0</v>
      </c>
      <c r="AJ310">
        <v>372.491188377541</v>
      </c>
      <c r="AK310">
        <v>384.152436363636</v>
      </c>
      <c r="AL310">
        <v>-3.14790523865237</v>
      </c>
      <c r="AM310">
        <v>64.6680745848926</v>
      </c>
      <c r="AN310">
        <f>(AP310 - AO310 + DI310*1E3/(8.314*(DK310+273.15)) * AR310/DH310 * AQ310) * DH310/(100*CV310) * 1000/(1000 - AP310)</f>
        <v>0</v>
      </c>
      <c r="AO310">
        <v>24.1633491303419</v>
      </c>
      <c r="AP310">
        <v>25.0824440559441</v>
      </c>
      <c r="AQ310">
        <v>-7.32871552047922e-07</v>
      </c>
      <c r="AR310">
        <v>99.6129753711119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MAX(0,($B$13+$C$13*DP310)/(1+$D$13*DP310)*DI310/(DK310+273)*$E$13)</f>
        <v>0</v>
      </c>
      <c r="AX310" t="s">
        <v>407</v>
      </c>
      <c r="AY310" t="s">
        <v>407</v>
      </c>
      <c r="AZ310">
        <v>0</v>
      </c>
      <c r="BA310">
        <v>0</v>
      </c>
      <c r="BB310">
        <f>1-AZ310/BA310</f>
        <v>0</v>
      </c>
      <c r="BC310">
        <v>0</v>
      </c>
      <c r="BD310" t="s">
        <v>407</v>
      </c>
      <c r="BE310" t="s">
        <v>407</v>
      </c>
      <c r="BF310">
        <v>0</v>
      </c>
      <c r="BG310">
        <v>0</v>
      </c>
      <c r="BH310">
        <f>1-BF310/BG310</f>
        <v>0</v>
      </c>
      <c r="BI310">
        <v>0.5</v>
      </c>
      <c r="BJ310">
        <f>CS310</f>
        <v>0</v>
      </c>
      <c r="BK310">
        <f>L310</f>
        <v>0</v>
      </c>
      <c r="BL310">
        <f>BH310*BI310*BJ310</f>
        <v>0</v>
      </c>
      <c r="BM310">
        <f>(BK310-BC310)/BJ310</f>
        <v>0</v>
      </c>
      <c r="BN310">
        <f>(BA310-BG310)/BG310</f>
        <v>0</v>
      </c>
      <c r="BO310">
        <f>AZ310/(BB310+AZ310/BG310)</f>
        <v>0</v>
      </c>
      <c r="BP310" t="s">
        <v>407</v>
      </c>
      <c r="BQ310">
        <v>0</v>
      </c>
      <c r="BR310">
        <f>IF(BQ310&lt;&gt;0, BQ310, BO310)</f>
        <v>0</v>
      </c>
      <c r="BS310">
        <f>1-BR310/BG310</f>
        <v>0</v>
      </c>
      <c r="BT310">
        <f>(BG310-BF310)/(BG310-BR310)</f>
        <v>0</v>
      </c>
      <c r="BU310">
        <f>(BA310-BG310)/(BA310-BR310)</f>
        <v>0</v>
      </c>
      <c r="BV310">
        <f>(BG310-BF310)/(BG310-AZ310)</f>
        <v>0</v>
      </c>
      <c r="BW310">
        <f>(BA310-BG310)/(BA310-AZ310)</f>
        <v>0</v>
      </c>
      <c r="BX310">
        <f>(BT310*BR310/BF310)</f>
        <v>0</v>
      </c>
      <c r="BY310">
        <f>(1-BX310)</f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f>$B$11*DQ310+$C$11*DR310+$F$11*EC310*(1-EF310)</f>
        <v>0</v>
      </c>
      <c r="CS310">
        <f>CR310*CT310</f>
        <v>0</v>
      </c>
      <c r="CT310">
        <f>($B$11*$D$9+$C$11*$D$9+$F$11*((EP310+EH310)/MAX(EP310+EH310+EQ310, 0.1)*$I$9+EQ310/MAX(EP310+EH310+EQ310, 0.1)*$J$9))/($B$11+$C$11+$F$11)</f>
        <v>0</v>
      </c>
      <c r="CU310">
        <f>($B$11*$K$9+$C$11*$K$9+$F$11*((EP310+EH310)/MAX(EP310+EH310+EQ310, 0.1)*$P$9+EQ310/MAX(EP310+EH310+EQ310, 0.1)*$Q$9))/($B$11+$C$11+$F$11)</f>
        <v>0</v>
      </c>
      <c r="CV310">
        <v>2.96</v>
      </c>
      <c r="CW310">
        <v>0.5</v>
      </c>
      <c r="CX310" t="s">
        <v>408</v>
      </c>
      <c r="CY310">
        <v>2</v>
      </c>
      <c r="CZ310" t="b">
        <v>1</v>
      </c>
      <c r="DA310">
        <v>1510796807.6</v>
      </c>
      <c r="DB310">
        <v>394.36837037037</v>
      </c>
      <c r="DC310">
        <v>379.849814814815</v>
      </c>
      <c r="DD310">
        <v>25.0819296296296</v>
      </c>
      <c r="DE310">
        <v>24.1644962962963</v>
      </c>
      <c r="DF310">
        <v>387.659962962963</v>
      </c>
      <c r="DG310">
        <v>24.511462962963</v>
      </c>
      <c r="DH310">
        <v>500.081148148148</v>
      </c>
      <c r="DI310">
        <v>89.8000333333333</v>
      </c>
      <c r="DJ310">
        <v>0.0999692111111111</v>
      </c>
      <c r="DK310">
        <v>26.5992037037037</v>
      </c>
      <c r="DL310">
        <v>27.4920111111111</v>
      </c>
      <c r="DM310">
        <v>999.9</v>
      </c>
      <c r="DN310">
        <v>0</v>
      </c>
      <c r="DO310">
        <v>0</v>
      </c>
      <c r="DP310">
        <v>9992.47518518519</v>
      </c>
      <c r="DQ310">
        <v>0</v>
      </c>
      <c r="DR310">
        <v>9.77287518518518</v>
      </c>
      <c r="DS310">
        <v>14.5186366666667</v>
      </c>
      <c r="DT310">
        <v>404.514296296296</v>
      </c>
      <c r="DU310">
        <v>389.255962962963</v>
      </c>
      <c r="DV310">
        <v>0.91741537037037</v>
      </c>
      <c r="DW310">
        <v>379.849814814815</v>
      </c>
      <c r="DX310">
        <v>24.1644962962963</v>
      </c>
      <c r="DY310">
        <v>2.25235703703704</v>
      </c>
      <c r="DZ310">
        <v>2.16997296296296</v>
      </c>
      <c r="EA310">
        <v>19.3396518518518</v>
      </c>
      <c r="EB310">
        <v>18.7423444444444</v>
      </c>
      <c r="EC310">
        <v>1999.98296296296</v>
      </c>
      <c r="ED310">
        <v>0.979994555555556</v>
      </c>
      <c r="EE310">
        <v>0.0200056259259259</v>
      </c>
      <c r="EF310">
        <v>0</v>
      </c>
      <c r="EG310">
        <v>2.37609259259259</v>
      </c>
      <c r="EH310">
        <v>0</v>
      </c>
      <c r="EI310">
        <v>4844.17814814815</v>
      </c>
      <c r="EJ310">
        <v>17299.9888888889</v>
      </c>
      <c r="EK310">
        <v>37.812</v>
      </c>
      <c r="EL310">
        <v>38.25</v>
      </c>
      <c r="EM310">
        <v>37.5</v>
      </c>
      <c r="EN310">
        <v>36.965</v>
      </c>
      <c r="EO310">
        <v>37.2453333333333</v>
      </c>
      <c r="EP310">
        <v>1959.97259259259</v>
      </c>
      <c r="EQ310">
        <v>40.0103703703704</v>
      </c>
      <c r="ER310">
        <v>0</v>
      </c>
      <c r="ES310">
        <v>1679597567.9</v>
      </c>
      <c r="ET310">
        <v>0</v>
      </c>
      <c r="EU310">
        <v>2.366604</v>
      </c>
      <c r="EV310">
        <v>-0.177184618303757</v>
      </c>
      <c r="EW310">
        <v>10.8930768967009</v>
      </c>
      <c r="EX310">
        <v>4844.262</v>
      </c>
      <c r="EY310">
        <v>15</v>
      </c>
      <c r="EZ310">
        <v>0</v>
      </c>
      <c r="FA310" t="s">
        <v>409</v>
      </c>
      <c r="FB310">
        <v>1510787920.6</v>
      </c>
      <c r="FC310">
        <v>1510787921.6</v>
      </c>
      <c r="FD310">
        <v>0</v>
      </c>
      <c r="FE310">
        <v>-0.101</v>
      </c>
      <c r="FF310">
        <v>-0.012</v>
      </c>
      <c r="FG310">
        <v>6.901</v>
      </c>
      <c r="FH310">
        <v>0.516</v>
      </c>
      <c r="FI310">
        <v>420</v>
      </c>
      <c r="FJ310">
        <v>24</v>
      </c>
      <c r="FK310">
        <v>0.32</v>
      </c>
      <c r="FL310">
        <v>0.12</v>
      </c>
      <c r="FM310">
        <v>0.917374682926829</v>
      </c>
      <c r="FN310">
        <v>0.0019477421602793</v>
      </c>
      <c r="FO310">
        <v>0.000713377861049338</v>
      </c>
      <c r="FP310">
        <v>1</v>
      </c>
      <c r="FQ310">
        <v>1</v>
      </c>
      <c r="FR310">
        <v>1</v>
      </c>
      <c r="FS310" t="s">
        <v>410</v>
      </c>
      <c r="FT310">
        <v>2.97289</v>
      </c>
      <c r="FU310">
        <v>2.75364</v>
      </c>
      <c r="FV310">
        <v>0.081728</v>
      </c>
      <c r="FW310">
        <v>0.0798817</v>
      </c>
      <c r="FX310">
        <v>0.105379</v>
      </c>
      <c r="FY310">
        <v>0.103962</v>
      </c>
      <c r="FZ310">
        <v>35685.1</v>
      </c>
      <c r="GA310">
        <v>39001.6</v>
      </c>
      <c r="GB310">
        <v>35218.6</v>
      </c>
      <c r="GC310">
        <v>38444.5</v>
      </c>
      <c r="GD310">
        <v>44630.7</v>
      </c>
      <c r="GE310">
        <v>49738.2</v>
      </c>
      <c r="GF310">
        <v>55004.6</v>
      </c>
      <c r="GG310">
        <v>61648.6</v>
      </c>
      <c r="GH310">
        <v>1.98372</v>
      </c>
      <c r="GI310">
        <v>1.81387</v>
      </c>
      <c r="GJ310">
        <v>0.112217</v>
      </c>
      <c r="GK310">
        <v>0</v>
      </c>
      <c r="GL310">
        <v>25.6667</v>
      </c>
      <c r="GM310">
        <v>999.9</v>
      </c>
      <c r="GN310">
        <v>61.983</v>
      </c>
      <c r="GO310">
        <v>30.051</v>
      </c>
      <c r="GP310">
        <v>29.4925</v>
      </c>
      <c r="GQ310">
        <v>55.3633</v>
      </c>
      <c r="GR310">
        <v>49.5994</v>
      </c>
      <c r="GS310">
        <v>1</v>
      </c>
      <c r="GT310">
        <v>-0.00947154</v>
      </c>
      <c r="GU310">
        <v>0.768859</v>
      </c>
      <c r="GV310">
        <v>20.1156</v>
      </c>
      <c r="GW310">
        <v>5.19797</v>
      </c>
      <c r="GX310">
        <v>12.004</v>
      </c>
      <c r="GY310">
        <v>4.9753</v>
      </c>
      <c r="GZ310">
        <v>3.29303</v>
      </c>
      <c r="HA310">
        <v>9999</v>
      </c>
      <c r="HB310">
        <v>9999</v>
      </c>
      <c r="HC310">
        <v>999.9</v>
      </c>
      <c r="HD310">
        <v>9999</v>
      </c>
      <c r="HE310">
        <v>1.8631</v>
      </c>
      <c r="HF310">
        <v>1.86813</v>
      </c>
      <c r="HG310">
        <v>1.8679</v>
      </c>
      <c r="HH310">
        <v>1.86902</v>
      </c>
      <c r="HI310">
        <v>1.86992</v>
      </c>
      <c r="HJ310">
        <v>1.86585</v>
      </c>
      <c r="HK310">
        <v>1.867</v>
      </c>
      <c r="HL310">
        <v>1.86836</v>
      </c>
      <c r="HM310">
        <v>5</v>
      </c>
      <c r="HN310">
        <v>0</v>
      </c>
      <c r="HO310">
        <v>0</v>
      </c>
      <c r="HP310">
        <v>0</v>
      </c>
      <c r="HQ310" t="s">
        <v>411</v>
      </c>
      <c r="HR310" t="s">
        <v>412</v>
      </c>
      <c r="HS310" t="s">
        <v>413</v>
      </c>
      <c r="HT310" t="s">
        <v>413</v>
      </c>
      <c r="HU310" t="s">
        <v>413</v>
      </c>
      <c r="HV310" t="s">
        <v>413</v>
      </c>
      <c r="HW310">
        <v>0</v>
      </c>
      <c r="HX310">
        <v>100</v>
      </c>
      <c r="HY310">
        <v>100</v>
      </c>
      <c r="HZ310">
        <v>6.57</v>
      </c>
      <c r="IA310">
        <v>0.5705</v>
      </c>
      <c r="IB310">
        <v>4.09459096810632</v>
      </c>
      <c r="IC310">
        <v>0.00701673648668627</v>
      </c>
      <c r="ID310">
        <v>-7.00304995360485e-07</v>
      </c>
      <c r="IE310">
        <v>-1.86506737496121e-11</v>
      </c>
      <c r="IF310">
        <v>0.00125787624930914</v>
      </c>
      <c r="IG310">
        <v>-0.0224036906934607</v>
      </c>
      <c r="IH310">
        <v>0.00249664406764014</v>
      </c>
      <c r="II310">
        <v>-2.59163740235367e-05</v>
      </c>
      <c r="IJ310">
        <v>-2</v>
      </c>
      <c r="IK310">
        <v>2020</v>
      </c>
      <c r="IL310">
        <v>1</v>
      </c>
      <c r="IM310">
        <v>25</v>
      </c>
      <c r="IN310">
        <v>148.2</v>
      </c>
      <c r="IO310">
        <v>148.2</v>
      </c>
      <c r="IP310">
        <v>0.869141</v>
      </c>
      <c r="IQ310">
        <v>2.63794</v>
      </c>
      <c r="IR310">
        <v>1.54785</v>
      </c>
      <c r="IS310">
        <v>2.30347</v>
      </c>
      <c r="IT310">
        <v>1.34644</v>
      </c>
      <c r="IU310">
        <v>2.34619</v>
      </c>
      <c r="IV310">
        <v>34.1225</v>
      </c>
      <c r="IW310">
        <v>24.2188</v>
      </c>
      <c r="IX310">
        <v>18</v>
      </c>
      <c r="IY310">
        <v>502.999</v>
      </c>
      <c r="IZ310">
        <v>395.757</v>
      </c>
      <c r="JA310">
        <v>23.9894</v>
      </c>
      <c r="JB310">
        <v>27.0687</v>
      </c>
      <c r="JC310">
        <v>30.0002</v>
      </c>
      <c r="JD310">
        <v>27.0131</v>
      </c>
      <c r="JE310">
        <v>26.9571</v>
      </c>
      <c r="JF310">
        <v>17.4124</v>
      </c>
      <c r="JG310">
        <v>26.3733</v>
      </c>
      <c r="JH310">
        <v>64.1449</v>
      </c>
      <c r="JI310">
        <v>23.9922</v>
      </c>
      <c r="JJ310">
        <v>332.6</v>
      </c>
      <c r="JK310">
        <v>24.1723</v>
      </c>
      <c r="JL310">
        <v>102.07</v>
      </c>
      <c r="JM310">
        <v>102.625</v>
      </c>
    </row>
    <row r="311" spans="1:273">
      <c r="A311">
        <v>295</v>
      </c>
      <c r="B311">
        <v>1510796820.1</v>
      </c>
      <c r="C311">
        <v>7488</v>
      </c>
      <c r="D311" t="s">
        <v>1001</v>
      </c>
      <c r="E311" t="s">
        <v>1002</v>
      </c>
      <c r="F311">
        <v>5</v>
      </c>
      <c r="G311" t="s">
        <v>798</v>
      </c>
      <c r="H311" t="s">
        <v>406</v>
      </c>
      <c r="I311">
        <v>1510796812.31429</v>
      </c>
      <c r="J311">
        <f>(K311)/1000</f>
        <v>0</v>
      </c>
      <c r="K311">
        <f>IF(CZ311, AN311, AH311)</f>
        <v>0</v>
      </c>
      <c r="L311">
        <f>IF(CZ311, AI311, AG311)</f>
        <v>0</v>
      </c>
      <c r="M311">
        <f>DB311 - IF(AU311&gt;1, L311*CV311*100.0/(AW311*DP311), 0)</f>
        <v>0</v>
      </c>
      <c r="N311">
        <f>((T311-J311/2)*M311-L311)/(T311+J311/2)</f>
        <v>0</v>
      </c>
      <c r="O311">
        <f>N311*(DI311+DJ311)/1000.0</f>
        <v>0</v>
      </c>
      <c r="P311">
        <f>(DB311 - IF(AU311&gt;1, L311*CV311*100.0/(AW311*DP311), 0))*(DI311+DJ311)/1000.0</f>
        <v>0</v>
      </c>
      <c r="Q311">
        <f>2.0/((1/S311-1/R311)+SIGN(S311)*SQRT((1/S311-1/R311)*(1/S311-1/R311) + 4*CW311/((CW311+1)*(CW311+1))*(2*1/S311*1/R311-1/R311*1/R311)))</f>
        <v>0</v>
      </c>
      <c r="R311">
        <f>IF(LEFT(CX311,1)&lt;&gt;"0",IF(LEFT(CX311,1)="1",3.0,CY311),$D$5+$E$5*(DP311*DI311/($K$5*1000))+$F$5*(DP311*DI311/($K$5*1000))*MAX(MIN(CV311,$J$5),$I$5)*MAX(MIN(CV311,$J$5),$I$5)+$G$5*MAX(MIN(CV311,$J$5),$I$5)*(DP311*DI311/($K$5*1000))+$H$5*(DP311*DI311/($K$5*1000))*(DP311*DI311/($K$5*1000)))</f>
        <v>0</v>
      </c>
      <c r="S311">
        <f>J311*(1000-(1000*0.61365*exp(17.502*W311/(240.97+W311))/(DI311+DJ311)+DD311)/2)/(1000*0.61365*exp(17.502*W311/(240.97+W311))/(DI311+DJ311)-DD311)</f>
        <v>0</v>
      </c>
      <c r="T311">
        <f>1/((CW311+1)/(Q311/1.6)+1/(R311/1.37)) + CW311/((CW311+1)/(Q311/1.6) + CW311/(R311/1.37))</f>
        <v>0</v>
      </c>
      <c r="U311">
        <f>(CR311*CU311)</f>
        <v>0</v>
      </c>
      <c r="V311">
        <f>(DK311+(U311+2*0.95*5.67E-8*(((DK311+$B$7)+273)^4-(DK311+273)^4)-44100*J311)/(1.84*29.3*R311+8*0.95*5.67E-8*(DK311+273)^3))</f>
        <v>0</v>
      </c>
      <c r="W311">
        <f>($C$7*DL311+$D$7*DM311+$E$7*V311)</f>
        <v>0</v>
      </c>
      <c r="X311">
        <f>0.61365*exp(17.502*W311/(240.97+W311))</f>
        <v>0</v>
      </c>
      <c r="Y311">
        <f>(Z311/AA311*100)</f>
        <v>0</v>
      </c>
      <c r="Z311">
        <f>DD311*(DI311+DJ311)/1000</f>
        <v>0</v>
      </c>
      <c r="AA311">
        <f>0.61365*exp(17.502*DK311/(240.97+DK311))</f>
        <v>0</v>
      </c>
      <c r="AB311">
        <f>(X311-DD311*(DI311+DJ311)/1000)</f>
        <v>0</v>
      </c>
      <c r="AC311">
        <f>(-J311*44100)</f>
        <v>0</v>
      </c>
      <c r="AD311">
        <f>2*29.3*R311*0.92*(DK311-W311)</f>
        <v>0</v>
      </c>
      <c r="AE311">
        <f>2*0.95*5.67E-8*(((DK311+$B$7)+273)^4-(W311+273)^4)</f>
        <v>0</v>
      </c>
      <c r="AF311">
        <f>U311+AE311+AC311+AD311</f>
        <v>0</v>
      </c>
      <c r="AG311">
        <f>DH311*AU311*(DC311-DB311*(1000-AU311*DE311)/(1000-AU311*DD311))/(100*CV311)</f>
        <v>0</v>
      </c>
      <c r="AH311">
        <f>1000*DH311*AU311*(DD311-DE311)/(100*CV311*(1000-AU311*DD311))</f>
        <v>0</v>
      </c>
      <c r="AI311">
        <f>(AJ311 - AK311 - DI311*1E3/(8.314*(DK311+273.15)) * AM311/DH311 * AL311) * DH311/(100*CV311) * (1000 - DE311)/1000</f>
        <v>0</v>
      </c>
      <c r="AJ311">
        <v>355.379085365583</v>
      </c>
      <c r="AK311">
        <v>367.811048484848</v>
      </c>
      <c r="AL311">
        <v>-3.27797651121</v>
      </c>
      <c r="AM311">
        <v>64.6680745848926</v>
      </c>
      <c r="AN311">
        <f>(AP311 - AO311 + DI311*1E3/(8.314*(DK311+273.15)) * AR311/DH311 * AQ311) * DH311/(100*CV311) * 1000/(1000 - AP311)</f>
        <v>0</v>
      </c>
      <c r="AO311">
        <v>24.1630973136639</v>
      </c>
      <c r="AP311">
        <v>25.0815342657343</v>
      </c>
      <c r="AQ311">
        <v>-1.86754383559661e-06</v>
      </c>
      <c r="AR311">
        <v>99.6129753711119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MAX(0,($B$13+$C$13*DP311)/(1+$D$13*DP311)*DI311/(DK311+273)*$E$13)</f>
        <v>0</v>
      </c>
      <c r="AX311" t="s">
        <v>407</v>
      </c>
      <c r="AY311" t="s">
        <v>407</v>
      </c>
      <c r="AZ311">
        <v>0</v>
      </c>
      <c r="BA311">
        <v>0</v>
      </c>
      <c r="BB311">
        <f>1-AZ311/BA311</f>
        <v>0</v>
      </c>
      <c r="BC311">
        <v>0</v>
      </c>
      <c r="BD311" t="s">
        <v>407</v>
      </c>
      <c r="BE311" t="s">
        <v>407</v>
      </c>
      <c r="BF311">
        <v>0</v>
      </c>
      <c r="BG311">
        <v>0</v>
      </c>
      <c r="BH311">
        <f>1-BF311/BG311</f>
        <v>0</v>
      </c>
      <c r="BI311">
        <v>0.5</v>
      </c>
      <c r="BJ311">
        <f>CS311</f>
        <v>0</v>
      </c>
      <c r="BK311">
        <f>L311</f>
        <v>0</v>
      </c>
      <c r="BL311">
        <f>BH311*BI311*BJ311</f>
        <v>0</v>
      </c>
      <c r="BM311">
        <f>(BK311-BC311)/BJ311</f>
        <v>0</v>
      </c>
      <c r="BN311">
        <f>(BA311-BG311)/BG311</f>
        <v>0</v>
      </c>
      <c r="BO311">
        <f>AZ311/(BB311+AZ311/BG311)</f>
        <v>0</v>
      </c>
      <c r="BP311" t="s">
        <v>407</v>
      </c>
      <c r="BQ311">
        <v>0</v>
      </c>
      <c r="BR311">
        <f>IF(BQ311&lt;&gt;0, BQ311, BO311)</f>
        <v>0</v>
      </c>
      <c r="BS311">
        <f>1-BR311/BG311</f>
        <v>0</v>
      </c>
      <c r="BT311">
        <f>(BG311-BF311)/(BG311-BR311)</f>
        <v>0</v>
      </c>
      <c r="BU311">
        <f>(BA311-BG311)/(BA311-BR311)</f>
        <v>0</v>
      </c>
      <c r="BV311">
        <f>(BG311-BF311)/(BG311-AZ311)</f>
        <v>0</v>
      </c>
      <c r="BW311">
        <f>(BA311-BG311)/(BA311-AZ311)</f>
        <v>0</v>
      </c>
      <c r="BX311">
        <f>(BT311*BR311/BF311)</f>
        <v>0</v>
      </c>
      <c r="BY311">
        <f>(1-BX311)</f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f>$B$11*DQ311+$C$11*DR311+$F$11*EC311*(1-EF311)</f>
        <v>0</v>
      </c>
      <c r="CS311">
        <f>CR311*CT311</f>
        <v>0</v>
      </c>
      <c r="CT311">
        <f>($B$11*$D$9+$C$11*$D$9+$F$11*((EP311+EH311)/MAX(EP311+EH311+EQ311, 0.1)*$I$9+EQ311/MAX(EP311+EH311+EQ311, 0.1)*$J$9))/($B$11+$C$11+$F$11)</f>
        <v>0</v>
      </c>
      <c r="CU311">
        <f>($B$11*$K$9+$C$11*$K$9+$F$11*((EP311+EH311)/MAX(EP311+EH311+EQ311, 0.1)*$P$9+EQ311/MAX(EP311+EH311+EQ311, 0.1)*$Q$9))/($B$11+$C$11+$F$11)</f>
        <v>0</v>
      </c>
      <c r="CV311">
        <v>2.96</v>
      </c>
      <c r="CW311">
        <v>0.5</v>
      </c>
      <c r="CX311" t="s">
        <v>408</v>
      </c>
      <c r="CY311">
        <v>2</v>
      </c>
      <c r="CZ311" t="b">
        <v>1</v>
      </c>
      <c r="DA311">
        <v>1510796812.31429</v>
      </c>
      <c r="DB311">
        <v>381.073464285714</v>
      </c>
      <c r="DC311">
        <v>364.272035714286</v>
      </c>
      <c r="DD311">
        <v>25.0817607142857</v>
      </c>
      <c r="DE311">
        <v>24.1640928571429</v>
      </c>
      <c r="DF311">
        <v>374.450571428571</v>
      </c>
      <c r="DG311">
        <v>24.5113035714286</v>
      </c>
      <c r="DH311">
        <v>500.079357142857</v>
      </c>
      <c r="DI311">
        <v>89.8010535714286</v>
      </c>
      <c r="DJ311">
        <v>0.1000357</v>
      </c>
      <c r="DK311">
        <v>26.5974321428571</v>
      </c>
      <c r="DL311">
        <v>27.499075</v>
      </c>
      <c r="DM311">
        <v>999.9</v>
      </c>
      <c r="DN311">
        <v>0</v>
      </c>
      <c r="DO311">
        <v>0</v>
      </c>
      <c r="DP311">
        <v>9989.3975</v>
      </c>
      <c r="DQ311">
        <v>0</v>
      </c>
      <c r="DR311">
        <v>9.79028964285714</v>
      </c>
      <c r="DS311">
        <v>16.8013892857143</v>
      </c>
      <c r="DT311">
        <v>390.87725</v>
      </c>
      <c r="DU311">
        <v>373.292357142857</v>
      </c>
      <c r="DV311">
        <v>0.917650428571428</v>
      </c>
      <c r="DW311">
        <v>364.272035714286</v>
      </c>
      <c r="DX311">
        <v>24.1640928571429</v>
      </c>
      <c r="DY311">
        <v>2.2523675</v>
      </c>
      <c r="DZ311">
        <v>2.16996142857143</v>
      </c>
      <c r="EA311">
        <v>19.3397321428571</v>
      </c>
      <c r="EB311">
        <v>18.7422571428571</v>
      </c>
      <c r="EC311">
        <v>1999.99571428571</v>
      </c>
      <c r="ED311">
        <v>0.979994642857143</v>
      </c>
      <c r="EE311">
        <v>0.0200055357142857</v>
      </c>
      <c r="EF311">
        <v>0</v>
      </c>
      <c r="EG311">
        <v>2.35149285714286</v>
      </c>
      <c r="EH311">
        <v>0</v>
      </c>
      <c r="EI311">
        <v>4844.92392857143</v>
      </c>
      <c r="EJ311">
        <v>17300.0892857143</v>
      </c>
      <c r="EK311">
        <v>37.812</v>
      </c>
      <c r="EL311">
        <v>38.25</v>
      </c>
      <c r="EM311">
        <v>37.5</v>
      </c>
      <c r="EN311">
        <v>36.97525</v>
      </c>
      <c r="EO311">
        <v>37.2455</v>
      </c>
      <c r="EP311">
        <v>1959.98535714286</v>
      </c>
      <c r="EQ311">
        <v>40.0103571428571</v>
      </c>
      <c r="ER311">
        <v>0</v>
      </c>
      <c r="ES311">
        <v>1679597573.3</v>
      </c>
      <c r="ET311">
        <v>0</v>
      </c>
      <c r="EU311">
        <v>2.35744230769231</v>
      </c>
      <c r="EV311">
        <v>0.280694008189329</v>
      </c>
      <c r="EW311">
        <v>5.20547009442456</v>
      </c>
      <c r="EX311">
        <v>4844.97769230769</v>
      </c>
      <c r="EY311">
        <v>15</v>
      </c>
      <c r="EZ311">
        <v>0</v>
      </c>
      <c r="FA311" t="s">
        <v>409</v>
      </c>
      <c r="FB311">
        <v>1510787920.6</v>
      </c>
      <c r="FC311">
        <v>1510787921.6</v>
      </c>
      <c r="FD311">
        <v>0</v>
      </c>
      <c r="FE311">
        <v>-0.101</v>
      </c>
      <c r="FF311">
        <v>-0.012</v>
      </c>
      <c r="FG311">
        <v>6.901</v>
      </c>
      <c r="FH311">
        <v>0.516</v>
      </c>
      <c r="FI311">
        <v>420</v>
      </c>
      <c r="FJ311">
        <v>24</v>
      </c>
      <c r="FK311">
        <v>0.32</v>
      </c>
      <c r="FL311">
        <v>0.12</v>
      </c>
      <c r="FM311">
        <v>0.917451756097561</v>
      </c>
      <c r="FN311">
        <v>0.0041462717770047</v>
      </c>
      <c r="FO311">
        <v>0.000875215646750253</v>
      </c>
      <c r="FP311">
        <v>1</v>
      </c>
      <c r="FQ311">
        <v>1</v>
      </c>
      <c r="FR311">
        <v>1</v>
      </c>
      <c r="FS311" t="s">
        <v>410</v>
      </c>
      <c r="FT311">
        <v>2.97302</v>
      </c>
      <c r="FU311">
        <v>2.7541</v>
      </c>
      <c r="FV311">
        <v>0.0789251</v>
      </c>
      <c r="FW311">
        <v>0.0769184</v>
      </c>
      <c r="FX311">
        <v>0.105381</v>
      </c>
      <c r="FY311">
        <v>0.103968</v>
      </c>
      <c r="FZ311">
        <v>35793.9</v>
      </c>
      <c r="GA311">
        <v>39126.6</v>
      </c>
      <c r="GB311">
        <v>35218.6</v>
      </c>
      <c r="GC311">
        <v>38444</v>
      </c>
      <c r="GD311">
        <v>44630.4</v>
      </c>
      <c r="GE311">
        <v>49737</v>
      </c>
      <c r="GF311">
        <v>55004.4</v>
      </c>
      <c r="GG311">
        <v>61647.7</v>
      </c>
      <c r="GH311">
        <v>1.9839</v>
      </c>
      <c r="GI311">
        <v>1.81375</v>
      </c>
      <c r="GJ311">
        <v>0.112496</v>
      </c>
      <c r="GK311">
        <v>0</v>
      </c>
      <c r="GL311">
        <v>25.6602</v>
      </c>
      <c r="GM311">
        <v>999.9</v>
      </c>
      <c r="GN311">
        <v>61.983</v>
      </c>
      <c r="GO311">
        <v>30.051</v>
      </c>
      <c r="GP311">
        <v>29.4929</v>
      </c>
      <c r="GQ311">
        <v>55.6733</v>
      </c>
      <c r="GR311">
        <v>49.355</v>
      </c>
      <c r="GS311">
        <v>1</v>
      </c>
      <c r="GT311">
        <v>-0.00924543</v>
      </c>
      <c r="GU311">
        <v>0.77967</v>
      </c>
      <c r="GV311">
        <v>20.1156</v>
      </c>
      <c r="GW311">
        <v>5.19767</v>
      </c>
      <c r="GX311">
        <v>12.0041</v>
      </c>
      <c r="GY311">
        <v>4.97525</v>
      </c>
      <c r="GZ311">
        <v>3.29295</v>
      </c>
      <c r="HA311">
        <v>9999</v>
      </c>
      <c r="HB311">
        <v>9999</v>
      </c>
      <c r="HC311">
        <v>999.9</v>
      </c>
      <c r="HD311">
        <v>9999</v>
      </c>
      <c r="HE311">
        <v>1.86311</v>
      </c>
      <c r="HF311">
        <v>1.86813</v>
      </c>
      <c r="HG311">
        <v>1.86789</v>
      </c>
      <c r="HH311">
        <v>1.86902</v>
      </c>
      <c r="HI311">
        <v>1.86993</v>
      </c>
      <c r="HJ311">
        <v>1.86586</v>
      </c>
      <c r="HK311">
        <v>1.86702</v>
      </c>
      <c r="HL311">
        <v>1.86835</v>
      </c>
      <c r="HM311">
        <v>5</v>
      </c>
      <c r="HN311">
        <v>0</v>
      </c>
      <c r="HO311">
        <v>0</v>
      </c>
      <c r="HP311">
        <v>0</v>
      </c>
      <c r="HQ311" t="s">
        <v>411</v>
      </c>
      <c r="HR311" t="s">
        <v>412</v>
      </c>
      <c r="HS311" t="s">
        <v>413</v>
      </c>
      <c r="HT311" t="s">
        <v>413</v>
      </c>
      <c r="HU311" t="s">
        <v>413</v>
      </c>
      <c r="HV311" t="s">
        <v>413</v>
      </c>
      <c r="HW311">
        <v>0</v>
      </c>
      <c r="HX311">
        <v>100</v>
      </c>
      <c r="HY311">
        <v>100</v>
      </c>
      <c r="HZ311">
        <v>6.467</v>
      </c>
      <c r="IA311">
        <v>0.5704</v>
      </c>
      <c r="IB311">
        <v>4.09459096810632</v>
      </c>
      <c r="IC311">
        <v>0.00701673648668627</v>
      </c>
      <c r="ID311">
        <v>-7.00304995360485e-07</v>
      </c>
      <c r="IE311">
        <v>-1.86506737496121e-11</v>
      </c>
      <c r="IF311">
        <v>0.00125787624930914</v>
      </c>
      <c r="IG311">
        <v>-0.0224036906934607</v>
      </c>
      <c r="IH311">
        <v>0.00249664406764014</v>
      </c>
      <c r="II311">
        <v>-2.59163740235367e-05</v>
      </c>
      <c r="IJ311">
        <v>-2</v>
      </c>
      <c r="IK311">
        <v>2020</v>
      </c>
      <c r="IL311">
        <v>1</v>
      </c>
      <c r="IM311">
        <v>25</v>
      </c>
      <c r="IN311">
        <v>148.3</v>
      </c>
      <c r="IO311">
        <v>148.3</v>
      </c>
      <c r="IP311">
        <v>0.836182</v>
      </c>
      <c r="IQ311">
        <v>2.64038</v>
      </c>
      <c r="IR311">
        <v>1.54785</v>
      </c>
      <c r="IS311">
        <v>2.30347</v>
      </c>
      <c r="IT311">
        <v>1.34644</v>
      </c>
      <c r="IU311">
        <v>2.36084</v>
      </c>
      <c r="IV311">
        <v>34.1225</v>
      </c>
      <c r="IW311">
        <v>24.2188</v>
      </c>
      <c r="IX311">
        <v>18</v>
      </c>
      <c r="IY311">
        <v>503.131</v>
      </c>
      <c r="IZ311">
        <v>395.702</v>
      </c>
      <c r="JA311">
        <v>23.9931</v>
      </c>
      <c r="JB311">
        <v>27.0708</v>
      </c>
      <c r="JC311">
        <v>30.0003</v>
      </c>
      <c r="JD311">
        <v>27.0148</v>
      </c>
      <c r="JE311">
        <v>26.9591</v>
      </c>
      <c r="JF311">
        <v>16.7765</v>
      </c>
      <c r="JG311">
        <v>26.3733</v>
      </c>
      <c r="JH311">
        <v>64.1449</v>
      </c>
      <c r="JI311">
        <v>23.9848</v>
      </c>
      <c r="JJ311">
        <v>319.156</v>
      </c>
      <c r="JK311">
        <v>24.1723</v>
      </c>
      <c r="JL311">
        <v>102.07</v>
      </c>
      <c r="JM311">
        <v>102.623</v>
      </c>
    </row>
    <row r="312" spans="1:273">
      <c r="A312">
        <v>296</v>
      </c>
      <c r="B312">
        <v>1510796825.1</v>
      </c>
      <c r="C312">
        <v>7493</v>
      </c>
      <c r="D312" t="s">
        <v>1003</v>
      </c>
      <c r="E312" t="s">
        <v>1004</v>
      </c>
      <c r="F312">
        <v>5</v>
      </c>
      <c r="G312" t="s">
        <v>798</v>
      </c>
      <c r="H312" t="s">
        <v>406</v>
      </c>
      <c r="I312">
        <v>1510796817.6</v>
      </c>
      <c r="J312">
        <f>(K312)/1000</f>
        <v>0</v>
      </c>
      <c r="K312">
        <f>IF(CZ312, AN312, AH312)</f>
        <v>0</v>
      </c>
      <c r="L312">
        <f>IF(CZ312, AI312, AG312)</f>
        <v>0</v>
      </c>
      <c r="M312">
        <f>DB312 - IF(AU312&gt;1, L312*CV312*100.0/(AW312*DP312), 0)</f>
        <v>0</v>
      </c>
      <c r="N312">
        <f>((T312-J312/2)*M312-L312)/(T312+J312/2)</f>
        <v>0</v>
      </c>
      <c r="O312">
        <f>N312*(DI312+DJ312)/1000.0</f>
        <v>0</v>
      </c>
      <c r="P312">
        <f>(DB312 - IF(AU312&gt;1, L312*CV312*100.0/(AW312*DP312), 0))*(DI312+DJ312)/1000.0</f>
        <v>0</v>
      </c>
      <c r="Q312">
        <f>2.0/((1/S312-1/R312)+SIGN(S312)*SQRT((1/S312-1/R312)*(1/S312-1/R312) + 4*CW312/((CW312+1)*(CW312+1))*(2*1/S312*1/R312-1/R312*1/R312)))</f>
        <v>0</v>
      </c>
      <c r="R312">
        <f>IF(LEFT(CX312,1)&lt;&gt;"0",IF(LEFT(CX312,1)="1",3.0,CY312),$D$5+$E$5*(DP312*DI312/($K$5*1000))+$F$5*(DP312*DI312/($K$5*1000))*MAX(MIN(CV312,$J$5),$I$5)*MAX(MIN(CV312,$J$5),$I$5)+$G$5*MAX(MIN(CV312,$J$5),$I$5)*(DP312*DI312/($K$5*1000))+$H$5*(DP312*DI312/($K$5*1000))*(DP312*DI312/($K$5*1000)))</f>
        <v>0</v>
      </c>
      <c r="S312">
        <f>J312*(1000-(1000*0.61365*exp(17.502*W312/(240.97+W312))/(DI312+DJ312)+DD312)/2)/(1000*0.61365*exp(17.502*W312/(240.97+W312))/(DI312+DJ312)-DD312)</f>
        <v>0</v>
      </c>
      <c r="T312">
        <f>1/((CW312+1)/(Q312/1.6)+1/(R312/1.37)) + CW312/((CW312+1)/(Q312/1.6) + CW312/(R312/1.37))</f>
        <v>0</v>
      </c>
      <c r="U312">
        <f>(CR312*CU312)</f>
        <v>0</v>
      </c>
      <c r="V312">
        <f>(DK312+(U312+2*0.95*5.67E-8*(((DK312+$B$7)+273)^4-(DK312+273)^4)-44100*J312)/(1.84*29.3*R312+8*0.95*5.67E-8*(DK312+273)^3))</f>
        <v>0</v>
      </c>
      <c r="W312">
        <f>($C$7*DL312+$D$7*DM312+$E$7*V312)</f>
        <v>0</v>
      </c>
      <c r="X312">
        <f>0.61365*exp(17.502*W312/(240.97+W312))</f>
        <v>0</v>
      </c>
      <c r="Y312">
        <f>(Z312/AA312*100)</f>
        <v>0</v>
      </c>
      <c r="Z312">
        <f>DD312*(DI312+DJ312)/1000</f>
        <v>0</v>
      </c>
      <c r="AA312">
        <f>0.61365*exp(17.502*DK312/(240.97+DK312))</f>
        <v>0</v>
      </c>
      <c r="AB312">
        <f>(X312-DD312*(DI312+DJ312)/1000)</f>
        <v>0</v>
      </c>
      <c r="AC312">
        <f>(-J312*44100)</f>
        <v>0</v>
      </c>
      <c r="AD312">
        <f>2*29.3*R312*0.92*(DK312-W312)</f>
        <v>0</v>
      </c>
      <c r="AE312">
        <f>2*0.95*5.67E-8*(((DK312+$B$7)+273)^4-(W312+273)^4)</f>
        <v>0</v>
      </c>
      <c r="AF312">
        <f>U312+AE312+AC312+AD312</f>
        <v>0</v>
      </c>
      <c r="AG312">
        <f>DH312*AU312*(DC312-DB312*(1000-AU312*DE312)/(1000-AU312*DD312))/(100*CV312)</f>
        <v>0</v>
      </c>
      <c r="AH312">
        <f>1000*DH312*AU312*(DD312-DE312)/(100*CV312*(1000-AU312*DD312))</f>
        <v>0</v>
      </c>
      <c r="AI312">
        <f>(AJ312 - AK312 - DI312*1E3/(8.314*(DK312+273.15)) * AM312/DH312 * AL312) * DH312/(100*CV312) * (1000 - DE312)/1000</f>
        <v>0</v>
      </c>
      <c r="AJ312">
        <v>338.337654102882</v>
      </c>
      <c r="AK312">
        <v>351.207896969697</v>
      </c>
      <c r="AL312">
        <v>-3.33157032900064</v>
      </c>
      <c r="AM312">
        <v>64.6680745848926</v>
      </c>
      <c r="AN312">
        <f>(AP312 - AO312 + DI312*1E3/(8.314*(DK312+273.15)) * AR312/DH312 * AQ312) * DH312/(100*CV312) * 1000/(1000 - AP312)</f>
        <v>0</v>
      </c>
      <c r="AO312">
        <v>24.1649437974358</v>
      </c>
      <c r="AP312">
        <v>25.0844384615385</v>
      </c>
      <c r="AQ312">
        <v>1.49999362831984e-06</v>
      </c>
      <c r="AR312">
        <v>99.6129753711119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MAX(0,($B$13+$C$13*DP312)/(1+$D$13*DP312)*DI312/(DK312+273)*$E$13)</f>
        <v>0</v>
      </c>
      <c r="AX312" t="s">
        <v>407</v>
      </c>
      <c r="AY312" t="s">
        <v>407</v>
      </c>
      <c r="AZ312">
        <v>0</v>
      </c>
      <c r="BA312">
        <v>0</v>
      </c>
      <c r="BB312">
        <f>1-AZ312/BA312</f>
        <v>0</v>
      </c>
      <c r="BC312">
        <v>0</v>
      </c>
      <c r="BD312" t="s">
        <v>407</v>
      </c>
      <c r="BE312" t="s">
        <v>407</v>
      </c>
      <c r="BF312">
        <v>0</v>
      </c>
      <c r="BG312">
        <v>0</v>
      </c>
      <c r="BH312">
        <f>1-BF312/BG312</f>
        <v>0</v>
      </c>
      <c r="BI312">
        <v>0.5</v>
      </c>
      <c r="BJ312">
        <f>CS312</f>
        <v>0</v>
      </c>
      <c r="BK312">
        <f>L312</f>
        <v>0</v>
      </c>
      <c r="BL312">
        <f>BH312*BI312*BJ312</f>
        <v>0</v>
      </c>
      <c r="BM312">
        <f>(BK312-BC312)/BJ312</f>
        <v>0</v>
      </c>
      <c r="BN312">
        <f>(BA312-BG312)/BG312</f>
        <v>0</v>
      </c>
      <c r="BO312">
        <f>AZ312/(BB312+AZ312/BG312)</f>
        <v>0</v>
      </c>
      <c r="BP312" t="s">
        <v>407</v>
      </c>
      <c r="BQ312">
        <v>0</v>
      </c>
      <c r="BR312">
        <f>IF(BQ312&lt;&gt;0, BQ312, BO312)</f>
        <v>0</v>
      </c>
      <c r="BS312">
        <f>1-BR312/BG312</f>
        <v>0</v>
      </c>
      <c r="BT312">
        <f>(BG312-BF312)/(BG312-BR312)</f>
        <v>0</v>
      </c>
      <c r="BU312">
        <f>(BA312-BG312)/(BA312-BR312)</f>
        <v>0</v>
      </c>
      <c r="BV312">
        <f>(BG312-BF312)/(BG312-AZ312)</f>
        <v>0</v>
      </c>
      <c r="BW312">
        <f>(BA312-BG312)/(BA312-AZ312)</f>
        <v>0</v>
      </c>
      <c r="BX312">
        <f>(BT312*BR312/BF312)</f>
        <v>0</v>
      </c>
      <c r="BY312">
        <f>(1-BX312)</f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f>$B$11*DQ312+$C$11*DR312+$F$11*EC312*(1-EF312)</f>
        <v>0</v>
      </c>
      <c r="CS312">
        <f>CR312*CT312</f>
        <v>0</v>
      </c>
      <c r="CT312">
        <f>($B$11*$D$9+$C$11*$D$9+$F$11*((EP312+EH312)/MAX(EP312+EH312+EQ312, 0.1)*$I$9+EQ312/MAX(EP312+EH312+EQ312, 0.1)*$J$9))/($B$11+$C$11+$F$11)</f>
        <v>0</v>
      </c>
      <c r="CU312">
        <f>($B$11*$K$9+$C$11*$K$9+$F$11*((EP312+EH312)/MAX(EP312+EH312+EQ312, 0.1)*$P$9+EQ312/MAX(EP312+EH312+EQ312, 0.1)*$Q$9))/($B$11+$C$11+$F$11)</f>
        <v>0</v>
      </c>
      <c r="CV312">
        <v>2.96</v>
      </c>
      <c r="CW312">
        <v>0.5</v>
      </c>
      <c r="CX312" t="s">
        <v>408</v>
      </c>
      <c r="CY312">
        <v>2</v>
      </c>
      <c r="CZ312" t="b">
        <v>1</v>
      </c>
      <c r="DA312">
        <v>1510796817.6</v>
      </c>
      <c r="DB312">
        <v>364.84662962963</v>
      </c>
      <c r="DC312">
        <v>346.700888888889</v>
      </c>
      <c r="DD312">
        <v>25.082162962963</v>
      </c>
      <c r="DE312">
        <v>24.1638666666667</v>
      </c>
      <c r="DF312">
        <v>358.328481481482</v>
      </c>
      <c r="DG312">
        <v>24.5116888888889</v>
      </c>
      <c r="DH312">
        <v>500.080074074074</v>
      </c>
      <c r="DI312">
        <v>89.8017111111111</v>
      </c>
      <c r="DJ312">
        <v>0.100033385185185</v>
      </c>
      <c r="DK312">
        <v>26.5958407407407</v>
      </c>
      <c r="DL312">
        <v>27.4995703703704</v>
      </c>
      <c r="DM312">
        <v>999.9</v>
      </c>
      <c r="DN312">
        <v>0</v>
      </c>
      <c r="DO312">
        <v>0</v>
      </c>
      <c r="DP312">
        <v>9985.90333333333</v>
      </c>
      <c r="DQ312">
        <v>0</v>
      </c>
      <c r="DR312">
        <v>9.80888259259259</v>
      </c>
      <c r="DS312">
        <v>18.1456592592593</v>
      </c>
      <c r="DT312">
        <v>374.233111111111</v>
      </c>
      <c r="DU312">
        <v>355.286074074074</v>
      </c>
      <c r="DV312">
        <v>0.918288148148148</v>
      </c>
      <c r="DW312">
        <v>346.700888888889</v>
      </c>
      <c r="DX312">
        <v>24.1638666666667</v>
      </c>
      <c r="DY312">
        <v>2.25241962962963</v>
      </c>
      <c r="DZ312">
        <v>2.16995555555556</v>
      </c>
      <c r="EA312">
        <v>19.3401148148148</v>
      </c>
      <c r="EB312">
        <v>18.7422111111111</v>
      </c>
      <c r="EC312">
        <v>2000.00222222222</v>
      </c>
      <c r="ED312">
        <v>0.979994666666667</v>
      </c>
      <c r="EE312">
        <v>0.0200055111111111</v>
      </c>
      <c r="EF312">
        <v>0</v>
      </c>
      <c r="EG312">
        <v>2.3589</v>
      </c>
      <c r="EH312">
        <v>0</v>
      </c>
      <c r="EI312">
        <v>4845.53851851852</v>
      </c>
      <c r="EJ312">
        <v>17300.1555555556</v>
      </c>
      <c r="EK312">
        <v>37.812</v>
      </c>
      <c r="EL312">
        <v>38.25</v>
      </c>
      <c r="EM312">
        <v>37.5</v>
      </c>
      <c r="EN312">
        <v>36.9906666666667</v>
      </c>
      <c r="EO312">
        <v>37.2406666666667</v>
      </c>
      <c r="EP312">
        <v>1959.99185185185</v>
      </c>
      <c r="EQ312">
        <v>40.0103703703704</v>
      </c>
      <c r="ER312">
        <v>0</v>
      </c>
      <c r="ES312">
        <v>1679597578.1</v>
      </c>
      <c r="ET312">
        <v>0</v>
      </c>
      <c r="EU312">
        <v>2.36761538461538</v>
      </c>
      <c r="EV312">
        <v>-0.185476929060186</v>
      </c>
      <c r="EW312">
        <v>5.66940169743417</v>
      </c>
      <c r="EX312">
        <v>4845.54038461538</v>
      </c>
      <c r="EY312">
        <v>15</v>
      </c>
      <c r="EZ312">
        <v>0</v>
      </c>
      <c r="FA312" t="s">
        <v>409</v>
      </c>
      <c r="FB312">
        <v>1510787920.6</v>
      </c>
      <c r="FC312">
        <v>1510787921.6</v>
      </c>
      <c r="FD312">
        <v>0</v>
      </c>
      <c r="FE312">
        <v>-0.101</v>
      </c>
      <c r="FF312">
        <v>-0.012</v>
      </c>
      <c r="FG312">
        <v>6.901</v>
      </c>
      <c r="FH312">
        <v>0.516</v>
      </c>
      <c r="FI312">
        <v>420</v>
      </c>
      <c r="FJ312">
        <v>24</v>
      </c>
      <c r="FK312">
        <v>0.32</v>
      </c>
      <c r="FL312">
        <v>0.12</v>
      </c>
      <c r="FM312">
        <v>0.917720682926829</v>
      </c>
      <c r="FN312">
        <v>0.00532041114982639</v>
      </c>
      <c r="FO312">
        <v>0.000976024550846362</v>
      </c>
      <c r="FP312">
        <v>1</v>
      </c>
      <c r="FQ312">
        <v>1</v>
      </c>
      <c r="FR312">
        <v>1</v>
      </c>
      <c r="FS312" t="s">
        <v>410</v>
      </c>
      <c r="FT312">
        <v>2.97294</v>
      </c>
      <c r="FU312">
        <v>2.75373</v>
      </c>
      <c r="FV312">
        <v>0.0760183</v>
      </c>
      <c r="FW312">
        <v>0.0738402</v>
      </c>
      <c r="FX312">
        <v>0.105384</v>
      </c>
      <c r="FY312">
        <v>0.10396</v>
      </c>
      <c r="FZ312">
        <v>35906.6</v>
      </c>
      <c r="GA312">
        <v>39256.8</v>
      </c>
      <c r="GB312">
        <v>35218.4</v>
      </c>
      <c r="GC312">
        <v>38443.8</v>
      </c>
      <c r="GD312">
        <v>44630</v>
      </c>
      <c r="GE312">
        <v>49737.2</v>
      </c>
      <c r="GF312">
        <v>55004.1</v>
      </c>
      <c r="GG312">
        <v>61647.6</v>
      </c>
      <c r="GH312">
        <v>1.98365</v>
      </c>
      <c r="GI312">
        <v>1.81375</v>
      </c>
      <c r="GJ312">
        <v>0.111807</v>
      </c>
      <c r="GK312">
        <v>0</v>
      </c>
      <c r="GL312">
        <v>25.6548</v>
      </c>
      <c r="GM312">
        <v>999.9</v>
      </c>
      <c r="GN312">
        <v>61.983</v>
      </c>
      <c r="GO312">
        <v>30.071</v>
      </c>
      <c r="GP312">
        <v>29.5258</v>
      </c>
      <c r="GQ312">
        <v>55.5933</v>
      </c>
      <c r="GR312">
        <v>49.0865</v>
      </c>
      <c r="GS312">
        <v>1</v>
      </c>
      <c r="GT312">
        <v>-0.0086814</v>
      </c>
      <c r="GU312">
        <v>0.819608</v>
      </c>
      <c r="GV312">
        <v>20.1154</v>
      </c>
      <c r="GW312">
        <v>5.19797</v>
      </c>
      <c r="GX312">
        <v>12.0041</v>
      </c>
      <c r="GY312">
        <v>4.97505</v>
      </c>
      <c r="GZ312">
        <v>3.29298</v>
      </c>
      <c r="HA312">
        <v>9999</v>
      </c>
      <c r="HB312">
        <v>9999</v>
      </c>
      <c r="HC312">
        <v>999.9</v>
      </c>
      <c r="HD312">
        <v>9999</v>
      </c>
      <c r="HE312">
        <v>1.8631</v>
      </c>
      <c r="HF312">
        <v>1.86813</v>
      </c>
      <c r="HG312">
        <v>1.86786</v>
      </c>
      <c r="HH312">
        <v>1.869</v>
      </c>
      <c r="HI312">
        <v>1.86988</v>
      </c>
      <c r="HJ312">
        <v>1.86584</v>
      </c>
      <c r="HK312">
        <v>1.867</v>
      </c>
      <c r="HL312">
        <v>1.86834</v>
      </c>
      <c r="HM312">
        <v>5</v>
      </c>
      <c r="HN312">
        <v>0</v>
      </c>
      <c r="HO312">
        <v>0</v>
      </c>
      <c r="HP312">
        <v>0</v>
      </c>
      <c r="HQ312" t="s">
        <v>411</v>
      </c>
      <c r="HR312" t="s">
        <v>412</v>
      </c>
      <c r="HS312" t="s">
        <v>413</v>
      </c>
      <c r="HT312" t="s">
        <v>413</v>
      </c>
      <c r="HU312" t="s">
        <v>413</v>
      </c>
      <c r="HV312" t="s">
        <v>413</v>
      </c>
      <c r="HW312">
        <v>0</v>
      </c>
      <c r="HX312">
        <v>100</v>
      </c>
      <c r="HY312">
        <v>100</v>
      </c>
      <c r="HZ312">
        <v>6.362</v>
      </c>
      <c r="IA312">
        <v>0.5706</v>
      </c>
      <c r="IB312">
        <v>4.09459096810632</v>
      </c>
      <c r="IC312">
        <v>0.00701673648668627</v>
      </c>
      <c r="ID312">
        <v>-7.00304995360485e-07</v>
      </c>
      <c r="IE312">
        <v>-1.86506737496121e-11</v>
      </c>
      <c r="IF312">
        <v>0.00125787624930914</v>
      </c>
      <c r="IG312">
        <v>-0.0224036906934607</v>
      </c>
      <c r="IH312">
        <v>0.00249664406764014</v>
      </c>
      <c r="II312">
        <v>-2.59163740235367e-05</v>
      </c>
      <c r="IJ312">
        <v>-2</v>
      </c>
      <c r="IK312">
        <v>2020</v>
      </c>
      <c r="IL312">
        <v>1</v>
      </c>
      <c r="IM312">
        <v>25</v>
      </c>
      <c r="IN312">
        <v>148.4</v>
      </c>
      <c r="IO312">
        <v>148.4</v>
      </c>
      <c r="IP312">
        <v>0.800781</v>
      </c>
      <c r="IQ312">
        <v>2.63306</v>
      </c>
      <c r="IR312">
        <v>1.54785</v>
      </c>
      <c r="IS312">
        <v>2.30347</v>
      </c>
      <c r="IT312">
        <v>1.34644</v>
      </c>
      <c r="IU312">
        <v>2.43896</v>
      </c>
      <c r="IV312">
        <v>34.1225</v>
      </c>
      <c r="IW312">
        <v>24.2188</v>
      </c>
      <c r="IX312">
        <v>18</v>
      </c>
      <c r="IY312">
        <v>502.983</v>
      </c>
      <c r="IZ312">
        <v>395.718</v>
      </c>
      <c r="JA312">
        <v>23.9894</v>
      </c>
      <c r="JB312">
        <v>27.0731</v>
      </c>
      <c r="JC312">
        <v>30.0004</v>
      </c>
      <c r="JD312">
        <v>27.0167</v>
      </c>
      <c r="JE312">
        <v>26.9614</v>
      </c>
      <c r="JF312">
        <v>16.0618</v>
      </c>
      <c r="JG312">
        <v>26.3733</v>
      </c>
      <c r="JH312">
        <v>64.1449</v>
      </c>
      <c r="JI312">
        <v>23.9871</v>
      </c>
      <c r="JJ312">
        <v>299.046</v>
      </c>
      <c r="JK312">
        <v>24.1723</v>
      </c>
      <c r="JL312">
        <v>102.069</v>
      </c>
      <c r="JM312">
        <v>102.623</v>
      </c>
    </row>
    <row r="313" spans="1:273">
      <c r="A313">
        <v>297</v>
      </c>
      <c r="B313">
        <v>1510796830.1</v>
      </c>
      <c r="C313">
        <v>7498</v>
      </c>
      <c r="D313" t="s">
        <v>1005</v>
      </c>
      <c r="E313" t="s">
        <v>1006</v>
      </c>
      <c r="F313">
        <v>5</v>
      </c>
      <c r="G313" t="s">
        <v>798</v>
      </c>
      <c r="H313" t="s">
        <v>406</v>
      </c>
      <c r="I313">
        <v>1510796822.31429</v>
      </c>
      <c r="J313">
        <f>(K313)/1000</f>
        <v>0</v>
      </c>
      <c r="K313">
        <f>IF(CZ313, AN313, AH313)</f>
        <v>0</v>
      </c>
      <c r="L313">
        <f>IF(CZ313, AI313, AG313)</f>
        <v>0</v>
      </c>
      <c r="M313">
        <f>DB313 - IF(AU313&gt;1, L313*CV313*100.0/(AW313*DP313), 0)</f>
        <v>0</v>
      </c>
      <c r="N313">
        <f>((T313-J313/2)*M313-L313)/(T313+J313/2)</f>
        <v>0</v>
      </c>
      <c r="O313">
        <f>N313*(DI313+DJ313)/1000.0</f>
        <v>0</v>
      </c>
      <c r="P313">
        <f>(DB313 - IF(AU313&gt;1, L313*CV313*100.0/(AW313*DP313), 0))*(DI313+DJ313)/1000.0</f>
        <v>0</v>
      </c>
      <c r="Q313">
        <f>2.0/((1/S313-1/R313)+SIGN(S313)*SQRT((1/S313-1/R313)*(1/S313-1/R313) + 4*CW313/((CW313+1)*(CW313+1))*(2*1/S313*1/R313-1/R313*1/R313)))</f>
        <v>0</v>
      </c>
      <c r="R313">
        <f>IF(LEFT(CX313,1)&lt;&gt;"0",IF(LEFT(CX313,1)="1",3.0,CY313),$D$5+$E$5*(DP313*DI313/($K$5*1000))+$F$5*(DP313*DI313/($K$5*1000))*MAX(MIN(CV313,$J$5),$I$5)*MAX(MIN(CV313,$J$5),$I$5)+$G$5*MAX(MIN(CV313,$J$5),$I$5)*(DP313*DI313/($K$5*1000))+$H$5*(DP313*DI313/($K$5*1000))*(DP313*DI313/($K$5*1000)))</f>
        <v>0</v>
      </c>
      <c r="S313">
        <f>J313*(1000-(1000*0.61365*exp(17.502*W313/(240.97+W313))/(DI313+DJ313)+DD313)/2)/(1000*0.61365*exp(17.502*W313/(240.97+W313))/(DI313+DJ313)-DD313)</f>
        <v>0</v>
      </c>
      <c r="T313">
        <f>1/((CW313+1)/(Q313/1.6)+1/(R313/1.37)) + CW313/((CW313+1)/(Q313/1.6) + CW313/(R313/1.37))</f>
        <v>0</v>
      </c>
      <c r="U313">
        <f>(CR313*CU313)</f>
        <v>0</v>
      </c>
      <c r="V313">
        <f>(DK313+(U313+2*0.95*5.67E-8*(((DK313+$B$7)+273)^4-(DK313+273)^4)-44100*J313)/(1.84*29.3*R313+8*0.95*5.67E-8*(DK313+273)^3))</f>
        <v>0</v>
      </c>
      <c r="W313">
        <f>($C$7*DL313+$D$7*DM313+$E$7*V313)</f>
        <v>0</v>
      </c>
      <c r="X313">
        <f>0.61365*exp(17.502*W313/(240.97+W313))</f>
        <v>0</v>
      </c>
      <c r="Y313">
        <f>(Z313/AA313*100)</f>
        <v>0</v>
      </c>
      <c r="Z313">
        <f>DD313*(DI313+DJ313)/1000</f>
        <v>0</v>
      </c>
      <c r="AA313">
        <f>0.61365*exp(17.502*DK313/(240.97+DK313))</f>
        <v>0</v>
      </c>
      <c r="AB313">
        <f>(X313-DD313*(DI313+DJ313)/1000)</f>
        <v>0</v>
      </c>
      <c r="AC313">
        <f>(-J313*44100)</f>
        <v>0</v>
      </c>
      <c r="AD313">
        <f>2*29.3*R313*0.92*(DK313-W313)</f>
        <v>0</v>
      </c>
      <c r="AE313">
        <f>2*0.95*5.67E-8*(((DK313+$B$7)+273)^4-(W313+273)^4)</f>
        <v>0</v>
      </c>
      <c r="AF313">
        <f>U313+AE313+AC313+AD313</f>
        <v>0</v>
      </c>
      <c r="AG313">
        <f>DH313*AU313*(DC313-DB313*(1000-AU313*DE313)/(1000-AU313*DD313))/(100*CV313)</f>
        <v>0</v>
      </c>
      <c r="AH313">
        <f>1000*DH313*AU313*(DD313-DE313)/(100*CV313*(1000-AU313*DD313))</f>
        <v>0</v>
      </c>
      <c r="AI313">
        <f>(AJ313 - AK313 - DI313*1E3/(8.314*(DK313+273.15)) * AM313/DH313 * AL313) * DH313/(100*CV313) * (1000 - DE313)/1000</f>
        <v>0</v>
      </c>
      <c r="AJ313">
        <v>321.184980569099</v>
      </c>
      <c r="AK313">
        <v>334.396109090909</v>
      </c>
      <c r="AL313">
        <v>-3.36155229843842</v>
      </c>
      <c r="AM313">
        <v>64.6680745848926</v>
      </c>
      <c r="AN313">
        <f>(AP313 - AO313 + DI313*1E3/(8.314*(DK313+273.15)) * AR313/DH313 * AQ313) * DH313/(100*CV313) * 1000/(1000 - AP313)</f>
        <v>0</v>
      </c>
      <c r="AO313">
        <v>24.1621372645552</v>
      </c>
      <c r="AP313">
        <v>25.0817384615385</v>
      </c>
      <c r="AQ313">
        <v>-2.13146781245297e-06</v>
      </c>
      <c r="AR313">
        <v>99.6129753711119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MAX(0,($B$13+$C$13*DP313)/(1+$D$13*DP313)*DI313/(DK313+273)*$E$13)</f>
        <v>0</v>
      </c>
      <c r="AX313" t="s">
        <v>407</v>
      </c>
      <c r="AY313" t="s">
        <v>407</v>
      </c>
      <c r="AZ313">
        <v>0</v>
      </c>
      <c r="BA313">
        <v>0</v>
      </c>
      <c r="BB313">
        <f>1-AZ313/BA313</f>
        <v>0</v>
      </c>
      <c r="BC313">
        <v>0</v>
      </c>
      <c r="BD313" t="s">
        <v>407</v>
      </c>
      <c r="BE313" t="s">
        <v>407</v>
      </c>
      <c r="BF313">
        <v>0</v>
      </c>
      <c r="BG313">
        <v>0</v>
      </c>
      <c r="BH313">
        <f>1-BF313/BG313</f>
        <v>0</v>
      </c>
      <c r="BI313">
        <v>0.5</v>
      </c>
      <c r="BJ313">
        <f>CS313</f>
        <v>0</v>
      </c>
      <c r="BK313">
        <f>L313</f>
        <v>0</v>
      </c>
      <c r="BL313">
        <f>BH313*BI313*BJ313</f>
        <v>0</v>
      </c>
      <c r="BM313">
        <f>(BK313-BC313)/BJ313</f>
        <v>0</v>
      </c>
      <c r="BN313">
        <f>(BA313-BG313)/BG313</f>
        <v>0</v>
      </c>
      <c r="BO313">
        <f>AZ313/(BB313+AZ313/BG313)</f>
        <v>0</v>
      </c>
      <c r="BP313" t="s">
        <v>407</v>
      </c>
      <c r="BQ313">
        <v>0</v>
      </c>
      <c r="BR313">
        <f>IF(BQ313&lt;&gt;0, BQ313, BO313)</f>
        <v>0</v>
      </c>
      <c r="BS313">
        <f>1-BR313/BG313</f>
        <v>0</v>
      </c>
      <c r="BT313">
        <f>(BG313-BF313)/(BG313-BR313)</f>
        <v>0</v>
      </c>
      <c r="BU313">
        <f>(BA313-BG313)/(BA313-BR313)</f>
        <v>0</v>
      </c>
      <c r="BV313">
        <f>(BG313-BF313)/(BG313-AZ313)</f>
        <v>0</v>
      </c>
      <c r="BW313">
        <f>(BA313-BG313)/(BA313-AZ313)</f>
        <v>0</v>
      </c>
      <c r="BX313">
        <f>(BT313*BR313/BF313)</f>
        <v>0</v>
      </c>
      <c r="BY313">
        <f>(1-BX313)</f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f>$B$11*DQ313+$C$11*DR313+$F$11*EC313*(1-EF313)</f>
        <v>0</v>
      </c>
      <c r="CS313">
        <f>CR313*CT313</f>
        <v>0</v>
      </c>
      <c r="CT313">
        <f>($B$11*$D$9+$C$11*$D$9+$F$11*((EP313+EH313)/MAX(EP313+EH313+EQ313, 0.1)*$I$9+EQ313/MAX(EP313+EH313+EQ313, 0.1)*$J$9))/($B$11+$C$11+$F$11)</f>
        <v>0</v>
      </c>
      <c r="CU313">
        <f>($B$11*$K$9+$C$11*$K$9+$F$11*((EP313+EH313)/MAX(EP313+EH313+EQ313, 0.1)*$P$9+EQ313/MAX(EP313+EH313+EQ313, 0.1)*$Q$9))/($B$11+$C$11+$F$11)</f>
        <v>0</v>
      </c>
      <c r="CV313">
        <v>2.96</v>
      </c>
      <c r="CW313">
        <v>0.5</v>
      </c>
      <c r="CX313" t="s">
        <v>408</v>
      </c>
      <c r="CY313">
        <v>2</v>
      </c>
      <c r="CZ313" t="b">
        <v>1</v>
      </c>
      <c r="DA313">
        <v>1510796822.31429</v>
      </c>
      <c r="DB313">
        <v>349.729785714286</v>
      </c>
      <c r="DC313">
        <v>330.965571428571</v>
      </c>
      <c r="DD313">
        <v>25.082375</v>
      </c>
      <c r="DE313">
        <v>24.1634035714286</v>
      </c>
      <c r="DF313">
        <v>343.309642857143</v>
      </c>
      <c r="DG313">
        <v>24.5118964285714</v>
      </c>
      <c r="DH313">
        <v>500.070464285714</v>
      </c>
      <c r="DI313">
        <v>89.80155</v>
      </c>
      <c r="DJ313">
        <v>0.0999299607142857</v>
      </c>
      <c r="DK313">
        <v>26.595275</v>
      </c>
      <c r="DL313">
        <v>27.5000571428571</v>
      </c>
      <c r="DM313">
        <v>999.9</v>
      </c>
      <c r="DN313">
        <v>0</v>
      </c>
      <c r="DO313">
        <v>0</v>
      </c>
      <c r="DP313">
        <v>10000.7610714286</v>
      </c>
      <c r="DQ313">
        <v>0</v>
      </c>
      <c r="DR313">
        <v>9.8187075</v>
      </c>
      <c r="DS313">
        <v>18.764125</v>
      </c>
      <c r="DT313">
        <v>358.727428571429</v>
      </c>
      <c r="DU313">
        <v>339.160928571429</v>
      </c>
      <c r="DV313">
        <v>0.918975035714286</v>
      </c>
      <c r="DW313">
        <v>330.965571428571</v>
      </c>
      <c r="DX313">
        <v>24.1634035714286</v>
      </c>
      <c r="DY313">
        <v>2.252435</v>
      </c>
      <c r="DZ313">
        <v>2.16991035714286</v>
      </c>
      <c r="EA313">
        <v>19.3402321428571</v>
      </c>
      <c r="EB313">
        <v>18.741875</v>
      </c>
      <c r="EC313">
        <v>2000.02535714286</v>
      </c>
      <c r="ED313">
        <v>0.97999475</v>
      </c>
      <c r="EE313">
        <v>0.020005425</v>
      </c>
      <c r="EF313">
        <v>0</v>
      </c>
      <c r="EG313">
        <v>2.32701428571429</v>
      </c>
      <c r="EH313">
        <v>0</v>
      </c>
      <c r="EI313">
        <v>4846.22964285714</v>
      </c>
      <c r="EJ313">
        <v>17300.3607142857</v>
      </c>
      <c r="EK313">
        <v>37.812</v>
      </c>
      <c r="EL313">
        <v>38.25</v>
      </c>
      <c r="EM313">
        <v>37.5</v>
      </c>
      <c r="EN313">
        <v>36.99325</v>
      </c>
      <c r="EO313">
        <v>37.241</v>
      </c>
      <c r="EP313">
        <v>1960.01464285714</v>
      </c>
      <c r="EQ313">
        <v>40.0107142857143</v>
      </c>
      <c r="ER313">
        <v>0</v>
      </c>
      <c r="ES313">
        <v>1679597582.9</v>
      </c>
      <c r="ET313">
        <v>0</v>
      </c>
      <c r="EU313">
        <v>2.33083076923077</v>
      </c>
      <c r="EV313">
        <v>-0.969429067149587</v>
      </c>
      <c r="EW313">
        <v>11.37094015555</v>
      </c>
      <c r="EX313">
        <v>4846.19230769231</v>
      </c>
      <c r="EY313">
        <v>15</v>
      </c>
      <c r="EZ313">
        <v>0</v>
      </c>
      <c r="FA313" t="s">
        <v>409</v>
      </c>
      <c r="FB313">
        <v>1510787920.6</v>
      </c>
      <c r="FC313">
        <v>1510787921.6</v>
      </c>
      <c r="FD313">
        <v>0</v>
      </c>
      <c r="FE313">
        <v>-0.101</v>
      </c>
      <c r="FF313">
        <v>-0.012</v>
      </c>
      <c r="FG313">
        <v>6.901</v>
      </c>
      <c r="FH313">
        <v>0.516</v>
      </c>
      <c r="FI313">
        <v>420</v>
      </c>
      <c r="FJ313">
        <v>24</v>
      </c>
      <c r="FK313">
        <v>0.32</v>
      </c>
      <c r="FL313">
        <v>0.12</v>
      </c>
      <c r="FM313">
        <v>0.918716243902439</v>
      </c>
      <c r="FN313">
        <v>0.00888085714285781</v>
      </c>
      <c r="FO313">
        <v>0.00136080816698786</v>
      </c>
      <c r="FP313">
        <v>1</v>
      </c>
      <c r="FQ313">
        <v>1</v>
      </c>
      <c r="FR313">
        <v>1</v>
      </c>
      <c r="FS313" t="s">
        <v>410</v>
      </c>
      <c r="FT313">
        <v>2.97293</v>
      </c>
      <c r="FU313">
        <v>2.75404</v>
      </c>
      <c r="FV313">
        <v>0.0730242</v>
      </c>
      <c r="FW313">
        <v>0.0707437</v>
      </c>
      <c r="FX313">
        <v>0.105376</v>
      </c>
      <c r="FY313">
        <v>0.103956</v>
      </c>
      <c r="FZ313">
        <v>36022.7</v>
      </c>
      <c r="GA313">
        <v>39387.6</v>
      </c>
      <c r="GB313">
        <v>35218.2</v>
      </c>
      <c r="GC313">
        <v>38443.5</v>
      </c>
      <c r="GD313">
        <v>44629.9</v>
      </c>
      <c r="GE313">
        <v>49737.4</v>
      </c>
      <c r="GF313">
        <v>55003.7</v>
      </c>
      <c r="GG313">
        <v>61647.6</v>
      </c>
      <c r="GH313">
        <v>1.98353</v>
      </c>
      <c r="GI313">
        <v>1.81355</v>
      </c>
      <c r="GJ313">
        <v>0.11342</v>
      </c>
      <c r="GK313">
        <v>0</v>
      </c>
      <c r="GL313">
        <v>25.6514</v>
      </c>
      <c r="GM313">
        <v>999.9</v>
      </c>
      <c r="GN313">
        <v>62.007</v>
      </c>
      <c r="GO313">
        <v>30.071</v>
      </c>
      <c r="GP313">
        <v>29.5377</v>
      </c>
      <c r="GQ313">
        <v>55.5133</v>
      </c>
      <c r="GR313">
        <v>48.9704</v>
      </c>
      <c r="GS313">
        <v>1</v>
      </c>
      <c r="GT313">
        <v>-0.00867378</v>
      </c>
      <c r="GU313">
        <v>0.799178</v>
      </c>
      <c r="GV313">
        <v>20.1155</v>
      </c>
      <c r="GW313">
        <v>5.19782</v>
      </c>
      <c r="GX313">
        <v>12.004</v>
      </c>
      <c r="GY313">
        <v>4.97535</v>
      </c>
      <c r="GZ313">
        <v>3.29308</v>
      </c>
      <c r="HA313">
        <v>9999</v>
      </c>
      <c r="HB313">
        <v>9999</v>
      </c>
      <c r="HC313">
        <v>999.9</v>
      </c>
      <c r="HD313">
        <v>9999</v>
      </c>
      <c r="HE313">
        <v>1.8631</v>
      </c>
      <c r="HF313">
        <v>1.86813</v>
      </c>
      <c r="HG313">
        <v>1.86786</v>
      </c>
      <c r="HH313">
        <v>1.86902</v>
      </c>
      <c r="HI313">
        <v>1.86985</v>
      </c>
      <c r="HJ313">
        <v>1.86584</v>
      </c>
      <c r="HK313">
        <v>1.86702</v>
      </c>
      <c r="HL313">
        <v>1.8683</v>
      </c>
      <c r="HM313">
        <v>5</v>
      </c>
      <c r="HN313">
        <v>0</v>
      </c>
      <c r="HO313">
        <v>0</v>
      </c>
      <c r="HP313">
        <v>0</v>
      </c>
      <c r="HQ313" t="s">
        <v>411</v>
      </c>
      <c r="HR313" t="s">
        <v>412</v>
      </c>
      <c r="HS313" t="s">
        <v>413</v>
      </c>
      <c r="HT313" t="s">
        <v>413</v>
      </c>
      <c r="HU313" t="s">
        <v>413</v>
      </c>
      <c r="HV313" t="s">
        <v>413</v>
      </c>
      <c r="HW313">
        <v>0</v>
      </c>
      <c r="HX313">
        <v>100</v>
      </c>
      <c r="HY313">
        <v>100</v>
      </c>
      <c r="HZ313">
        <v>6.255</v>
      </c>
      <c r="IA313">
        <v>0.5705</v>
      </c>
      <c r="IB313">
        <v>4.09459096810632</v>
      </c>
      <c r="IC313">
        <v>0.00701673648668627</v>
      </c>
      <c r="ID313">
        <v>-7.00304995360485e-07</v>
      </c>
      <c r="IE313">
        <v>-1.86506737496121e-11</v>
      </c>
      <c r="IF313">
        <v>0.00125787624930914</v>
      </c>
      <c r="IG313">
        <v>-0.0224036906934607</v>
      </c>
      <c r="IH313">
        <v>0.00249664406764014</v>
      </c>
      <c r="II313">
        <v>-2.59163740235367e-05</v>
      </c>
      <c r="IJ313">
        <v>-2</v>
      </c>
      <c r="IK313">
        <v>2020</v>
      </c>
      <c r="IL313">
        <v>1</v>
      </c>
      <c r="IM313">
        <v>25</v>
      </c>
      <c r="IN313">
        <v>148.5</v>
      </c>
      <c r="IO313">
        <v>148.5</v>
      </c>
      <c r="IP313">
        <v>0.769043</v>
      </c>
      <c r="IQ313">
        <v>2.63672</v>
      </c>
      <c r="IR313">
        <v>1.54785</v>
      </c>
      <c r="IS313">
        <v>2.30469</v>
      </c>
      <c r="IT313">
        <v>1.34644</v>
      </c>
      <c r="IU313">
        <v>2.43652</v>
      </c>
      <c r="IV313">
        <v>34.1225</v>
      </c>
      <c r="IW313">
        <v>24.2188</v>
      </c>
      <c r="IX313">
        <v>18</v>
      </c>
      <c r="IY313">
        <v>502.921</v>
      </c>
      <c r="IZ313">
        <v>395.616</v>
      </c>
      <c r="JA313">
        <v>23.9865</v>
      </c>
      <c r="JB313">
        <v>27.0749</v>
      </c>
      <c r="JC313">
        <v>30.0003</v>
      </c>
      <c r="JD313">
        <v>27.019</v>
      </c>
      <c r="JE313">
        <v>26.9625</v>
      </c>
      <c r="JF313">
        <v>15.421</v>
      </c>
      <c r="JG313">
        <v>26.3733</v>
      </c>
      <c r="JH313">
        <v>64.1449</v>
      </c>
      <c r="JI313">
        <v>23.9874</v>
      </c>
      <c r="JJ313">
        <v>285.642</v>
      </c>
      <c r="JK313">
        <v>24.1723</v>
      </c>
      <c r="JL313">
        <v>102.068</v>
      </c>
      <c r="JM313">
        <v>102.623</v>
      </c>
    </row>
    <row r="314" spans="1:273">
      <c r="A314">
        <v>298</v>
      </c>
      <c r="B314">
        <v>1510796835.1</v>
      </c>
      <c r="C314">
        <v>7503</v>
      </c>
      <c r="D314" t="s">
        <v>1007</v>
      </c>
      <c r="E314" t="s">
        <v>1008</v>
      </c>
      <c r="F314">
        <v>5</v>
      </c>
      <c r="G314" t="s">
        <v>798</v>
      </c>
      <c r="H314" t="s">
        <v>406</v>
      </c>
      <c r="I314">
        <v>1510796827.6</v>
      </c>
      <c r="J314">
        <f>(K314)/1000</f>
        <v>0</v>
      </c>
      <c r="K314">
        <f>IF(CZ314, AN314, AH314)</f>
        <v>0</v>
      </c>
      <c r="L314">
        <f>IF(CZ314, AI314, AG314)</f>
        <v>0</v>
      </c>
      <c r="M314">
        <f>DB314 - IF(AU314&gt;1, L314*CV314*100.0/(AW314*DP314), 0)</f>
        <v>0</v>
      </c>
      <c r="N314">
        <f>((T314-J314/2)*M314-L314)/(T314+J314/2)</f>
        <v>0</v>
      </c>
      <c r="O314">
        <f>N314*(DI314+DJ314)/1000.0</f>
        <v>0</v>
      </c>
      <c r="P314">
        <f>(DB314 - IF(AU314&gt;1, L314*CV314*100.0/(AW314*DP314), 0))*(DI314+DJ314)/1000.0</f>
        <v>0</v>
      </c>
      <c r="Q314">
        <f>2.0/((1/S314-1/R314)+SIGN(S314)*SQRT((1/S314-1/R314)*(1/S314-1/R314) + 4*CW314/((CW314+1)*(CW314+1))*(2*1/S314*1/R314-1/R314*1/R314)))</f>
        <v>0</v>
      </c>
      <c r="R314">
        <f>IF(LEFT(CX314,1)&lt;&gt;"0",IF(LEFT(CX314,1)="1",3.0,CY314),$D$5+$E$5*(DP314*DI314/($K$5*1000))+$F$5*(DP314*DI314/($K$5*1000))*MAX(MIN(CV314,$J$5),$I$5)*MAX(MIN(CV314,$J$5),$I$5)+$G$5*MAX(MIN(CV314,$J$5),$I$5)*(DP314*DI314/($K$5*1000))+$H$5*(DP314*DI314/($K$5*1000))*(DP314*DI314/($K$5*1000)))</f>
        <v>0</v>
      </c>
      <c r="S314">
        <f>J314*(1000-(1000*0.61365*exp(17.502*W314/(240.97+W314))/(DI314+DJ314)+DD314)/2)/(1000*0.61365*exp(17.502*W314/(240.97+W314))/(DI314+DJ314)-DD314)</f>
        <v>0</v>
      </c>
      <c r="T314">
        <f>1/((CW314+1)/(Q314/1.6)+1/(R314/1.37)) + CW314/((CW314+1)/(Q314/1.6) + CW314/(R314/1.37))</f>
        <v>0</v>
      </c>
      <c r="U314">
        <f>(CR314*CU314)</f>
        <v>0</v>
      </c>
      <c r="V314">
        <f>(DK314+(U314+2*0.95*5.67E-8*(((DK314+$B$7)+273)^4-(DK314+273)^4)-44100*J314)/(1.84*29.3*R314+8*0.95*5.67E-8*(DK314+273)^3))</f>
        <v>0</v>
      </c>
      <c r="W314">
        <f>($C$7*DL314+$D$7*DM314+$E$7*V314)</f>
        <v>0</v>
      </c>
      <c r="X314">
        <f>0.61365*exp(17.502*W314/(240.97+W314))</f>
        <v>0</v>
      </c>
      <c r="Y314">
        <f>(Z314/AA314*100)</f>
        <v>0</v>
      </c>
      <c r="Z314">
        <f>DD314*(DI314+DJ314)/1000</f>
        <v>0</v>
      </c>
      <c r="AA314">
        <f>0.61365*exp(17.502*DK314/(240.97+DK314))</f>
        <v>0</v>
      </c>
      <c r="AB314">
        <f>(X314-DD314*(DI314+DJ314)/1000)</f>
        <v>0</v>
      </c>
      <c r="AC314">
        <f>(-J314*44100)</f>
        <v>0</v>
      </c>
      <c r="AD314">
        <f>2*29.3*R314*0.92*(DK314-W314)</f>
        <v>0</v>
      </c>
      <c r="AE314">
        <f>2*0.95*5.67E-8*(((DK314+$B$7)+273)^4-(W314+273)^4)</f>
        <v>0</v>
      </c>
      <c r="AF314">
        <f>U314+AE314+AC314+AD314</f>
        <v>0</v>
      </c>
      <c r="AG314">
        <f>DH314*AU314*(DC314-DB314*(1000-AU314*DE314)/(1000-AU314*DD314))/(100*CV314)</f>
        <v>0</v>
      </c>
      <c r="AH314">
        <f>1000*DH314*AU314*(DD314-DE314)/(100*CV314*(1000-AU314*DD314))</f>
        <v>0</v>
      </c>
      <c r="AI314">
        <f>(AJ314 - AK314 - DI314*1E3/(8.314*(DK314+273.15)) * AM314/DH314 * AL314) * DH314/(100*CV314) * (1000 - DE314)/1000</f>
        <v>0</v>
      </c>
      <c r="AJ314">
        <v>304.120070041308</v>
      </c>
      <c r="AK314">
        <v>317.511563636363</v>
      </c>
      <c r="AL314">
        <v>-3.38446367182838</v>
      </c>
      <c r="AM314">
        <v>64.6680745848926</v>
      </c>
      <c r="AN314">
        <f>(AP314 - AO314 + DI314*1E3/(8.314*(DK314+273.15)) * AR314/DH314 * AQ314) * DH314/(100*CV314) * 1000/(1000 - AP314)</f>
        <v>0</v>
      </c>
      <c r="AO314">
        <v>24.1614341193853</v>
      </c>
      <c r="AP314">
        <v>25.0776538461539</v>
      </c>
      <c r="AQ314">
        <v>-1.82463223204915e-07</v>
      </c>
      <c r="AR314">
        <v>99.6129753711119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MAX(0,($B$13+$C$13*DP314)/(1+$D$13*DP314)*DI314/(DK314+273)*$E$13)</f>
        <v>0</v>
      </c>
      <c r="AX314" t="s">
        <v>407</v>
      </c>
      <c r="AY314" t="s">
        <v>407</v>
      </c>
      <c r="AZ314">
        <v>0</v>
      </c>
      <c r="BA314">
        <v>0</v>
      </c>
      <c r="BB314">
        <f>1-AZ314/BA314</f>
        <v>0</v>
      </c>
      <c r="BC314">
        <v>0</v>
      </c>
      <c r="BD314" t="s">
        <v>407</v>
      </c>
      <c r="BE314" t="s">
        <v>407</v>
      </c>
      <c r="BF314">
        <v>0</v>
      </c>
      <c r="BG314">
        <v>0</v>
      </c>
      <c r="BH314">
        <f>1-BF314/BG314</f>
        <v>0</v>
      </c>
      <c r="BI314">
        <v>0.5</v>
      </c>
      <c r="BJ314">
        <f>CS314</f>
        <v>0</v>
      </c>
      <c r="BK314">
        <f>L314</f>
        <v>0</v>
      </c>
      <c r="BL314">
        <f>BH314*BI314*BJ314</f>
        <v>0</v>
      </c>
      <c r="BM314">
        <f>(BK314-BC314)/BJ314</f>
        <v>0</v>
      </c>
      <c r="BN314">
        <f>(BA314-BG314)/BG314</f>
        <v>0</v>
      </c>
      <c r="BO314">
        <f>AZ314/(BB314+AZ314/BG314)</f>
        <v>0</v>
      </c>
      <c r="BP314" t="s">
        <v>407</v>
      </c>
      <c r="BQ314">
        <v>0</v>
      </c>
      <c r="BR314">
        <f>IF(BQ314&lt;&gt;0, BQ314, BO314)</f>
        <v>0</v>
      </c>
      <c r="BS314">
        <f>1-BR314/BG314</f>
        <v>0</v>
      </c>
      <c r="BT314">
        <f>(BG314-BF314)/(BG314-BR314)</f>
        <v>0</v>
      </c>
      <c r="BU314">
        <f>(BA314-BG314)/(BA314-BR314)</f>
        <v>0</v>
      </c>
      <c r="BV314">
        <f>(BG314-BF314)/(BG314-AZ314)</f>
        <v>0</v>
      </c>
      <c r="BW314">
        <f>(BA314-BG314)/(BA314-AZ314)</f>
        <v>0</v>
      </c>
      <c r="BX314">
        <f>(BT314*BR314/BF314)</f>
        <v>0</v>
      </c>
      <c r="BY314">
        <f>(1-BX314)</f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f>$B$11*DQ314+$C$11*DR314+$F$11*EC314*(1-EF314)</f>
        <v>0</v>
      </c>
      <c r="CS314">
        <f>CR314*CT314</f>
        <v>0</v>
      </c>
      <c r="CT314">
        <f>($B$11*$D$9+$C$11*$D$9+$F$11*((EP314+EH314)/MAX(EP314+EH314+EQ314, 0.1)*$I$9+EQ314/MAX(EP314+EH314+EQ314, 0.1)*$J$9))/($B$11+$C$11+$F$11)</f>
        <v>0</v>
      </c>
      <c r="CU314">
        <f>($B$11*$K$9+$C$11*$K$9+$F$11*((EP314+EH314)/MAX(EP314+EH314+EQ314, 0.1)*$P$9+EQ314/MAX(EP314+EH314+EQ314, 0.1)*$Q$9))/($B$11+$C$11+$F$11)</f>
        <v>0</v>
      </c>
      <c r="CV314">
        <v>2.96</v>
      </c>
      <c r="CW314">
        <v>0.5</v>
      </c>
      <c r="CX314" t="s">
        <v>408</v>
      </c>
      <c r="CY314">
        <v>2</v>
      </c>
      <c r="CZ314" t="b">
        <v>1</v>
      </c>
      <c r="DA314">
        <v>1510796827.6</v>
      </c>
      <c r="DB314">
        <v>332.535666666667</v>
      </c>
      <c r="DC314">
        <v>313.338407407407</v>
      </c>
      <c r="DD314">
        <v>25.082237037037</v>
      </c>
      <c r="DE314">
        <v>24.162537037037</v>
      </c>
      <c r="DF314">
        <v>326.227296296296</v>
      </c>
      <c r="DG314">
        <v>24.511762962963</v>
      </c>
      <c r="DH314">
        <v>500.085592592593</v>
      </c>
      <c r="DI314">
        <v>89.8010222222222</v>
      </c>
      <c r="DJ314">
        <v>0.0999907</v>
      </c>
      <c r="DK314">
        <v>26.5942555555556</v>
      </c>
      <c r="DL314">
        <v>27.4997592592593</v>
      </c>
      <c r="DM314">
        <v>999.9</v>
      </c>
      <c r="DN314">
        <v>0</v>
      </c>
      <c r="DO314">
        <v>0</v>
      </c>
      <c r="DP314">
        <v>9995.85962962963</v>
      </c>
      <c r="DQ314">
        <v>0</v>
      </c>
      <c r="DR314">
        <v>9.8192</v>
      </c>
      <c r="DS314">
        <v>19.197237037037</v>
      </c>
      <c r="DT314">
        <v>341.091</v>
      </c>
      <c r="DU314">
        <v>321.096925925926</v>
      </c>
      <c r="DV314">
        <v>0.919706629629629</v>
      </c>
      <c r="DW314">
        <v>313.338407407407</v>
      </c>
      <c r="DX314">
        <v>24.162537037037</v>
      </c>
      <c r="DY314">
        <v>2.25240925925926</v>
      </c>
      <c r="DZ314">
        <v>2.16981962962963</v>
      </c>
      <c r="EA314">
        <v>19.340037037037</v>
      </c>
      <c r="EB314">
        <v>18.7412</v>
      </c>
      <c r="EC314">
        <v>2000.01740740741</v>
      </c>
      <c r="ED314">
        <v>0.979994666666667</v>
      </c>
      <c r="EE314">
        <v>0.0200055111111111</v>
      </c>
      <c r="EF314">
        <v>0</v>
      </c>
      <c r="EG314">
        <v>2.26460740740741</v>
      </c>
      <c r="EH314">
        <v>0</v>
      </c>
      <c r="EI314">
        <v>4847.27481481481</v>
      </c>
      <c r="EJ314">
        <v>17300.2851851852</v>
      </c>
      <c r="EK314">
        <v>37.812</v>
      </c>
      <c r="EL314">
        <v>38.25</v>
      </c>
      <c r="EM314">
        <v>37.5</v>
      </c>
      <c r="EN314">
        <v>36.9836666666667</v>
      </c>
      <c r="EO314">
        <v>37.2453333333333</v>
      </c>
      <c r="EP314">
        <v>1960.00666666667</v>
      </c>
      <c r="EQ314">
        <v>40.0107407407407</v>
      </c>
      <c r="ER314">
        <v>0</v>
      </c>
      <c r="ES314">
        <v>1679597588.3</v>
      </c>
      <c r="ET314">
        <v>0</v>
      </c>
      <c r="EU314">
        <v>2.268056</v>
      </c>
      <c r="EV314">
        <v>-0.84424616820948</v>
      </c>
      <c r="EW314">
        <v>13.509999993366</v>
      </c>
      <c r="EX314">
        <v>4847.3776</v>
      </c>
      <c r="EY314">
        <v>15</v>
      </c>
      <c r="EZ314">
        <v>0</v>
      </c>
      <c r="FA314" t="s">
        <v>409</v>
      </c>
      <c r="FB314">
        <v>1510787920.6</v>
      </c>
      <c r="FC314">
        <v>1510787921.6</v>
      </c>
      <c r="FD314">
        <v>0</v>
      </c>
      <c r="FE314">
        <v>-0.101</v>
      </c>
      <c r="FF314">
        <v>-0.012</v>
      </c>
      <c r="FG314">
        <v>6.901</v>
      </c>
      <c r="FH314">
        <v>0.516</v>
      </c>
      <c r="FI314">
        <v>420</v>
      </c>
      <c r="FJ314">
        <v>24</v>
      </c>
      <c r="FK314">
        <v>0.32</v>
      </c>
      <c r="FL314">
        <v>0.12</v>
      </c>
      <c r="FM314">
        <v>0.919209902439024</v>
      </c>
      <c r="FN314">
        <v>0.00922143554006812</v>
      </c>
      <c r="FO314">
        <v>0.00144201415379674</v>
      </c>
      <c r="FP314">
        <v>1</v>
      </c>
      <c r="FQ314">
        <v>1</v>
      </c>
      <c r="FR314">
        <v>1</v>
      </c>
      <c r="FS314" t="s">
        <v>410</v>
      </c>
      <c r="FT314">
        <v>2.973</v>
      </c>
      <c r="FU314">
        <v>2.75385</v>
      </c>
      <c r="FV314">
        <v>0.0699554</v>
      </c>
      <c r="FW314">
        <v>0.0675653</v>
      </c>
      <c r="FX314">
        <v>0.105364</v>
      </c>
      <c r="FY314">
        <v>0.103953</v>
      </c>
      <c r="FZ314">
        <v>36141.6</v>
      </c>
      <c r="GA314">
        <v>39522.2</v>
      </c>
      <c r="GB314">
        <v>35217.9</v>
      </c>
      <c r="GC314">
        <v>38443.4</v>
      </c>
      <c r="GD314">
        <v>44630</v>
      </c>
      <c r="GE314">
        <v>49737.1</v>
      </c>
      <c r="GF314">
        <v>55003.2</v>
      </c>
      <c r="GG314">
        <v>61647.2</v>
      </c>
      <c r="GH314">
        <v>1.9837</v>
      </c>
      <c r="GI314">
        <v>1.8136</v>
      </c>
      <c r="GJ314">
        <v>0.113171</v>
      </c>
      <c r="GK314">
        <v>0</v>
      </c>
      <c r="GL314">
        <v>25.6492</v>
      </c>
      <c r="GM314">
        <v>999.9</v>
      </c>
      <c r="GN314">
        <v>61.983</v>
      </c>
      <c r="GO314">
        <v>30.051</v>
      </c>
      <c r="GP314">
        <v>29.491</v>
      </c>
      <c r="GQ314">
        <v>55.4633</v>
      </c>
      <c r="GR314">
        <v>48.9303</v>
      </c>
      <c r="GS314">
        <v>1</v>
      </c>
      <c r="GT314">
        <v>-0.00833842</v>
      </c>
      <c r="GU314">
        <v>0.797587</v>
      </c>
      <c r="GV314">
        <v>20.1156</v>
      </c>
      <c r="GW314">
        <v>5.19812</v>
      </c>
      <c r="GX314">
        <v>12.0041</v>
      </c>
      <c r="GY314">
        <v>4.97545</v>
      </c>
      <c r="GZ314">
        <v>3.29303</v>
      </c>
      <c r="HA314">
        <v>9999</v>
      </c>
      <c r="HB314">
        <v>9999</v>
      </c>
      <c r="HC314">
        <v>999.9</v>
      </c>
      <c r="HD314">
        <v>9999</v>
      </c>
      <c r="HE314">
        <v>1.8631</v>
      </c>
      <c r="HF314">
        <v>1.86813</v>
      </c>
      <c r="HG314">
        <v>1.86785</v>
      </c>
      <c r="HH314">
        <v>1.869</v>
      </c>
      <c r="HI314">
        <v>1.86988</v>
      </c>
      <c r="HJ314">
        <v>1.86585</v>
      </c>
      <c r="HK314">
        <v>1.86701</v>
      </c>
      <c r="HL314">
        <v>1.86832</v>
      </c>
      <c r="HM314">
        <v>5</v>
      </c>
      <c r="HN314">
        <v>0</v>
      </c>
      <c r="HO314">
        <v>0</v>
      </c>
      <c r="HP314">
        <v>0</v>
      </c>
      <c r="HQ314" t="s">
        <v>411</v>
      </c>
      <c r="HR314" t="s">
        <v>412</v>
      </c>
      <c r="HS314" t="s">
        <v>413</v>
      </c>
      <c r="HT314" t="s">
        <v>413</v>
      </c>
      <c r="HU314" t="s">
        <v>413</v>
      </c>
      <c r="HV314" t="s">
        <v>413</v>
      </c>
      <c r="HW314">
        <v>0</v>
      </c>
      <c r="HX314">
        <v>100</v>
      </c>
      <c r="HY314">
        <v>100</v>
      </c>
      <c r="HZ314">
        <v>6.148</v>
      </c>
      <c r="IA314">
        <v>0.5702</v>
      </c>
      <c r="IB314">
        <v>4.09459096810632</v>
      </c>
      <c r="IC314">
        <v>0.00701673648668627</v>
      </c>
      <c r="ID314">
        <v>-7.00304995360485e-07</v>
      </c>
      <c r="IE314">
        <v>-1.86506737496121e-11</v>
      </c>
      <c r="IF314">
        <v>0.00125787624930914</v>
      </c>
      <c r="IG314">
        <v>-0.0224036906934607</v>
      </c>
      <c r="IH314">
        <v>0.00249664406764014</v>
      </c>
      <c r="II314">
        <v>-2.59163740235367e-05</v>
      </c>
      <c r="IJ314">
        <v>-2</v>
      </c>
      <c r="IK314">
        <v>2020</v>
      </c>
      <c r="IL314">
        <v>1</v>
      </c>
      <c r="IM314">
        <v>25</v>
      </c>
      <c r="IN314">
        <v>148.6</v>
      </c>
      <c r="IO314">
        <v>148.6</v>
      </c>
      <c r="IP314">
        <v>0.733643</v>
      </c>
      <c r="IQ314">
        <v>2.6355</v>
      </c>
      <c r="IR314">
        <v>1.54785</v>
      </c>
      <c r="IS314">
        <v>2.30347</v>
      </c>
      <c r="IT314">
        <v>1.34644</v>
      </c>
      <c r="IU314">
        <v>2.39014</v>
      </c>
      <c r="IV314">
        <v>34.1225</v>
      </c>
      <c r="IW314">
        <v>24.2188</v>
      </c>
      <c r="IX314">
        <v>18</v>
      </c>
      <c r="IY314">
        <v>503.057</v>
      </c>
      <c r="IZ314">
        <v>395.659</v>
      </c>
      <c r="JA314">
        <v>23.9868</v>
      </c>
      <c r="JB314">
        <v>27.0766</v>
      </c>
      <c r="JC314">
        <v>30.0003</v>
      </c>
      <c r="JD314">
        <v>27.0213</v>
      </c>
      <c r="JE314">
        <v>26.9648</v>
      </c>
      <c r="JF314">
        <v>14.716</v>
      </c>
      <c r="JG314">
        <v>26.3733</v>
      </c>
      <c r="JH314">
        <v>64.1449</v>
      </c>
      <c r="JI314">
        <v>23.987</v>
      </c>
      <c r="JJ314">
        <v>265.392</v>
      </c>
      <c r="JK314">
        <v>24.1723</v>
      </c>
      <c r="JL314">
        <v>102.067</v>
      </c>
      <c r="JM314">
        <v>102.622</v>
      </c>
    </row>
    <row r="315" spans="1:273">
      <c r="A315">
        <v>299</v>
      </c>
      <c r="B315">
        <v>1510796840.1</v>
      </c>
      <c r="C315">
        <v>7508</v>
      </c>
      <c r="D315" t="s">
        <v>1009</v>
      </c>
      <c r="E315" t="s">
        <v>1010</v>
      </c>
      <c r="F315">
        <v>5</v>
      </c>
      <c r="G315" t="s">
        <v>798</v>
      </c>
      <c r="H315" t="s">
        <v>406</v>
      </c>
      <c r="I315">
        <v>1510796832.31429</v>
      </c>
      <c r="J315">
        <f>(K315)/1000</f>
        <v>0</v>
      </c>
      <c r="K315">
        <f>IF(CZ315, AN315, AH315)</f>
        <v>0</v>
      </c>
      <c r="L315">
        <f>IF(CZ315, AI315, AG315)</f>
        <v>0</v>
      </c>
      <c r="M315">
        <f>DB315 - IF(AU315&gt;1, L315*CV315*100.0/(AW315*DP315), 0)</f>
        <v>0</v>
      </c>
      <c r="N315">
        <f>((T315-J315/2)*M315-L315)/(T315+J315/2)</f>
        <v>0</v>
      </c>
      <c r="O315">
        <f>N315*(DI315+DJ315)/1000.0</f>
        <v>0</v>
      </c>
      <c r="P315">
        <f>(DB315 - IF(AU315&gt;1, L315*CV315*100.0/(AW315*DP315), 0))*(DI315+DJ315)/1000.0</f>
        <v>0</v>
      </c>
      <c r="Q315">
        <f>2.0/((1/S315-1/R315)+SIGN(S315)*SQRT((1/S315-1/R315)*(1/S315-1/R315) + 4*CW315/((CW315+1)*(CW315+1))*(2*1/S315*1/R315-1/R315*1/R315)))</f>
        <v>0</v>
      </c>
      <c r="R315">
        <f>IF(LEFT(CX315,1)&lt;&gt;"0",IF(LEFT(CX315,1)="1",3.0,CY315),$D$5+$E$5*(DP315*DI315/($K$5*1000))+$F$5*(DP315*DI315/($K$5*1000))*MAX(MIN(CV315,$J$5),$I$5)*MAX(MIN(CV315,$J$5),$I$5)+$G$5*MAX(MIN(CV315,$J$5),$I$5)*(DP315*DI315/($K$5*1000))+$H$5*(DP315*DI315/($K$5*1000))*(DP315*DI315/($K$5*1000)))</f>
        <v>0</v>
      </c>
      <c r="S315">
        <f>J315*(1000-(1000*0.61365*exp(17.502*W315/(240.97+W315))/(DI315+DJ315)+DD315)/2)/(1000*0.61365*exp(17.502*W315/(240.97+W315))/(DI315+DJ315)-DD315)</f>
        <v>0</v>
      </c>
      <c r="T315">
        <f>1/((CW315+1)/(Q315/1.6)+1/(R315/1.37)) + CW315/((CW315+1)/(Q315/1.6) + CW315/(R315/1.37))</f>
        <v>0</v>
      </c>
      <c r="U315">
        <f>(CR315*CU315)</f>
        <v>0</v>
      </c>
      <c r="V315">
        <f>(DK315+(U315+2*0.95*5.67E-8*(((DK315+$B$7)+273)^4-(DK315+273)^4)-44100*J315)/(1.84*29.3*R315+8*0.95*5.67E-8*(DK315+273)^3))</f>
        <v>0</v>
      </c>
      <c r="W315">
        <f>($C$7*DL315+$D$7*DM315+$E$7*V315)</f>
        <v>0</v>
      </c>
      <c r="X315">
        <f>0.61365*exp(17.502*W315/(240.97+W315))</f>
        <v>0</v>
      </c>
      <c r="Y315">
        <f>(Z315/AA315*100)</f>
        <v>0</v>
      </c>
      <c r="Z315">
        <f>DD315*(DI315+DJ315)/1000</f>
        <v>0</v>
      </c>
      <c r="AA315">
        <f>0.61365*exp(17.502*DK315/(240.97+DK315))</f>
        <v>0</v>
      </c>
      <c r="AB315">
        <f>(X315-DD315*(DI315+DJ315)/1000)</f>
        <v>0</v>
      </c>
      <c r="AC315">
        <f>(-J315*44100)</f>
        <v>0</v>
      </c>
      <c r="AD315">
        <f>2*29.3*R315*0.92*(DK315-W315)</f>
        <v>0</v>
      </c>
      <c r="AE315">
        <f>2*0.95*5.67E-8*(((DK315+$B$7)+273)^4-(W315+273)^4)</f>
        <v>0</v>
      </c>
      <c r="AF315">
        <f>U315+AE315+AC315+AD315</f>
        <v>0</v>
      </c>
      <c r="AG315">
        <f>DH315*AU315*(DC315-DB315*(1000-AU315*DE315)/(1000-AU315*DD315))/(100*CV315)</f>
        <v>0</v>
      </c>
      <c r="AH315">
        <f>1000*DH315*AU315*(DD315-DE315)/(100*CV315*(1000-AU315*DD315))</f>
        <v>0</v>
      </c>
      <c r="AI315">
        <f>(AJ315 - AK315 - DI315*1E3/(8.314*(DK315+273.15)) * AM315/DH315 * AL315) * DH315/(100*CV315) * (1000 - DE315)/1000</f>
        <v>0</v>
      </c>
      <c r="AJ315">
        <v>287.545320157356</v>
      </c>
      <c r="AK315">
        <v>300.782442424242</v>
      </c>
      <c r="AL315">
        <v>-3.32801297675116</v>
      </c>
      <c r="AM315">
        <v>64.6680745848926</v>
      </c>
      <c r="AN315">
        <f>(AP315 - AO315 + DI315*1E3/(8.314*(DK315+273.15)) * AR315/DH315 * AQ315) * DH315/(100*CV315) * 1000/(1000 - AP315)</f>
        <v>0</v>
      </c>
      <c r="AO315">
        <v>24.1591964116414</v>
      </c>
      <c r="AP315">
        <v>25.0757132867133</v>
      </c>
      <c r="AQ315">
        <v>-8.84259693072511e-07</v>
      </c>
      <c r="AR315">
        <v>99.6129753711119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MAX(0,($B$13+$C$13*DP315)/(1+$D$13*DP315)*DI315/(DK315+273)*$E$13)</f>
        <v>0</v>
      </c>
      <c r="AX315" t="s">
        <v>407</v>
      </c>
      <c r="AY315" t="s">
        <v>407</v>
      </c>
      <c r="AZ315">
        <v>0</v>
      </c>
      <c r="BA315">
        <v>0</v>
      </c>
      <c r="BB315">
        <f>1-AZ315/BA315</f>
        <v>0</v>
      </c>
      <c r="BC315">
        <v>0</v>
      </c>
      <c r="BD315" t="s">
        <v>407</v>
      </c>
      <c r="BE315" t="s">
        <v>407</v>
      </c>
      <c r="BF315">
        <v>0</v>
      </c>
      <c r="BG315">
        <v>0</v>
      </c>
      <c r="BH315">
        <f>1-BF315/BG315</f>
        <v>0</v>
      </c>
      <c r="BI315">
        <v>0.5</v>
      </c>
      <c r="BJ315">
        <f>CS315</f>
        <v>0</v>
      </c>
      <c r="BK315">
        <f>L315</f>
        <v>0</v>
      </c>
      <c r="BL315">
        <f>BH315*BI315*BJ315</f>
        <v>0</v>
      </c>
      <c r="BM315">
        <f>(BK315-BC315)/BJ315</f>
        <v>0</v>
      </c>
      <c r="BN315">
        <f>(BA315-BG315)/BG315</f>
        <v>0</v>
      </c>
      <c r="BO315">
        <f>AZ315/(BB315+AZ315/BG315)</f>
        <v>0</v>
      </c>
      <c r="BP315" t="s">
        <v>407</v>
      </c>
      <c r="BQ315">
        <v>0</v>
      </c>
      <c r="BR315">
        <f>IF(BQ315&lt;&gt;0, BQ315, BO315)</f>
        <v>0</v>
      </c>
      <c r="BS315">
        <f>1-BR315/BG315</f>
        <v>0</v>
      </c>
      <c r="BT315">
        <f>(BG315-BF315)/(BG315-BR315)</f>
        <v>0</v>
      </c>
      <c r="BU315">
        <f>(BA315-BG315)/(BA315-BR315)</f>
        <v>0</v>
      </c>
      <c r="BV315">
        <f>(BG315-BF315)/(BG315-AZ315)</f>
        <v>0</v>
      </c>
      <c r="BW315">
        <f>(BA315-BG315)/(BA315-AZ315)</f>
        <v>0</v>
      </c>
      <c r="BX315">
        <f>(BT315*BR315/BF315)</f>
        <v>0</v>
      </c>
      <c r="BY315">
        <f>(1-BX315)</f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f>$B$11*DQ315+$C$11*DR315+$F$11*EC315*(1-EF315)</f>
        <v>0</v>
      </c>
      <c r="CS315">
        <f>CR315*CT315</f>
        <v>0</v>
      </c>
      <c r="CT315">
        <f>($B$11*$D$9+$C$11*$D$9+$F$11*((EP315+EH315)/MAX(EP315+EH315+EQ315, 0.1)*$I$9+EQ315/MAX(EP315+EH315+EQ315, 0.1)*$J$9))/($B$11+$C$11+$F$11)</f>
        <v>0</v>
      </c>
      <c r="CU315">
        <f>($B$11*$K$9+$C$11*$K$9+$F$11*((EP315+EH315)/MAX(EP315+EH315+EQ315, 0.1)*$P$9+EQ315/MAX(EP315+EH315+EQ315, 0.1)*$Q$9))/($B$11+$C$11+$F$11)</f>
        <v>0</v>
      </c>
      <c r="CV315">
        <v>2.96</v>
      </c>
      <c r="CW315">
        <v>0.5</v>
      </c>
      <c r="CX315" t="s">
        <v>408</v>
      </c>
      <c r="CY315">
        <v>2</v>
      </c>
      <c r="CZ315" t="b">
        <v>1</v>
      </c>
      <c r="DA315">
        <v>1510796832.31429</v>
      </c>
      <c r="DB315">
        <v>317.082428571429</v>
      </c>
      <c r="DC315">
        <v>297.751535714286</v>
      </c>
      <c r="DD315">
        <v>25.080075</v>
      </c>
      <c r="DE315">
        <v>24.1606285714286</v>
      </c>
      <c r="DF315">
        <v>310.874785714286</v>
      </c>
      <c r="DG315">
        <v>24.5097107142857</v>
      </c>
      <c r="DH315">
        <v>500.080964285714</v>
      </c>
      <c r="DI315">
        <v>89.8009892857143</v>
      </c>
      <c r="DJ315">
        <v>0.0999474964285714</v>
      </c>
      <c r="DK315">
        <v>26.5928535714286</v>
      </c>
      <c r="DL315">
        <v>27.5007785714286</v>
      </c>
      <c r="DM315">
        <v>999.9</v>
      </c>
      <c r="DN315">
        <v>0</v>
      </c>
      <c r="DO315">
        <v>0</v>
      </c>
      <c r="DP315">
        <v>10000.1585714286</v>
      </c>
      <c r="DQ315">
        <v>0</v>
      </c>
      <c r="DR315">
        <v>9.8192</v>
      </c>
      <c r="DS315">
        <v>19.3308464285714</v>
      </c>
      <c r="DT315">
        <v>325.239464285714</v>
      </c>
      <c r="DU315">
        <v>305.1235</v>
      </c>
      <c r="DV315">
        <v>0.919446428571429</v>
      </c>
      <c r="DW315">
        <v>297.751535714286</v>
      </c>
      <c r="DX315">
        <v>24.1606285714286</v>
      </c>
      <c r="DY315">
        <v>2.25221428571429</v>
      </c>
      <c r="DZ315">
        <v>2.16964785714286</v>
      </c>
      <c r="EA315">
        <v>19.3386428571429</v>
      </c>
      <c r="EB315">
        <v>18.7399357142857</v>
      </c>
      <c r="EC315">
        <v>2000.03428571429</v>
      </c>
      <c r="ED315">
        <v>0.97999475</v>
      </c>
      <c r="EE315">
        <v>0.020005425</v>
      </c>
      <c r="EF315">
        <v>0</v>
      </c>
      <c r="EG315">
        <v>2.28248214285714</v>
      </c>
      <c r="EH315">
        <v>0</v>
      </c>
      <c r="EI315">
        <v>4848.23464285714</v>
      </c>
      <c r="EJ315">
        <v>17300.425</v>
      </c>
      <c r="EK315">
        <v>37.812</v>
      </c>
      <c r="EL315">
        <v>38.25</v>
      </c>
      <c r="EM315">
        <v>37.5</v>
      </c>
      <c r="EN315">
        <v>36.973</v>
      </c>
      <c r="EO315">
        <v>37.24775</v>
      </c>
      <c r="EP315">
        <v>1960.02321428571</v>
      </c>
      <c r="EQ315">
        <v>40.0110714285714</v>
      </c>
      <c r="ER315">
        <v>0</v>
      </c>
      <c r="ES315">
        <v>1679597593.1</v>
      </c>
      <c r="ET315">
        <v>0</v>
      </c>
      <c r="EU315">
        <v>2.275104</v>
      </c>
      <c r="EV315">
        <v>0.529715378003597</v>
      </c>
      <c r="EW315">
        <v>11.5061538421915</v>
      </c>
      <c r="EX315">
        <v>4848.3292</v>
      </c>
      <c r="EY315">
        <v>15</v>
      </c>
      <c r="EZ315">
        <v>0</v>
      </c>
      <c r="FA315" t="s">
        <v>409</v>
      </c>
      <c r="FB315">
        <v>1510787920.6</v>
      </c>
      <c r="FC315">
        <v>1510787921.6</v>
      </c>
      <c r="FD315">
        <v>0</v>
      </c>
      <c r="FE315">
        <v>-0.101</v>
      </c>
      <c r="FF315">
        <v>-0.012</v>
      </c>
      <c r="FG315">
        <v>6.901</v>
      </c>
      <c r="FH315">
        <v>0.516</v>
      </c>
      <c r="FI315">
        <v>420</v>
      </c>
      <c r="FJ315">
        <v>24</v>
      </c>
      <c r="FK315">
        <v>0.32</v>
      </c>
      <c r="FL315">
        <v>0.12</v>
      </c>
      <c r="FM315">
        <v>0.919095048780488</v>
      </c>
      <c r="FN315">
        <v>0.000136160278745406</v>
      </c>
      <c r="FO315">
        <v>0.00151533951683409</v>
      </c>
      <c r="FP315">
        <v>1</v>
      </c>
      <c r="FQ315">
        <v>1</v>
      </c>
      <c r="FR315">
        <v>1</v>
      </c>
      <c r="FS315" t="s">
        <v>410</v>
      </c>
      <c r="FT315">
        <v>2.97299</v>
      </c>
      <c r="FU315">
        <v>2.7538</v>
      </c>
      <c r="FV315">
        <v>0.0668524</v>
      </c>
      <c r="FW315">
        <v>0.064437</v>
      </c>
      <c r="FX315">
        <v>0.105357</v>
      </c>
      <c r="FY315">
        <v>0.103944</v>
      </c>
      <c r="FZ315">
        <v>36262</v>
      </c>
      <c r="GA315">
        <v>39654.4</v>
      </c>
      <c r="GB315">
        <v>35217.8</v>
      </c>
      <c r="GC315">
        <v>38443.2</v>
      </c>
      <c r="GD315">
        <v>44630.3</v>
      </c>
      <c r="GE315">
        <v>49737.4</v>
      </c>
      <c r="GF315">
        <v>55003.1</v>
      </c>
      <c r="GG315">
        <v>61647</v>
      </c>
      <c r="GH315">
        <v>1.98365</v>
      </c>
      <c r="GI315">
        <v>1.81365</v>
      </c>
      <c r="GJ315">
        <v>0.113036</v>
      </c>
      <c r="GK315">
        <v>0</v>
      </c>
      <c r="GL315">
        <v>25.6455</v>
      </c>
      <c r="GM315">
        <v>999.9</v>
      </c>
      <c r="GN315">
        <v>62.007</v>
      </c>
      <c r="GO315">
        <v>30.051</v>
      </c>
      <c r="GP315">
        <v>29.5048</v>
      </c>
      <c r="GQ315">
        <v>55.0533</v>
      </c>
      <c r="GR315">
        <v>49.2588</v>
      </c>
      <c r="GS315">
        <v>1</v>
      </c>
      <c r="GT315">
        <v>-0.00833333</v>
      </c>
      <c r="GU315">
        <v>0.798862</v>
      </c>
      <c r="GV315">
        <v>20.1155</v>
      </c>
      <c r="GW315">
        <v>5.19842</v>
      </c>
      <c r="GX315">
        <v>12.004</v>
      </c>
      <c r="GY315">
        <v>4.97505</v>
      </c>
      <c r="GZ315">
        <v>3.293</v>
      </c>
      <c r="HA315">
        <v>9999</v>
      </c>
      <c r="HB315">
        <v>9999</v>
      </c>
      <c r="HC315">
        <v>999.9</v>
      </c>
      <c r="HD315">
        <v>9999</v>
      </c>
      <c r="HE315">
        <v>1.8631</v>
      </c>
      <c r="HF315">
        <v>1.86813</v>
      </c>
      <c r="HG315">
        <v>1.86786</v>
      </c>
      <c r="HH315">
        <v>1.869</v>
      </c>
      <c r="HI315">
        <v>1.86989</v>
      </c>
      <c r="HJ315">
        <v>1.86586</v>
      </c>
      <c r="HK315">
        <v>1.86701</v>
      </c>
      <c r="HL315">
        <v>1.86834</v>
      </c>
      <c r="HM315">
        <v>5</v>
      </c>
      <c r="HN315">
        <v>0</v>
      </c>
      <c r="HO315">
        <v>0</v>
      </c>
      <c r="HP315">
        <v>0</v>
      </c>
      <c r="HQ315" t="s">
        <v>411</v>
      </c>
      <c r="HR315" t="s">
        <v>412</v>
      </c>
      <c r="HS315" t="s">
        <v>413</v>
      </c>
      <c r="HT315" t="s">
        <v>413</v>
      </c>
      <c r="HU315" t="s">
        <v>413</v>
      </c>
      <c r="HV315" t="s">
        <v>413</v>
      </c>
      <c r="HW315">
        <v>0</v>
      </c>
      <c r="HX315">
        <v>100</v>
      </c>
      <c r="HY315">
        <v>100</v>
      </c>
      <c r="HZ315">
        <v>6.041</v>
      </c>
      <c r="IA315">
        <v>0.5701</v>
      </c>
      <c r="IB315">
        <v>4.09459096810632</v>
      </c>
      <c r="IC315">
        <v>0.00701673648668627</v>
      </c>
      <c r="ID315">
        <v>-7.00304995360485e-07</v>
      </c>
      <c r="IE315">
        <v>-1.86506737496121e-11</v>
      </c>
      <c r="IF315">
        <v>0.00125787624930914</v>
      </c>
      <c r="IG315">
        <v>-0.0224036906934607</v>
      </c>
      <c r="IH315">
        <v>0.00249664406764014</v>
      </c>
      <c r="II315">
        <v>-2.59163740235367e-05</v>
      </c>
      <c r="IJ315">
        <v>-2</v>
      </c>
      <c r="IK315">
        <v>2020</v>
      </c>
      <c r="IL315">
        <v>1</v>
      </c>
      <c r="IM315">
        <v>25</v>
      </c>
      <c r="IN315">
        <v>148.7</v>
      </c>
      <c r="IO315">
        <v>148.6</v>
      </c>
      <c r="IP315">
        <v>0.700684</v>
      </c>
      <c r="IQ315">
        <v>2.64893</v>
      </c>
      <c r="IR315">
        <v>1.54785</v>
      </c>
      <c r="IS315">
        <v>2.30347</v>
      </c>
      <c r="IT315">
        <v>1.34644</v>
      </c>
      <c r="IU315">
        <v>2.28516</v>
      </c>
      <c r="IV315">
        <v>34.1452</v>
      </c>
      <c r="IW315">
        <v>24.2188</v>
      </c>
      <c r="IX315">
        <v>18</v>
      </c>
      <c r="IY315">
        <v>503.043</v>
      </c>
      <c r="IZ315">
        <v>395.697</v>
      </c>
      <c r="JA315">
        <v>23.9869</v>
      </c>
      <c r="JB315">
        <v>27.0783</v>
      </c>
      <c r="JC315">
        <v>30.0001</v>
      </c>
      <c r="JD315">
        <v>27.0234</v>
      </c>
      <c r="JE315">
        <v>26.9662</v>
      </c>
      <c r="JF315">
        <v>14.0593</v>
      </c>
      <c r="JG315">
        <v>26.3733</v>
      </c>
      <c r="JH315">
        <v>64.1449</v>
      </c>
      <c r="JI315">
        <v>23.9869</v>
      </c>
      <c r="JJ315">
        <v>251.917</v>
      </c>
      <c r="JK315">
        <v>24.1723</v>
      </c>
      <c r="JL315">
        <v>102.067</v>
      </c>
      <c r="JM315">
        <v>102.622</v>
      </c>
    </row>
    <row r="316" spans="1:273">
      <c r="A316">
        <v>300</v>
      </c>
      <c r="B316">
        <v>1510796845.1</v>
      </c>
      <c r="C316">
        <v>7513</v>
      </c>
      <c r="D316" t="s">
        <v>1011</v>
      </c>
      <c r="E316" t="s">
        <v>1012</v>
      </c>
      <c r="F316">
        <v>5</v>
      </c>
      <c r="G316" t="s">
        <v>798</v>
      </c>
      <c r="H316" t="s">
        <v>406</v>
      </c>
      <c r="I316">
        <v>1510796837.6</v>
      </c>
      <c r="J316">
        <f>(K316)/1000</f>
        <v>0</v>
      </c>
      <c r="K316">
        <f>IF(CZ316, AN316, AH316)</f>
        <v>0</v>
      </c>
      <c r="L316">
        <f>IF(CZ316, AI316, AG316)</f>
        <v>0</v>
      </c>
      <c r="M316">
        <f>DB316 - IF(AU316&gt;1, L316*CV316*100.0/(AW316*DP316), 0)</f>
        <v>0</v>
      </c>
      <c r="N316">
        <f>((T316-J316/2)*M316-L316)/(T316+J316/2)</f>
        <v>0</v>
      </c>
      <c r="O316">
        <f>N316*(DI316+DJ316)/1000.0</f>
        <v>0</v>
      </c>
      <c r="P316">
        <f>(DB316 - IF(AU316&gt;1, L316*CV316*100.0/(AW316*DP316), 0))*(DI316+DJ316)/1000.0</f>
        <v>0</v>
      </c>
      <c r="Q316">
        <f>2.0/((1/S316-1/R316)+SIGN(S316)*SQRT((1/S316-1/R316)*(1/S316-1/R316) + 4*CW316/((CW316+1)*(CW316+1))*(2*1/S316*1/R316-1/R316*1/R316)))</f>
        <v>0</v>
      </c>
      <c r="R316">
        <f>IF(LEFT(CX316,1)&lt;&gt;"0",IF(LEFT(CX316,1)="1",3.0,CY316),$D$5+$E$5*(DP316*DI316/($K$5*1000))+$F$5*(DP316*DI316/($K$5*1000))*MAX(MIN(CV316,$J$5),$I$5)*MAX(MIN(CV316,$J$5),$I$5)+$G$5*MAX(MIN(CV316,$J$5),$I$5)*(DP316*DI316/($K$5*1000))+$H$5*(DP316*DI316/($K$5*1000))*(DP316*DI316/($K$5*1000)))</f>
        <v>0</v>
      </c>
      <c r="S316">
        <f>J316*(1000-(1000*0.61365*exp(17.502*W316/(240.97+W316))/(DI316+DJ316)+DD316)/2)/(1000*0.61365*exp(17.502*W316/(240.97+W316))/(DI316+DJ316)-DD316)</f>
        <v>0</v>
      </c>
      <c r="T316">
        <f>1/((CW316+1)/(Q316/1.6)+1/(R316/1.37)) + CW316/((CW316+1)/(Q316/1.6) + CW316/(R316/1.37))</f>
        <v>0</v>
      </c>
      <c r="U316">
        <f>(CR316*CU316)</f>
        <v>0</v>
      </c>
      <c r="V316">
        <f>(DK316+(U316+2*0.95*5.67E-8*(((DK316+$B$7)+273)^4-(DK316+273)^4)-44100*J316)/(1.84*29.3*R316+8*0.95*5.67E-8*(DK316+273)^3))</f>
        <v>0</v>
      </c>
      <c r="W316">
        <f>($C$7*DL316+$D$7*DM316+$E$7*V316)</f>
        <v>0</v>
      </c>
      <c r="X316">
        <f>0.61365*exp(17.502*W316/(240.97+W316))</f>
        <v>0</v>
      </c>
      <c r="Y316">
        <f>(Z316/AA316*100)</f>
        <v>0</v>
      </c>
      <c r="Z316">
        <f>DD316*(DI316+DJ316)/1000</f>
        <v>0</v>
      </c>
      <c r="AA316">
        <f>0.61365*exp(17.502*DK316/(240.97+DK316))</f>
        <v>0</v>
      </c>
      <c r="AB316">
        <f>(X316-DD316*(DI316+DJ316)/1000)</f>
        <v>0</v>
      </c>
      <c r="AC316">
        <f>(-J316*44100)</f>
        <v>0</v>
      </c>
      <c r="AD316">
        <f>2*29.3*R316*0.92*(DK316-W316)</f>
        <v>0</v>
      </c>
      <c r="AE316">
        <f>2*0.95*5.67E-8*(((DK316+$B$7)+273)^4-(W316+273)^4)</f>
        <v>0</v>
      </c>
      <c r="AF316">
        <f>U316+AE316+AC316+AD316</f>
        <v>0</v>
      </c>
      <c r="AG316">
        <f>DH316*AU316*(DC316-DB316*(1000-AU316*DE316)/(1000-AU316*DD316))/(100*CV316)</f>
        <v>0</v>
      </c>
      <c r="AH316">
        <f>1000*DH316*AU316*(DD316-DE316)/(100*CV316*(1000-AU316*DD316))</f>
        <v>0</v>
      </c>
      <c r="AI316">
        <f>(AJ316 - AK316 - DI316*1E3/(8.314*(DK316+273.15)) * AM316/DH316 * AL316) * DH316/(100*CV316) * (1000 - DE316)/1000</f>
        <v>0</v>
      </c>
      <c r="AJ316">
        <v>270.758111290445</v>
      </c>
      <c r="AK316">
        <v>284.190333333333</v>
      </c>
      <c r="AL316">
        <v>-3.3202998472476</v>
      </c>
      <c r="AM316">
        <v>64.6680745848926</v>
      </c>
      <c r="AN316">
        <f>(AP316 - AO316 + DI316*1E3/(8.314*(DK316+273.15)) * AR316/DH316 * AQ316) * DH316/(100*CV316) * 1000/(1000 - AP316)</f>
        <v>0</v>
      </c>
      <c r="AO316">
        <v>24.1555737723677</v>
      </c>
      <c r="AP316">
        <v>25.0742664335664</v>
      </c>
      <c r="AQ316">
        <v>-1.87635905330647e-06</v>
      </c>
      <c r="AR316">
        <v>99.6129753711119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MAX(0,($B$13+$C$13*DP316)/(1+$D$13*DP316)*DI316/(DK316+273)*$E$13)</f>
        <v>0</v>
      </c>
      <c r="AX316" t="s">
        <v>407</v>
      </c>
      <c r="AY316" t="s">
        <v>407</v>
      </c>
      <c r="AZ316">
        <v>0</v>
      </c>
      <c r="BA316">
        <v>0</v>
      </c>
      <c r="BB316">
        <f>1-AZ316/BA316</f>
        <v>0</v>
      </c>
      <c r="BC316">
        <v>0</v>
      </c>
      <c r="BD316" t="s">
        <v>407</v>
      </c>
      <c r="BE316" t="s">
        <v>407</v>
      </c>
      <c r="BF316">
        <v>0</v>
      </c>
      <c r="BG316">
        <v>0</v>
      </c>
      <c r="BH316">
        <f>1-BF316/BG316</f>
        <v>0</v>
      </c>
      <c r="BI316">
        <v>0.5</v>
      </c>
      <c r="BJ316">
        <f>CS316</f>
        <v>0</v>
      </c>
      <c r="BK316">
        <f>L316</f>
        <v>0</v>
      </c>
      <c r="BL316">
        <f>BH316*BI316*BJ316</f>
        <v>0</v>
      </c>
      <c r="BM316">
        <f>(BK316-BC316)/BJ316</f>
        <v>0</v>
      </c>
      <c r="BN316">
        <f>(BA316-BG316)/BG316</f>
        <v>0</v>
      </c>
      <c r="BO316">
        <f>AZ316/(BB316+AZ316/BG316)</f>
        <v>0</v>
      </c>
      <c r="BP316" t="s">
        <v>407</v>
      </c>
      <c r="BQ316">
        <v>0</v>
      </c>
      <c r="BR316">
        <f>IF(BQ316&lt;&gt;0, BQ316, BO316)</f>
        <v>0</v>
      </c>
      <c r="BS316">
        <f>1-BR316/BG316</f>
        <v>0</v>
      </c>
      <c r="BT316">
        <f>(BG316-BF316)/(BG316-BR316)</f>
        <v>0</v>
      </c>
      <c r="BU316">
        <f>(BA316-BG316)/(BA316-BR316)</f>
        <v>0</v>
      </c>
      <c r="BV316">
        <f>(BG316-BF316)/(BG316-AZ316)</f>
        <v>0</v>
      </c>
      <c r="BW316">
        <f>(BA316-BG316)/(BA316-AZ316)</f>
        <v>0</v>
      </c>
      <c r="BX316">
        <f>(BT316*BR316/BF316)</f>
        <v>0</v>
      </c>
      <c r="BY316">
        <f>(1-BX316)</f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f>$B$11*DQ316+$C$11*DR316+$F$11*EC316*(1-EF316)</f>
        <v>0</v>
      </c>
      <c r="CS316">
        <f>CR316*CT316</f>
        <v>0</v>
      </c>
      <c r="CT316">
        <f>($B$11*$D$9+$C$11*$D$9+$F$11*((EP316+EH316)/MAX(EP316+EH316+EQ316, 0.1)*$I$9+EQ316/MAX(EP316+EH316+EQ316, 0.1)*$J$9))/($B$11+$C$11+$F$11)</f>
        <v>0</v>
      </c>
      <c r="CU316">
        <f>($B$11*$K$9+$C$11*$K$9+$F$11*((EP316+EH316)/MAX(EP316+EH316+EQ316, 0.1)*$P$9+EQ316/MAX(EP316+EH316+EQ316, 0.1)*$Q$9))/($B$11+$C$11+$F$11)</f>
        <v>0</v>
      </c>
      <c r="CV316">
        <v>2.96</v>
      </c>
      <c r="CW316">
        <v>0.5</v>
      </c>
      <c r="CX316" t="s">
        <v>408</v>
      </c>
      <c r="CY316">
        <v>2</v>
      </c>
      <c r="CZ316" t="b">
        <v>1</v>
      </c>
      <c r="DA316">
        <v>1510796837.6</v>
      </c>
      <c r="DB316">
        <v>299.803666666667</v>
      </c>
      <c r="DC316">
        <v>280.422111111111</v>
      </c>
      <c r="DD316">
        <v>25.0770888888889</v>
      </c>
      <c r="DE316">
        <v>24.1580740740741</v>
      </c>
      <c r="DF316">
        <v>293.709148148148</v>
      </c>
      <c r="DG316">
        <v>24.5068851851852</v>
      </c>
      <c r="DH316">
        <v>500.079037037037</v>
      </c>
      <c r="DI316">
        <v>89.8020962962963</v>
      </c>
      <c r="DJ316">
        <v>0.1000039</v>
      </c>
      <c r="DK316">
        <v>26.5913259259259</v>
      </c>
      <c r="DL316">
        <v>27.5006333333333</v>
      </c>
      <c r="DM316">
        <v>999.9</v>
      </c>
      <c r="DN316">
        <v>0</v>
      </c>
      <c r="DO316">
        <v>0</v>
      </c>
      <c r="DP316">
        <v>9995.99555555556</v>
      </c>
      <c r="DQ316">
        <v>0</v>
      </c>
      <c r="DR316">
        <v>9.8192</v>
      </c>
      <c r="DS316">
        <v>19.3814962962963</v>
      </c>
      <c r="DT316">
        <v>307.515259259259</v>
      </c>
      <c r="DU316">
        <v>287.364333333333</v>
      </c>
      <c r="DV316">
        <v>0.919017074074074</v>
      </c>
      <c r="DW316">
        <v>280.422111111111</v>
      </c>
      <c r="DX316">
        <v>24.1580740740741</v>
      </c>
      <c r="DY316">
        <v>2.25197481481481</v>
      </c>
      <c r="DZ316">
        <v>2.16944592592593</v>
      </c>
      <c r="EA316">
        <v>19.3369259259259</v>
      </c>
      <c r="EB316">
        <v>18.7384444444444</v>
      </c>
      <c r="EC316">
        <v>2000.04851851852</v>
      </c>
      <c r="ED316">
        <v>0.979994888888889</v>
      </c>
      <c r="EE316">
        <v>0.0200052814814815</v>
      </c>
      <c r="EF316">
        <v>0</v>
      </c>
      <c r="EG316">
        <v>2.34756666666667</v>
      </c>
      <c r="EH316">
        <v>0</v>
      </c>
      <c r="EI316">
        <v>4849.42111111111</v>
      </c>
      <c r="EJ316">
        <v>17300.537037037</v>
      </c>
      <c r="EK316">
        <v>37.812</v>
      </c>
      <c r="EL316">
        <v>38.25</v>
      </c>
      <c r="EM316">
        <v>37.5</v>
      </c>
      <c r="EN316">
        <v>36.979</v>
      </c>
      <c r="EO316">
        <v>37.25</v>
      </c>
      <c r="EP316">
        <v>1960.03740740741</v>
      </c>
      <c r="EQ316">
        <v>40.0111111111111</v>
      </c>
      <c r="ER316">
        <v>0</v>
      </c>
      <c r="ES316">
        <v>1679597597.9</v>
      </c>
      <c r="ET316">
        <v>0</v>
      </c>
      <c r="EU316">
        <v>2.324432</v>
      </c>
      <c r="EV316">
        <v>1.05568460885353</v>
      </c>
      <c r="EW316">
        <v>11.9192307224723</v>
      </c>
      <c r="EX316">
        <v>4849.3504</v>
      </c>
      <c r="EY316">
        <v>15</v>
      </c>
      <c r="EZ316">
        <v>0</v>
      </c>
      <c r="FA316" t="s">
        <v>409</v>
      </c>
      <c r="FB316">
        <v>1510787920.6</v>
      </c>
      <c r="FC316">
        <v>1510787921.6</v>
      </c>
      <c r="FD316">
        <v>0</v>
      </c>
      <c r="FE316">
        <v>-0.101</v>
      </c>
      <c r="FF316">
        <v>-0.012</v>
      </c>
      <c r="FG316">
        <v>6.901</v>
      </c>
      <c r="FH316">
        <v>0.516</v>
      </c>
      <c r="FI316">
        <v>420</v>
      </c>
      <c r="FJ316">
        <v>24</v>
      </c>
      <c r="FK316">
        <v>0.32</v>
      </c>
      <c r="FL316">
        <v>0.12</v>
      </c>
      <c r="FM316">
        <v>0.919328658536585</v>
      </c>
      <c r="FN316">
        <v>-0.00817605574913033</v>
      </c>
      <c r="FO316">
        <v>0.00133880488404736</v>
      </c>
      <c r="FP316">
        <v>1</v>
      </c>
      <c r="FQ316">
        <v>1</v>
      </c>
      <c r="FR316">
        <v>1</v>
      </c>
      <c r="FS316" t="s">
        <v>410</v>
      </c>
      <c r="FT316">
        <v>2.97297</v>
      </c>
      <c r="FU316">
        <v>2.75405</v>
      </c>
      <c r="FV316">
        <v>0.0637099</v>
      </c>
      <c r="FW316">
        <v>0.0612322</v>
      </c>
      <c r="FX316">
        <v>0.105358</v>
      </c>
      <c r="FY316">
        <v>0.103931</v>
      </c>
      <c r="FZ316">
        <v>36384.2</v>
      </c>
      <c r="GA316">
        <v>39789.9</v>
      </c>
      <c r="GB316">
        <v>35217.9</v>
      </c>
      <c r="GC316">
        <v>38442.9</v>
      </c>
      <c r="GD316">
        <v>44630.7</v>
      </c>
      <c r="GE316">
        <v>49737.6</v>
      </c>
      <c r="GF316">
        <v>55003.7</v>
      </c>
      <c r="GG316">
        <v>61646.5</v>
      </c>
      <c r="GH316">
        <v>1.98345</v>
      </c>
      <c r="GI316">
        <v>1.81343</v>
      </c>
      <c r="GJ316">
        <v>0.113416</v>
      </c>
      <c r="GK316">
        <v>0</v>
      </c>
      <c r="GL316">
        <v>25.6408</v>
      </c>
      <c r="GM316">
        <v>999.9</v>
      </c>
      <c r="GN316">
        <v>61.983</v>
      </c>
      <c r="GO316">
        <v>30.051</v>
      </c>
      <c r="GP316">
        <v>29.491</v>
      </c>
      <c r="GQ316">
        <v>55.7234</v>
      </c>
      <c r="GR316">
        <v>49.5272</v>
      </c>
      <c r="GS316">
        <v>1</v>
      </c>
      <c r="GT316">
        <v>-0.00807165</v>
      </c>
      <c r="GU316">
        <v>0.797519</v>
      </c>
      <c r="GV316">
        <v>20.1153</v>
      </c>
      <c r="GW316">
        <v>5.19872</v>
      </c>
      <c r="GX316">
        <v>12.004</v>
      </c>
      <c r="GY316">
        <v>4.9751</v>
      </c>
      <c r="GZ316">
        <v>3.29298</v>
      </c>
      <c r="HA316">
        <v>9999</v>
      </c>
      <c r="HB316">
        <v>9999</v>
      </c>
      <c r="HC316">
        <v>999.9</v>
      </c>
      <c r="HD316">
        <v>9999</v>
      </c>
      <c r="HE316">
        <v>1.8631</v>
      </c>
      <c r="HF316">
        <v>1.86813</v>
      </c>
      <c r="HG316">
        <v>1.8679</v>
      </c>
      <c r="HH316">
        <v>1.86898</v>
      </c>
      <c r="HI316">
        <v>1.8699</v>
      </c>
      <c r="HJ316">
        <v>1.86588</v>
      </c>
      <c r="HK316">
        <v>1.86704</v>
      </c>
      <c r="HL316">
        <v>1.86835</v>
      </c>
      <c r="HM316">
        <v>5</v>
      </c>
      <c r="HN316">
        <v>0</v>
      </c>
      <c r="HO316">
        <v>0</v>
      </c>
      <c r="HP316">
        <v>0</v>
      </c>
      <c r="HQ316" t="s">
        <v>411</v>
      </c>
      <c r="HR316" t="s">
        <v>412</v>
      </c>
      <c r="HS316" t="s">
        <v>413</v>
      </c>
      <c r="HT316" t="s">
        <v>413</v>
      </c>
      <c r="HU316" t="s">
        <v>413</v>
      </c>
      <c r="HV316" t="s">
        <v>413</v>
      </c>
      <c r="HW316">
        <v>0</v>
      </c>
      <c r="HX316">
        <v>100</v>
      </c>
      <c r="HY316">
        <v>100</v>
      </c>
      <c r="HZ316">
        <v>5.935</v>
      </c>
      <c r="IA316">
        <v>0.5701</v>
      </c>
      <c r="IB316">
        <v>4.09459096810632</v>
      </c>
      <c r="IC316">
        <v>0.00701673648668627</v>
      </c>
      <c r="ID316">
        <v>-7.00304995360485e-07</v>
      </c>
      <c r="IE316">
        <v>-1.86506737496121e-11</v>
      </c>
      <c r="IF316">
        <v>0.00125787624930914</v>
      </c>
      <c r="IG316">
        <v>-0.0224036906934607</v>
      </c>
      <c r="IH316">
        <v>0.00249664406764014</v>
      </c>
      <c r="II316">
        <v>-2.59163740235367e-05</v>
      </c>
      <c r="IJ316">
        <v>-2</v>
      </c>
      <c r="IK316">
        <v>2020</v>
      </c>
      <c r="IL316">
        <v>1</v>
      </c>
      <c r="IM316">
        <v>25</v>
      </c>
      <c r="IN316">
        <v>148.7</v>
      </c>
      <c r="IO316">
        <v>148.7</v>
      </c>
      <c r="IP316">
        <v>0.666504</v>
      </c>
      <c r="IQ316">
        <v>2.64771</v>
      </c>
      <c r="IR316">
        <v>1.54785</v>
      </c>
      <c r="IS316">
        <v>2.30347</v>
      </c>
      <c r="IT316">
        <v>1.34644</v>
      </c>
      <c r="IU316">
        <v>2.32788</v>
      </c>
      <c r="IV316">
        <v>34.1225</v>
      </c>
      <c r="IW316">
        <v>24.2101</v>
      </c>
      <c r="IX316">
        <v>18</v>
      </c>
      <c r="IY316">
        <v>502.921</v>
      </c>
      <c r="IZ316">
        <v>395.59</v>
      </c>
      <c r="JA316">
        <v>23.9868</v>
      </c>
      <c r="JB316">
        <v>27.0802</v>
      </c>
      <c r="JC316">
        <v>30.0003</v>
      </c>
      <c r="JD316">
        <v>27.0245</v>
      </c>
      <c r="JE316">
        <v>26.9685</v>
      </c>
      <c r="JF316">
        <v>13.3714</v>
      </c>
      <c r="JG316">
        <v>26.3733</v>
      </c>
      <c r="JH316">
        <v>64.1449</v>
      </c>
      <c r="JI316">
        <v>23.9893</v>
      </c>
      <c r="JJ316">
        <v>231.724</v>
      </c>
      <c r="JK316">
        <v>24.1723</v>
      </c>
      <c r="JL316">
        <v>102.068</v>
      </c>
      <c r="JM316">
        <v>102.621</v>
      </c>
    </row>
    <row r="317" spans="1:273">
      <c r="A317">
        <v>301</v>
      </c>
      <c r="B317">
        <v>1510796850.1</v>
      </c>
      <c r="C317">
        <v>7518</v>
      </c>
      <c r="D317" t="s">
        <v>1013</v>
      </c>
      <c r="E317" t="s">
        <v>1014</v>
      </c>
      <c r="F317">
        <v>5</v>
      </c>
      <c r="G317" t="s">
        <v>798</v>
      </c>
      <c r="H317" t="s">
        <v>406</v>
      </c>
      <c r="I317">
        <v>1510796842.31429</v>
      </c>
      <c r="J317">
        <f>(K317)/1000</f>
        <v>0</v>
      </c>
      <c r="K317">
        <f>IF(CZ317, AN317, AH317)</f>
        <v>0</v>
      </c>
      <c r="L317">
        <f>IF(CZ317, AI317, AG317)</f>
        <v>0</v>
      </c>
      <c r="M317">
        <f>DB317 - IF(AU317&gt;1, L317*CV317*100.0/(AW317*DP317), 0)</f>
        <v>0</v>
      </c>
      <c r="N317">
        <f>((T317-J317/2)*M317-L317)/(T317+J317/2)</f>
        <v>0</v>
      </c>
      <c r="O317">
        <f>N317*(DI317+DJ317)/1000.0</f>
        <v>0</v>
      </c>
      <c r="P317">
        <f>(DB317 - IF(AU317&gt;1, L317*CV317*100.0/(AW317*DP317), 0))*(DI317+DJ317)/1000.0</f>
        <v>0</v>
      </c>
      <c r="Q317">
        <f>2.0/((1/S317-1/R317)+SIGN(S317)*SQRT((1/S317-1/R317)*(1/S317-1/R317) + 4*CW317/((CW317+1)*(CW317+1))*(2*1/S317*1/R317-1/R317*1/R317)))</f>
        <v>0</v>
      </c>
      <c r="R317">
        <f>IF(LEFT(CX317,1)&lt;&gt;"0",IF(LEFT(CX317,1)="1",3.0,CY317),$D$5+$E$5*(DP317*DI317/($K$5*1000))+$F$5*(DP317*DI317/($K$5*1000))*MAX(MIN(CV317,$J$5),$I$5)*MAX(MIN(CV317,$J$5),$I$5)+$G$5*MAX(MIN(CV317,$J$5),$I$5)*(DP317*DI317/($K$5*1000))+$H$5*(DP317*DI317/($K$5*1000))*(DP317*DI317/($K$5*1000)))</f>
        <v>0</v>
      </c>
      <c r="S317">
        <f>J317*(1000-(1000*0.61365*exp(17.502*W317/(240.97+W317))/(DI317+DJ317)+DD317)/2)/(1000*0.61365*exp(17.502*W317/(240.97+W317))/(DI317+DJ317)-DD317)</f>
        <v>0</v>
      </c>
      <c r="T317">
        <f>1/((CW317+1)/(Q317/1.6)+1/(R317/1.37)) + CW317/((CW317+1)/(Q317/1.6) + CW317/(R317/1.37))</f>
        <v>0</v>
      </c>
      <c r="U317">
        <f>(CR317*CU317)</f>
        <v>0</v>
      </c>
      <c r="V317">
        <f>(DK317+(U317+2*0.95*5.67E-8*(((DK317+$B$7)+273)^4-(DK317+273)^4)-44100*J317)/(1.84*29.3*R317+8*0.95*5.67E-8*(DK317+273)^3))</f>
        <v>0</v>
      </c>
      <c r="W317">
        <f>($C$7*DL317+$D$7*DM317+$E$7*V317)</f>
        <v>0</v>
      </c>
      <c r="X317">
        <f>0.61365*exp(17.502*W317/(240.97+W317))</f>
        <v>0</v>
      </c>
      <c r="Y317">
        <f>(Z317/AA317*100)</f>
        <v>0</v>
      </c>
      <c r="Z317">
        <f>DD317*(DI317+DJ317)/1000</f>
        <v>0</v>
      </c>
      <c r="AA317">
        <f>0.61365*exp(17.502*DK317/(240.97+DK317))</f>
        <v>0</v>
      </c>
      <c r="AB317">
        <f>(X317-DD317*(DI317+DJ317)/1000)</f>
        <v>0</v>
      </c>
      <c r="AC317">
        <f>(-J317*44100)</f>
        <v>0</v>
      </c>
      <c r="AD317">
        <f>2*29.3*R317*0.92*(DK317-W317)</f>
        <v>0</v>
      </c>
      <c r="AE317">
        <f>2*0.95*5.67E-8*(((DK317+$B$7)+273)^4-(W317+273)^4)</f>
        <v>0</v>
      </c>
      <c r="AF317">
        <f>U317+AE317+AC317+AD317</f>
        <v>0</v>
      </c>
      <c r="AG317">
        <f>DH317*AU317*(DC317-DB317*(1000-AU317*DE317)/(1000-AU317*DD317))/(100*CV317)</f>
        <v>0</v>
      </c>
      <c r="AH317">
        <f>1000*DH317*AU317*(DD317-DE317)/(100*CV317*(1000-AU317*DD317))</f>
        <v>0</v>
      </c>
      <c r="AI317">
        <f>(AJ317 - AK317 - DI317*1E3/(8.314*(DK317+273.15)) * AM317/DH317 * AL317) * DH317/(100*CV317) * (1000 - DE317)/1000</f>
        <v>0</v>
      </c>
      <c r="AJ317">
        <v>254.502698672857</v>
      </c>
      <c r="AK317">
        <v>267.954424242424</v>
      </c>
      <c r="AL317">
        <v>-3.24370643122817</v>
      </c>
      <c r="AM317">
        <v>64.6680745848926</v>
      </c>
      <c r="AN317">
        <f>(AP317 - AO317 + DI317*1E3/(8.314*(DK317+273.15)) * AR317/DH317 * AQ317) * DH317/(100*CV317) * 1000/(1000 - AP317)</f>
        <v>0</v>
      </c>
      <c r="AO317">
        <v>24.1517407599151</v>
      </c>
      <c r="AP317">
        <v>25.0700783216783</v>
      </c>
      <c r="AQ317">
        <v>-1.3432311959856e-06</v>
      </c>
      <c r="AR317">
        <v>99.6129753711119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MAX(0,($B$13+$C$13*DP317)/(1+$D$13*DP317)*DI317/(DK317+273)*$E$13)</f>
        <v>0</v>
      </c>
      <c r="AX317" t="s">
        <v>407</v>
      </c>
      <c r="AY317" t="s">
        <v>407</v>
      </c>
      <c r="AZ317">
        <v>0</v>
      </c>
      <c r="BA317">
        <v>0</v>
      </c>
      <c r="BB317">
        <f>1-AZ317/BA317</f>
        <v>0</v>
      </c>
      <c r="BC317">
        <v>0</v>
      </c>
      <c r="BD317" t="s">
        <v>407</v>
      </c>
      <c r="BE317" t="s">
        <v>407</v>
      </c>
      <c r="BF317">
        <v>0</v>
      </c>
      <c r="BG317">
        <v>0</v>
      </c>
      <c r="BH317">
        <f>1-BF317/BG317</f>
        <v>0</v>
      </c>
      <c r="BI317">
        <v>0.5</v>
      </c>
      <c r="BJ317">
        <f>CS317</f>
        <v>0</v>
      </c>
      <c r="BK317">
        <f>L317</f>
        <v>0</v>
      </c>
      <c r="BL317">
        <f>BH317*BI317*BJ317</f>
        <v>0</v>
      </c>
      <c r="BM317">
        <f>(BK317-BC317)/BJ317</f>
        <v>0</v>
      </c>
      <c r="BN317">
        <f>(BA317-BG317)/BG317</f>
        <v>0</v>
      </c>
      <c r="BO317">
        <f>AZ317/(BB317+AZ317/BG317)</f>
        <v>0</v>
      </c>
      <c r="BP317" t="s">
        <v>407</v>
      </c>
      <c r="BQ317">
        <v>0</v>
      </c>
      <c r="BR317">
        <f>IF(BQ317&lt;&gt;0, BQ317, BO317)</f>
        <v>0</v>
      </c>
      <c r="BS317">
        <f>1-BR317/BG317</f>
        <v>0</v>
      </c>
      <c r="BT317">
        <f>(BG317-BF317)/(BG317-BR317)</f>
        <v>0</v>
      </c>
      <c r="BU317">
        <f>(BA317-BG317)/(BA317-BR317)</f>
        <v>0</v>
      </c>
      <c r="BV317">
        <f>(BG317-BF317)/(BG317-AZ317)</f>
        <v>0</v>
      </c>
      <c r="BW317">
        <f>(BA317-BG317)/(BA317-AZ317)</f>
        <v>0</v>
      </c>
      <c r="BX317">
        <f>(BT317*BR317/BF317)</f>
        <v>0</v>
      </c>
      <c r="BY317">
        <f>(1-BX317)</f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f>$B$11*DQ317+$C$11*DR317+$F$11*EC317*(1-EF317)</f>
        <v>0</v>
      </c>
      <c r="CS317">
        <f>CR317*CT317</f>
        <v>0</v>
      </c>
      <c r="CT317">
        <f>($B$11*$D$9+$C$11*$D$9+$F$11*((EP317+EH317)/MAX(EP317+EH317+EQ317, 0.1)*$I$9+EQ317/MAX(EP317+EH317+EQ317, 0.1)*$J$9))/($B$11+$C$11+$F$11)</f>
        <v>0</v>
      </c>
      <c r="CU317">
        <f>($B$11*$K$9+$C$11*$K$9+$F$11*((EP317+EH317)/MAX(EP317+EH317+EQ317, 0.1)*$P$9+EQ317/MAX(EP317+EH317+EQ317, 0.1)*$Q$9))/($B$11+$C$11+$F$11)</f>
        <v>0</v>
      </c>
      <c r="CV317">
        <v>2.96</v>
      </c>
      <c r="CW317">
        <v>0.5</v>
      </c>
      <c r="CX317" t="s">
        <v>408</v>
      </c>
      <c r="CY317">
        <v>2</v>
      </c>
      <c r="CZ317" t="b">
        <v>1</v>
      </c>
      <c r="DA317">
        <v>1510796842.31429</v>
      </c>
      <c r="DB317">
        <v>284.534714285714</v>
      </c>
      <c r="DC317">
        <v>265.17975</v>
      </c>
      <c r="DD317">
        <v>25.0744321428571</v>
      </c>
      <c r="DE317">
        <v>24.155025</v>
      </c>
      <c r="DF317">
        <v>278.540535714286</v>
      </c>
      <c r="DG317">
        <v>24.5043607142857</v>
      </c>
      <c r="DH317">
        <v>500.07875</v>
      </c>
      <c r="DI317">
        <v>89.8030642857143</v>
      </c>
      <c r="DJ317">
        <v>0.100011642857143</v>
      </c>
      <c r="DK317">
        <v>26.5904892857143</v>
      </c>
      <c r="DL317">
        <v>27.4978535714286</v>
      </c>
      <c r="DM317">
        <v>999.9</v>
      </c>
      <c r="DN317">
        <v>0</v>
      </c>
      <c r="DO317">
        <v>0</v>
      </c>
      <c r="DP317">
        <v>10002.9428571429</v>
      </c>
      <c r="DQ317">
        <v>0</v>
      </c>
      <c r="DR317">
        <v>9.81333892857143</v>
      </c>
      <c r="DS317">
        <v>19.3549357142857</v>
      </c>
      <c r="DT317">
        <v>291.852857142857</v>
      </c>
      <c r="DU317">
        <v>271.743785714286</v>
      </c>
      <c r="DV317">
        <v>0.919404071428571</v>
      </c>
      <c r="DW317">
        <v>265.17975</v>
      </c>
      <c r="DX317">
        <v>24.155025</v>
      </c>
      <c r="DY317">
        <v>2.25176071428571</v>
      </c>
      <c r="DZ317">
        <v>2.16919571428571</v>
      </c>
      <c r="EA317">
        <v>19.3354</v>
      </c>
      <c r="EB317">
        <v>18.7366071428571</v>
      </c>
      <c r="EC317">
        <v>2000.04321428571</v>
      </c>
      <c r="ED317">
        <v>0.979994857142857</v>
      </c>
      <c r="EE317">
        <v>0.0200053142857143</v>
      </c>
      <c r="EF317">
        <v>0</v>
      </c>
      <c r="EG317">
        <v>2.37665714285714</v>
      </c>
      <c r="EH317">
        <v>0</v>
      </c>
      <c r="EI317">
        <v>4850.48964285714</v>
      </c>
      <c r="EJ317">
        <v>17300.4964285714</v>
      </c>
      <c r="EK317">
        <v>37.812</v>
      </c>
      <c r="EL317">
        <v>38.25</v>
      </c>
      <c r="EM317">
        <v>37.5</v>
      </c>
      <c r="EN317">
        <v>36.98425</v>
      </c>
      <c r="EO317">
        <v>37.25</v>
      </c>
      <c r="EP317">
        <v>1960.03214285714</v>
      </c>
      <c r="EQ317">
        <v>40.0110714285714</v>
      </c>
      <c r="ER317">
        <v>0</v>
      </c>
      <c r="ES317">
        <v>1679597603.3</v>
      </c>
      <c r="ET317">
        <v>0</v>
      </c>
      <c r="EU317">
        <v>2.35270769230769</v>
      </c>
      <c r="EV317">
        <v>-0.389921370140435</v>
      </c>
      <c r="EW317">
        <v>15.1931623692405</v>
      </c>
      <c r="EX317">
        <v>4850.56384615385</v>
      </c>
      <c r="EY317">
        <v>15</v>
      </c>
      <c r="EZ317">
        <v>0</v>
      </c>
      <c r="FA317" t="s">
        <v>409</v>
      </c>
      <c r="FB317">
        <v>1510787920.6</v>
      </c>
      <c r="FC317">
        <v>1510787921.6</v>
      </c>
      <c r="FD317">
        <v>0</v>
      </c>
      <c r="FE317">
        <v>-0.101</v>
      </c>
      <c r="FF317">
        <v>-0.012</v>
      </c>
      <c r="FG317">
        <v>6.901</v>
      </c>
      <c r="FH317">
        <v>0.516</v>
      </c>
      <c r="FI317">
        <v>420</v>
      </c>
      <c r="FJ317">
        <v>24</v>
      </c>
      <c r="FK317">
        <v>0.32</v>
      </c>
      <c r="FL317">
        <v>0.12</v>
      </c>
      <c r="FM317">
        <v>0.919532634146342</v>
      </c>
      <c r="FN317">
        <v>0.00473960278746003</v>
      </c>
      <c r="FO317">
        <v>0.00152900048263798</v>
      </c>
      <c r="FP317">
        <v>1</v>
      </c>
      <c r="FQ317">
        <v>1</v>
      </c>
      <c r="FR317">
        <v>1</v>
      </c>
      <c r="FS317" t="s">
        <v>410</v>
      </c>
      <c r="FT317">
        <v>2.97297</v>
      </c>
      <c r="FU317">
        <v>2.75396</v>
      </c>
      <c r="FV317">
        <v>0.0605599</v>
      </c>
      <c r="FW317">
        <v>0.0578706</v>
      </c>
      <c r="FX317">
        <v>0.105345</v>
      </c>
      <c r="FY317">
        <v>0.103924</v>
      </c>
      <c r="FZ317">
        <v>36506.4</v>
      </c>
      <c r="GA317">
        <v>39932.3</v>
      </c>
      <c r="GB317">
        <v>35217.8</v>
      </c>
      <c r="GC317">
        <v>38442.9</v>
      </c>
      <c r="GD317">
        <v>44630.6</v>
      </c>
      <c r="GE317">
        <v>49738.1</v>
      </c>
      <c r="GF317">
        <v>55002.9</v>
      </c>
      <c r="GG317">
        <v>61646.7</v>
      </c>
      <c r="GH317">
        <v>1.9836</v>
      </c>
      <c r="GI317">
        <v>1.81343</v>
      </c>
      <c r="GJ317">
        <v>0.113677</v>
      </c>
      <c r="GK317">
        <v>0</v>
      </c>
      <c r="GL317">
        <v>25.6359</v>
      </c>
      <c r="GM317">
        <v>999.9</v>
      </c>
      <c r="GN317">
        <v>61.983</v>
      </c>
      <c r="GO317">
        <v>30.051</v>
      </c>
      <c r="GP317">
        <v>29.4951</v>
      </c>
      <c r="GQ317">
        <v>55.5533</v>
      </c>
      <c r="GR317">
        <v>49.5713</v>
      </c>
      <c r="GS317">
        <v>1</v>
      </c>
      <c r="GT317">
        <v>-0.00791413</v>
      </c>
      <c r="GU317">
        <v>0.787051</v>
      </c>
      <c r="GV317">
        <v>20.1154</v>
      </c>
      <c r="GW317">
        <v>5.19872</v>
      </c>
      <c r="GX317">
        <v>12.0044</v>
      </c>
      <c r="GY317">
        <v>4.97515</v>
      </c>
      <c r="GZ317">
        <v>3.29298</v>
      </c>
      <c r="HA317">
        <v>9999</v>
      </c>
      <c r="HB317">
        <v>9999</v>
      </c>
      <c r="HC317">
        <v>999.9</v>
      </c>
      <c r="HD317">
        <v>9999</v>
      </c>
      <c r="HE317">
        <v>1.8631</v>
      </c>
      <c r="HF317">
        <v>1.86812</v>
      </c>
      <c r="HG317">
        <v>1.86789</v>
      </c>
      <c r="HH317">
        <v>1.86901</v>
      </c>
      <c r="HI317">
        <v>1.86989</v>
      </c>
      <c r="HJ317">
        <v>1.86586</v>
      </c>
      <c r="HK317">
        <v>1.86702</v>
      </c>
      <c r="HL317">
        <v>1.86837</v>
      </c>
      <c r="HM317">
        <v>5</v>
      </c>
      <c r="HN317">
        <v>0</v>
      </c>
      <c r="HO317">
        <v>0</v>
      </c>
      <c r="HP317">
        <v>0</v>
      </c>
      <c r="HQ317" t="s">
        <v>411</v>
      </c>
      <c r="HR317" t="s">
        <v>412</v>
      </c>
      <c r="HS317" t="s">
        <v>413</v>
      </c>
      <c r="HT317" t="s">
        <v>413</v>
      </c>
      <c r="HU317" t="s">
        <v>413</v>
      </c>
      <c r="HV317" t="s">
        <v>413</v>
      </c>
      <c r="HW317">
        <v>0</v>
      </c>
      <c r="HX317">
        <v>100</v>
      </c>
      <c r="HY317">
        <v>100</v>
      </c>
      <c r="HZ317">
        <v>5.83</v>
      </c>
      <c r="IA317">
        <v>0.5699</v>
      </c>
      <c r="IB317">
        <v>4.09459096810632</v>
      </c>
      <c r="IC317">
        <v>0.00701673648668627</v>
      </c>
      <c r="ID317">
        <v>-7.00304995360485e-07</v>
      </c>
      <c r="IE317">
        <v>-1.86506737496121e-11</v>
      </c>
      <c r="IF317">
        <v>0.00125787624930914</v>
      </c>
      <c r="IG317">
        <v>-0.0224036906934607</v>
      </c>
      <c r="IH317">
        <v>0.00249664406764014</v>
      </c>
      <c r="II317">
        <v>-2.59163740235367e-05</v>
      </c>
      <c r="IJ317">
        <v>-2</v>
      </c>
      <c r="IK317">
        <v>2020</v>
      </c>
      <c r="IL317">
        <v>1</v>
      </c>
      <c r="IM317">
        <v>25</v>
      </c>
      <c r="IN317">
        <v>148.8</v>
      </c>
      <c r="IO317">
        <v>148.8</v>
      </c>
      <c r="IP317">
        <v>0.633545</v>
      </c>
      <c r="IQ317">
        <v>2.65137</v>
      </c>
      <c r="IR317">
        <v>1.54785</v>
      </c>
      <c r="IS317">
        <v>2.30347</v>
      </c>
      <c r="IT317">
        <v>1.34644</v>
      </c>
      <c r="IU317">
        <v>2.39746</v>
      </c>
      <c r="IV317">
        <v>34.1225</v>
      </c>
      <c r="IW317">
        <v>24.2188</v>
      </c>
      <c r="IX317">
        <v>18</v>
      </c>
      <c r="IY317">
        <v>503.032</v>
      </c>
      <c r="IZ317">
        <v>395.599</v>
      </c>
      <c r="JA317">
        <v>23.988</v>
      </c>
      <c r="JB317">
        <v>27.0825</v>
      </c>
      <c r="JC317">
        <v>30.0003</v>
      </c>
      <c r="JD317">
        <v>27.0258</v>
      </c>
      <c r="JE317">
        <v>26.9699</v>
      </c>
      <c r="JF317">
        <v>12.7021</v>
      </c>
      <c r="JG317">
        <v>26.3733</v>
      </c>
      <c r="JH317">
        <v>63.7695</v>
      </c>
      <c r="JI317">
        <v>23.9914</v>
      </c>
      <c r="JJ317">
        <v>218.294</v>
      </c>
      <c r="JK317">
        <v>24.1723</v>
      </c>
      <c r="JL317">
        <v>102.067</v>
      </c>
      <c r="JM317">
        <v>102.621</v>
      </c>
    </row>
    <row r="318" spans="1:273">
      <c r="A318">
        <v>302</v>
      </c>
      <c r="B318">
        <v>1510796855.1</v>
      </c>
      <c r="C318">
        <v>7523</v>
      </c>
      <c r="D318" t="s">
        <v>1015</v>
      </c>
      <c r="E318" t="s">
        <v>1016</v>
      </c>
      <c r="F318">
        <v>5</v>
      </c>
      <c r="G318" t="s">
        <v>798</v>
      </c>
      <c r="H318" t="s">
        <v>406</v>
      </c>
      <c r="I318">
        <v>1510796847.6</v>
      </c>
      <c r="J318">
        <f>(K318)/1000</f>
        <v>0</v>
      </c>
      <c r="K318">
        <f>IF(CZ318, AN318, AH318)</f>
        <v>0</v>
      </c>
      <c r="L318">
        <f>IF(CZ318, AI318, AG318)</f>
        <v>0</v>
      </c>
      <c r="M318">
        <f>DB318 - IF(AU318&gt;1, L318*CV318*100.0/(AW318*DP318), 0)</f>
        <v>0</v>
      </c>
      <c r="N318">
        <f>((T318-J318/2)*M318-L318)/(T318+J318/2)</f>
        <v>0</v>
      </c>
      <c r="O318">
        <f>N318*(DI318+DJ318)/1000.0</f>
        <v>0</v>
      </c>
      <c r="P318">
        <f>(DB318 - IF(AU318&gt;1, L318*CV318*100.0/(AW318*DP318), 0))*(DI318+DJ318)/1000.0</f>
        <v>0</v>
      </c>
      <c r="Q318">
        <f>2.0/((1/S318-1/R318)+SIGN(S318)*SQRT((1/S318-1/R318)*(1/S318-1/R318) + 4*CW318/((CW318+1)*(CW318+1))*(2*1/S318*1/R318-1/R318*1/R318)))</f>
        <v>0</v>
      </c>
      <c r="R318">
        <f>IF(LEFT(CX318,1)&lt;&gt;"0",IF(LEFT(CX318,1)="1",3.0,CY318),$D$5+$E$5*(DP318*DI318/($K$5*1000))+$F$5*(DP318*DI318/($K$5*1000))*MAX(MIN(CV318,$J$5),$I$5)*MAX(MIN(CV318,$J$5),$I$5)+$G$5*MAX(MIN(CV318,$J$5),$I$5)*(DP318*DI318/($K$5*1000))+$H$5*(DP318*DI318/($K$5*1000))*(DP318*DI318/($K$5*1000)))</f>
        <v>0</v>
      </c>
      <c r="S318">
        <f>J318*(1000-(1000*0.61365*exp(17.502*W318/(240.97+W318))/(DI318+DJ318)+DD318)/2)/(1000*0.61365*exp(17.502*W318/(240.97+W318))/(DI318+DJ318)-DD318)</f>
        <v>0</v>
      </c>
      <c r="T318">
        <f>1/((CW318+1)/(Q318/1.6)+1/(R318/1.37)) + CW318/((CW318+1)/(Q318/1.6) + CW318/(R318/1.37))</f>
        <v>0</v>
      </c>
      <c r="U318">
        <f>(CR318*CU318)</f>
        <v>0</v>
      </c>
      <c r="V318">
        <f>(DK318+(U318+2*0.95*5.67E-8*(((DK318+$B$7)+273)^4-(DK318+273)^4)-44100*J318)/(1.84*29.3*R318+8*0.95*5.67E-8*(DK318+273)^3))</f>
        <v>0</v>
      </c>
      <c r="W318">
        <f>($C$7*DL318+$D$7*DM318+$E$7*V318)</f>
        <v>0</v>
      </c>
      <c r="X318">
        <f>0.61365*exp(17.502*W318/(240.97+W318))</f>
        <v>0</v>
      </c>
      <c r="Y318">
        <f>(Z318/AA318*100)</f>
        <v>0</v>
      </c>
      <c r="Z318">
        <f>DD318*(DI318+DJ318)/1000</f>
        <v>0</v>
      </c>
      <c r="AA318">
        <f>0.61365*exp(17.502*DK318/(240.97+DK318))</f>
        <v>0</v>
      </c>
      <c r="AB318">
        <f>(X318-DD318*(DI318+DJ318)/1000)</f>
        <v>0</v>
      </c>
      <c r="AC318">
        <f>(-J318*44100)</f>
        <v>0</v>
      </c>
      <c r="AD318">
        <f>2*29.3*R318*0.92*(DK318-W318)</f>
        <v>0</v>
      </c>
      <c r="AE318">
        <f>2*0.95*5.67E-8*(((DK318+$B$7)+273)^4-(W318+273)^4)</f>
        <v>0</v>
      </c>
      <c r="AF318">
        <f>U318+AE318+AC318+AD318</f>
        <v>0</v>
      </c>
      <c r="AG318">
        <f>DH318*AU318*(DC318-DB318*(1000-AU318*DE318)/(1000-AU318*DD318))/(100*CV318)</f>
        <v>0</v>
      </c>
      <c r="AH318">
        <f>1000*DH318*AU318*(DD318-DE318)/(100*CV318*(1000-AU318*DD318))</f>
        <v>0</v>
      </c>
      <c r="AI318">
        <f>(AJ318 - AK318 - DI318*1E3/(8.314*(DK318+273.15)) * AM318/DH318 * AL318) * DH318/(100*CV318) * (1000 - DE318)/1000</f>
        <v>0</v>
      </c>
      <c r="AJ318">
        <v>237.381320072577</v>
      </c>
      <c r="AK318">
        <v>251.279618181818</v>
      </c>
      <c r="AL318">
        <v>-3.33370858911281</v>
      </c>
      <c r="AM318">
        <v>64.6680745848926</v>
      </c>
      <c r="AN318">
        <f>(AP318 - AO318 + DI318*1E3/(8.314*(DK318+273.15)) * AR318/DH318 * AQ318) * DH318/(100*CV318) * 1000/(1000 - AP318)</f>
        <v>0</v>
      </c>
      <c r="AO318">
        <v>24.1508259110845</v>
      </c>
      <c r="AP318">
        <v>25.0709328671329</v>
      </c>
      <c r="AQ318">
        <v>6.18307353657092e-07</v>
      </c>
      <c r="AR318">
        <v>99.6129753711119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MAX(0,($B$13+$C$13*DP318)/(1+$D$13*DP318)*DI318/(DK318+273)*$E$13)</f>
        <v>0</v>
      </c>
      <c r="AX318" t="s">
        <v>407</v>
      </c>
      <c r="AY318" t="s">
        <v>407</v>
      </c>
      <c r="AZ318">
        <v>0</v>
      </c>
      <c r="BA318">
        <v>0</v>
      </c>
      <c r="BB318">
        <f>1-AZ318/BA318</f>
        <v>0</v>
      </c>
      <c r="BC318">
        <v>0</v>
      </c>
      <c r="BD318" t="s">
        <v>407</v>
      </c>
      <c r="BE318" t="s">
        <v>407</v>
      </c>
      <c r="BF318">
        <v>0</v>
      </c>
      <c r="BG318">
        <v>0</v>
      </c>
      <c r="BH318">
        <f>1-BF318/BG318</f>
        <v>0</v>
      </c>
      <c r="BI318">
        <v>0.5</v>
      </c>
      <c r="BJ318">
        <f>CS318</f>
        <v>0</v>
      </c>
      <c r="BK318">
        <f>L318</f>
        <v>0</v>
      </c>
      <c r="BL318">
        <f>BH318*BI318*BJ318</f>
        <v>0</v>
      </c>
      <c r="BM318">
        <f>(BK318-BC318)/BJ318</f>
        <v>0</v>
      </c>
      <c r="BN318">
        <f>(BA318-BG318)/BG318</f>
        <v>0</v>
      </c>
      <c r="BO318">
        <f>AZ318/(BB318+AZ318/BG318)</f>
        <v>0</v>
      </c>
      <c r="BP318" t="s">
        <v>407</v>
      </c>
      <c r="BQ318">
        <v>0</v>
      </c>
      <c r="BR318">
        <f>IF(BQ318&lt;&gt;0, BQ318, BO318)</f>
        <v>0</v>
      </c>
      <c r="BS318">
        <f>1-BR318/BG318</f>
        <v>0</v>
      </c>
      <c r="BT318">
        <f>(BG318-BF318)/(BG318-BR318)</f>
        <v>0</v>
      </c>
      <c r="BU318">
        <f>(BA318-BG318)/(BA318-BR318)</f>
        <v>0</v>
      </c>
      <c r="BV318">
        <f>(BG318-BF318)/(BG318-AZ318)</f>
        <v>0</v>
      </c>
      <c r="BW318">
        <f>(BA318-BG318)/(BA318-AZ318)</f>
        <v>0</v>
      </c>
      <c r="BX318">
        <f>(BT318*BR318/BF318)</f>
        <v>0</v>
      </c>
      <c r="BY318">
        <f>(1-BX318)</f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f>$B$11*DQ318+$C$11*DR318+$F$11*EC318*(1-EF318)</f>
        <v>0</v>
      </c>
      <c r="CS318">
        <f>CR318*CT318</f>
        <v>0</v>
      </c>
      <c r="CT318">
        <f>($B$11*$D$9+$C$11*$D$9+$F$11*((EP318+EH318)/MAX(EP318+EH318+EQ318, 0.1)*$I$9+EQ318/MAX(EP318+EH318+EQ318, 0.1)*$J$9))/($B$11+$C$11+$F$11)</f>
        <v>0</v>
      </c>
      <c r="CU318">
        <f>($B$11*$K$9+$C$11*$K$9+$F$11*((EP318+EH318)/MAX(EP318+EH318+EQ318, 0.1)*$P$9+EQ318/MAX(EP318+EH318+EQ318, 0.1)*$Q$9))/($B$11+$C$11+$F$11)</f>
        <v>0</v>
      </c>
      <c r="CV318">
        <v>2.96</v>
      </c>
      <c r="CW318">
        <v>0.5</v>
      </c>
      <c r="CX318" t="s">
        <v>408</v>
      </c>
      <c r="CY318">
        <v>2</v>
      </c>
      <c r="CZ318" t="b">
        <v>1</v>
      </c>
      <c r="DA318">
        <v>1510796847.6</v>
      </c>
      <c r="DB318">
        <v>267.526407407407</v>
      </c>
      <c r="DC318">
        <v>247.986037037037</v>
      </c>
      <c r="DD318">
        <v>25.0724111111111</v>
      </c>
      <c r="DE318">
        <v>24.1509888888889</v>
      </c>
      <c r="DF318">
        <v>261.644333333333</v>
      </c>
      <c r="DG318">
        <v>24.5024444444444</v>
      </c>
      <c r="DH318">
        <v>500.07962962963</v>
      </c>
      <c r="DI318">
        <v>89.8018037037037</v>
      </c>
      <c r="DJ318">
        <v>0.0999766111111111</v>
      </c>
      <c r="DK318">
        <v>26.5901111111111</v>
      </c>
      <c r="DL318">
        <v>27.4951</v>
      </c>
      <c r="DM318">
        <v>999.9</v>
      </c>
      <c r="DN318">
        <v>0</v>
      </c>
      <c r="DO318">
        <v>0</v>
      </c>
      <c r="DP318">
        <v>10012.9840740741</v>
      </c>
      <c r="DQ318">
        <v>0</v>
      </c>
      <c r="DR318">
        <v>9.79550111111111</v>
      </c>
      <c r="DS318">
        <v>19.5403703703704</v>
      </c>
      <c r="DT318">
        <v>274.406592592593</v>
      </c>
      <c r="DU318">
        <v>254.123481481481</v>
      </c>
      <c r="DV318">
        <v>0.921423592592593</v>
      </c>
      <c r="DW318">
        <v>247.986037037037</v>
      </c>
      <c r="DX318">
        <v>24.1509888888889</v>
      </c>
      <c r="DY318">
        <v>2.25154888888889</v>
      </c>
      <c r="DZ318">
        <v>2.16880296296296</v>
      </c>
      <c r="EA318">
        <v>19.3338777777778</v>
      </c>
      <c r="EB318">
        <v>18.7337148148148</v>
      </c>
      <c r="EC318">
        <v>2000.02333333333</v>
      </c>
      <c r="ED318">
        <v>0.979994777777778</v>
      </c>
      <c r="EE318">
        <v>0.0200053962962963</v>
      </c>
      <c r="EF318">
        <v>0</v>
      </c>
      <c r="EG318">
        <v>2.3714962962963</v>
      </c>
      <c r="EH318">
        <v>0</v>
      </c>
      <c r="EI318">
        <v>4851.7762962963</v>
      </c>
      <c r="EJ318">
        <v>17300.3259259259</v>
      </c>
      <c r="EK318">
        <v>37.812</v>
      </c>
      <c r="EL318">
        <v>38.25</v>
      </c>
      <c r="EM318">
        <v>37.5</v>
      </c>
      <c r="EN318">
        <v>36.9906666666667</v>
      </c>
      <c r="EO318">
        <v>37.25</v>
      </c>
      <c r="EP318">
        <v>1960.01259259259</v>
      </c>
      <c r="EQ318">
        <v>40.0107407407407</v>
      </c>
      <c r="ER318">
        <v>0</v>
      </c>
      <c r="ES318">
        <v>1679597608.1</v>
      </c>
      <c r="ET318">
        <v>0</v>
      </c>
      <c r="EU318">
        <v>2.33882307692308</v>
      </c>
      <c r="EV318">
        <v>-0.093463252948723</v>
      </c>
      <c r="EW318">
        <v>15.099487171642</v>
      </c>
      <c r="EX318">
        <v>4851.75461538462</v>
      </c>
      <c r="EY318">
        <v>15</v>
      </c>
      <c r="EZ318">
        <v>0</v>
      </c>
      <c r="FA318" t="s">
        <v>409</v>
      </c>
      <c r="FB318">
        <v>1510787920.6</v>
      </c>
      <c r="FC318">
        <v>1510787921.6</v>
      </c>
      <c r="FD318">
        <v>0</v>
      </c>
      <c r="FE318">
        <v>-0.101</v>
      </c>
      <c r="FF318">
        <v>-0.012</v>
      </c>
      <c r="FG318">
        <v>6.901</v>
      </c>
      <c r="FH318">
        <v>0.516</v>
      </c>
      <c r="FI318">
        <v>420</v>
      </c>
      <c r="FJ318">
        <v>24</v>
      </c>
      <c r="FK318">
        <v>0.32</v>
      </c>
      <c r="FL318">
        <v>0.12</v>
      </c>
      <c r="FM318">
        <v>0.920335219512195</v>
      </c>
      <c r="FN318">
        <v>0.0234049965156824</v>
      </c>
      <c r="FO318">
        <v>0.00306732162907717</v>
      </c>
      <c r="FP318">
        <v>1</v>
      </c>
      <c r="FQ318">
        <v>1</v>
      </c>
      <c r="FR318">
        <v>1</v>
      </c>
      <c r="FS318" t="s">
        <v>410</v>
      </c>
      <c r="FT318">
        <v>2.97281</v>
      </c>
      <c r="FU318">
        <v>2.75392</v>
      </c>
      <c r="FV318">
        <v>0.0572612</v>
      </c>
      <c r="FW318">
        <v>0.0545174</v>
      </c>
      <c r="FX318">
        <v>0.105337</v>
      </c>
      <c r="FY318">
        <v>0.10387</v>
      </c>
      <c r="FZ318">
        <v>36634.1</v>
      </c>
      <c r="GA318">
        <v>40074.4</v>
      </c>
      <c r="GB318">
        <v>35217.4</v>
      </c>
      <c r="GC318">
        <v>38442.9</v>
      </c>
      <c r="GD318">
        <v>44630.9</v>
      </c>
      <c r="GE318">
        <v>49740.8</v>
      </c>
      <c r="GF318">
        <v>55002.9</v>
      </c>
      <c r="GG318">
        <v>61646.4</v>
      </c>
      <c r="GH318">
        <v>1.98347</v>
      </c>
      <c r="GI318">
        <v>1.8132</v>
      </c>
      <c r="GJ318">
        <v>0.114243</v>
      </c>
      <c r="GK318">
        <v>0</v>
      </c>
      <c r="GL318">
        <v>25.6316</v>
      </c>
      <c r="GM318">
        <v>999.9</v>
      </c>
      <c r="GN318">
        <v>61.983</v>
      </c>
      <c r="GO318">
        <v>30.051</v>
      </c>
      <c r="GP318">
        <v>29.4958</v>
      </c>
      <c r="GQ318">
        <v>55.8934</v>
      </c>
      <c r="GR318">
        <v>49.371</v>
      </c>
      <c r="GS318">
        <v>1</v>
      </c>
      <c r="GT318">
        <v>-0.00782012</v>
      </c>
      <c r="GU318">
        <v>0.784355</v>
      </c>
      <c r="GV318">
        <v>20.1155</v>
      </c>
      <c r="GW318">
        <v>5.19782</v>
      </c>
      <c r="GX318">
        <v>12.004</v>
      </c>
      <c r="GY318">
        <v>4.97525</v>
      </c>
      <c r="GZ318">
        <v>3.293</v>
      </c>
      <c r="HA318">
        <v>9999</v>
      </c>
      <c r="HB318">
        <v>9999</v>
      </c>
      <c r="HC318">
        <v>999.9</v>
      </c>
      <c r="HD318">
        <v>9999</v>
      </c>
      <c r="HE318">
        <v>1.8631</v>
      </c>
      <c r="HF318">
        <v>1.86813</v>
      </c>
      <c r="HG318">
        <v>1.86787</v>
      </c>
      <c r="HH318">
        <v>1.86899</v>
      </c>
      <c r="HI318">
        <v>1.86986</v>
      </c>
      <c r="HJ318">
        <v>1.86586</v>
      </c>
      <c r="HK318">
        <v>1.86699</v>
      </c>
      <c r="HL318">
        <v>1.86836</v>
      </c>
      <c r="HM318">
        <v>5</v>
      </c>
      <c r="HN318">
        <v>0</v>
      </c>
      <c r="HO318">
        <v>0</v>
      </c>
      <c r="HP318">
        <v>0</v>
      </c>
      <c r="HQ318" t="s">
        <v>411</v>
      </c>
      <c r="HR318" t="s">
        <v>412</v>
      </c>
      <c r="HS318" t="s">
        <v>413</v>
      </c>
      <c r="HT318" t="s">
        <v>413</v>
      </c>
      <c r="HU318" t="s">
        <v>413</v>
      </c>
      <c r="HV318" t="s">
        <v>413</v>
      </c>
      <c r="HW318">
        <v>0</v>
      </c>
      <c r="HX318">
        <v>100</v>
      </c>
      <c r="HY318">
        <v>100</v>
      </c>
      <c r="HZ318">
        <v>5.723</v>
      </c>
      <c r="IA318">
        <v>0.5699</v>
      </c>
      <c r="IB318">
        <v>4.09459096810632</v>
      </c>
      <c r="IC318">
        <v>0.00701673648668627</v>
      </c>
      <c r="ID318">
        <v>-7.00304995360485e-07</v>
      </c>
      <c r="IE318">
        <v>-1.86506737496121e-11</v>
      </c>
      <c r="IF318">
        <v>0.00125787624930914</v>
      </c>
      <c r="IG318">
        <v>-0.0224036906934607</v>
      </c>
      <c r="IH318">
        <v>0.00249664406764014</v>
      </c>
      <c r="II318">
        <v>-2.59163740235367e-05</v>
      </c>
      <c r="IJ318">
        <v>-2</v>
      </c>
      <c r="IK318">
        <v>2020</v>
      </c>
      <c r="IL318">
        <v>1</v>
      </c>
      <c r="IM318">
        <v>25</v>
      </c>
      <c r="IN318">
        <v>148.9</v>
      </c>
      <c r="IO318">
        <v>148.9</v>
      </c>
      <c r="IP318">
        <v>0.596924</v>
      </c>
      <c r="IQ318">
        <v>2.65259</v>
      </c>
      <c r="IR318">
        <v>1.54785</v>
      </c>
      <c r="IS318">
        <v>2.30469</v>
      </c>
      <c r="IT318">
        <v>1.34644</v>
      </c>
      <c r="IU318">
        <v>2.36328</v>
      </c>
      <c r="IV318">
        <v>34.1225</v>
      </c>
      <c r="IW318">
        <v>24.2188</v>
      </c>
      <c r="IX318">
        <v>18</v>
      </c>
      <c r="IY318">
        <v>502.97</v>
      </c>
      <c r="IZ318">
        <v>395.484</v>
      </c>
      <c r="JA318">
        <v>23.9906</v>
      </c>
      <c r="JB318">
        <v>27.0846</v>
      </c>
      <c r="JC318">
        <v>30</v>
      </c>
      <c r="JD318">
        <v>27.0281</v>
      </c>
      <c r="JE318">
        <v>26.971</v>
      </c>
      <c r="JF318">
        <v>11.9736</v>
      </c>
      <c r="JG318">
        <v>26.3733</v>
      </c>
      <c r="JH318">
        <v>63.7695</v>
      </c>
      <c r="JI318">
        <v>23.9966</v>
      </c>
      <c r="JJ318">
        <v>198.209</v>
      </c>
      <c r="JK318">
        <v>24.1723</v>
      </c>
      <c r="JL318">
        <v>102.067</v>
      </c>
      <c r="JM318">
        <v>102.621</v>
      </c>
    </row>
    <row r="319" spans="1:273">
      <c r="A319">
        <v>303</v>
      </c>
      <c r="B319">
        <v>1510796860.1</v>
      </c>
      <c r="C319">
        <v>7528</v>
      </c>
      <c r="D319" t="s">
        <v>1017</v>
      </c>
      <c r="E319" t="s">
        <v>1018</v>
      </c>
      <c r="F319">
        <v>5</v>
      </c>
      <c r="G319" t="s">
        <v>798</v>
      </c>
      <c r="H319" t="s">
        <v>406</v>
      </c>
      <c r="I319">
        <v>1510796852.31429</v>
      </c>
      <c r="J319">
        <f>(K319)/1000</f>
        <v>0</v>
      </c>
      <c r="K319">
        <f>IF(CZ319, AN319, AH319)</f>
        <v>0</v>
      </c>
      <c r="L319">
        <f>IF(CZ319, AI319, AG319)</f>
        <v>0</v>
      </c>
      <c r="M319">
        <f>DB319 - IF(AU319&gt;1, L319*CV319*100.0/(AW319*DP319), 0)</f>
        <v>0</v>
      </c>
      <c r="N319">
        <f>((T319-J319/2)*M319-L319)/(T319+J319/2)</f>
        <v>0</v>
      </c>
      <c r="O319">
        <f>N319*(DI319+DJ319)/1000.0</f>
        <v>0</v>
      </c>
      <c r="P319">
        <f>(DB319 - IF(AU319&gt;1, L319*CV319*100.0/(AW319*DP319), 0))*(DI319+DJ319)/1000.0</f>
        <v>0</v>
      </c>
      <c r="Q319">
        <f>2.0/((1/S319-1/R319)+SIGN(S319)*SQRT((1/S319-1/R319)*(1/S319-1/R319) + 4*CW319/((CW319+1)*(CW319+1))*(2*1/S319*1/R319-1/R319*1/R319)))</f>
        <v>0</v>
      </c>
      <c r="R319">
        <f>IF(LEFT(CX319,1)&lt;&gt;"0",IF(LEFT(CX319,1)="1",3.0,CY319),$D$5+$E$5*(DP319*DI319/($K$5*1000))+$F$5*(DP319*DI319/($K$5*1000))*MAX(MIN(CV319,$J$5),$I$5)*MAX(MIN(CV319,$J$5),$I$5)+$G$5*MAX(MIN(CV319,$J$5),$I$5)*(DP319*DI319/($K$5*1000))+$H$5*(DP319*DI319/($K$5*1000))*(DP319*DI319/($K$5*1000)))</f>
        <v>0</v>
      </c>
      <c r="S319">
        <f>J319*(1000-(1000*0.61365*exp(17.502*W319/(240.97+W319))/(DI319+DJ319)+DD319)/2)/(1000*0.61365*exp(17.502*W319/(240.97+W319))/(DI319+DJ319)-DD319)</f>
        <v>0</v>
      </c>
      <c r="T319">
        <f>1/((CW319+1)/(Q319/1.6)+1/(R319/1.37)) + CW319/((CW319+1)/(Q319/1.6) + CW319/(R319/1.37))</f>
        <v>0</v>
      </c>
      <c r="U319">
        <f>(CR319*CU319)</f>
        <v>0</v>
      </c>
      <c r="V319">
        <f>(DK319+(U319+2*0.95*5.67E-8*(((DK319+$B$7)+273)^4-(DK319+273)^4)-44100*J319)/(1.84*29.3*R319+8*0.95*5.67E-8*(DK319+273)^3))</f>
        <v>0</v>
      </c>
      <c r="W319">
        <f>($C$7*DL319+$D$7*DM319+$E$7*V319)</f>
        <v>0</v>
      </c>
      <c r="X319">
        <f>0.61365*exp(17.502*W319/(240.97+W319))</f>
        <v>0</v>
      </c>
      <c r="Y319">
        <f>(Z319/AA319*100)</f>
        <v>0</v>
      </c>
      <c r="Z319">
        <f>DD319*(DI319+DJ319)/1000</f>
        <v>0</v>
      </c>
      <c r="AA319">
        <f>0.61365*exp(17.502*DK319/(240.97+DK319))</f>
        <v>0</v>
      </c>
      <c r="AB319">
        <f>(X319-DD319*(DI319+DJ319)/1000)</f>
        <v>0</v>
      </c>
      <c r="AC319">
        <f>(-J319*44100)</f>
        <v>0</v>
      </c>
      <c r="AD319">
        <f>2*29.3*R319*0.92*(DK319-W319)</f>
        <v>0</v>
      </c>
      <c r="AE319">
        <f>2*0.95*5.67E-8*(((DK319+$B$7)+273)^4-(W319+273)^4)</f>
        <v>0</v>
      </c>
      <c r="AF319">
        <f>U319+AE319+AC319+AD319</f>
        <v>0</v>
      </c>
      <c r="AG319">
        <f>DH319*AU319*(DC319-DB319*(1000-AU319*DE319)/(1000-AU319*DD319))/(100*CV319)</f>
        <v>0</v>
      </c>
      <c r="AH319">
        <f>1000*DH319*AU319*(DD319-DE319)/(100*CV319*(1000-AU319*DD319))</f>
        <v>0</v>
      </c>
      <c r="AI319">
        <f>(AJ319 - AK319 - DI319*1E3/(8.314*(DK319+273.15)) * AM319/DH319 * AL319) * DH319/(100*CV319) * (1000 - DE319)/1000</f>
        <v>0</v>
      </c>
      <c r="AJ319">
        <v>220.745393802754</v>
      </c>
      <c r="AK319">
        <v>234.7158</v>
      </c>
      <c r="AL319">
        <v>-3.33294105977234</v>
      </c>
      <c r="AM319">
        <v>64.6680745848926</v>
      </c>
      <c r="AN319">
        <f>(AP319 - AO319 + DI319*1E3/(8.314*(DK319+273.15)) * AR319/DH319 * AQ319) * DH319/(100*CV319) * 1000/(1000 - AP319)</f>
        <v>0</v>
      </c>
      <c r="AO319">
        <v>24.1261115669161</v>
      </c>
      <c r="AP319">
        <v>25.0618104895105</v>
      </c>
      <c r="AQ319">
        <v>-2.64568690762572e-06</v>
      </c>
      <c r="AR319">
        <v>99.6129753711119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MAX(0,($B$13+$C$13*DP319)/(1+$D$13*DP319)*DI319/(DK319+273)*$E$13)</f>
        <v>0</v>
      </c>
      <c r="AX319" t="s">
        <v>407</v>
      </c>
      <c r="AY319" t="s">
        <v>407</v>
      </c>
      <c r="AZ319">
        <v>0</v>
      </c>
      <c r="BA319">
        <v>0</v>
      </c>
      <c r="BB319">
        <f>1-AZ319/BA319</f>
        <v>0</v>
      </c>
      <c r="BC319">
        <v>0</v>
      </c>
      <c r="BD319" t="s">
        <v>407</v>
      </c>
      <c r="BE319" t="s">
        <v>407</v>
      </c>
      <c r="BF319">
        <v>0</v>
      </c>
      <c r="BG319">
        <v>0</v>
      </c>
      <c r="BH319">
        <f>1-BF319/BG319</f>
        <v>0</v>
      </c>
      <c r="BI319">
        <v>0.5</v>
      </c>
      <c r="BJ319">
        <f>CS319</f>
        <v>0</v>
      </c>
      <c r="BK319">
        <f>L319</f>
        <v>0</v>
      </c>
      <c r="BL319">
        <f>BH319*BI319*BJ319</f>
        <v>0</v>
      </c>
      <c r="BM319">
        <f>(BK319-BC319)/BJ319</f>
        <v>0</v>
      </c>
      <c r="BN319">
        <f>(BA319-BG319)/BG319</f>
        <v>0</v>
      </c>
      <c r="BO319">
        <f>AZ319/(BB319+AZ319/BG319)</f>
        <v>0</v>
      </c>
      <c r="BP319" t="s">
        <v>407</v>
      </c>
      <c r="BQ319">
        <v>0</v>
      </c>
      <c r="BR319">
        <f>IF(BQ319&lt;&gt;0, BQ319, BO319)</f>
        <v>0</v>
      </c>
      <c r="BS319">
        <f>1-BR319/BG319</f>
        <v>0</v>
      </c>
      <c r="BT319">
        <f>(BG319-BF319)/(BG319-BR319)</f>
        <v>0</v>
      </c>
      <c r="BU319">
        <f>(BA319-BG319)/(BA319-BR319)</f>
        <v>0</v>
      </c>
      <c r="BV319">
        <f>(BG319-BF319)/(BG319-AZ319)</f>
        <v>0</v>
      </c>
      <c r="BW319">
        <f>(BA319-BG319)/(BA319-AZ319)</f>
        <v>0</v>
      </c>
      <c r="BX319">
        <f>(BT319*BR319/BF319)</f>
        <v>0</v>
      </c>
      <c r="BY319">
        <f>(1-BX319)</f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f>$B$11*DQ319+$C$11*DR319+$F$11*EC319*(1-EF319)</f>
        <v>0</v>
      </c>
      <c r="CS319">
        <f>CR319*CT319</f>
        <v>0</v>
      </c>
      <c r="CT319">
        <f>($B$11*$D$9+$C$11*$D$9+$F$11*((EP319+EH319)/MAX(EP319+EH319+EQ319, 0.1)*$I$9+EQ319/MAX(EP319+EH319+EQ319, 0.1)*$J$9))/($B$11+$C$11+$F$11)</f>
        <v>0</v>
      </c>
      <c r="CU319">
        <f>($B$11*$K$9+$C$11*$K$9+$F$11*((EP319+EH319)/MAX(EP319+EH319+EQ319, 0.1)*$P$9+EQ319/MAX(EP319+EH319+EQ319, 0.1)*$Q$9))/($B$11+$C$11+$F$11)</f>
        <v>0</v>
      </c>
      <c r="CV319">
        <v>2.96</v>
      </c>
      <c r="CW319">
        <v>0.5</v>
      </c>
      <c r="CX319" t="s">
        <v>408</v>
      </c>
      <c r="CY319">
        <v>2</v>
      </c>
      <c r="CZ319" t="b">
        <v>1</v>
      </c>
      <c r="DA319">
        <v>1510796852.31429</v>
      </c>
      <c r="DB319">
        <v>252.374821428571</v>
      </c>
      <c r="DC319">
        <v>232.617642857143</v>
      </c>
      <c r="DD319">
        <v>25.0699821428571</v>
      </c>
      <c r="DE319">
        <v>24.1409928571429</v>
      </c>
      <c r="DF319">
        <v>246.592964285714</v>
      </c>
      <c r="DG319">
        <v>24.5001285714286</v>
      </c>
      <c r="DH319">
        <v>500.08875</v>
      </c>
      <c r="DI319">
        <v>89.7996535714286</v>
      </c>
      <c r="DJ319">
        <v>0.0999896821428571</v>
      </c>
      <c r="DK319">
        <v>26.58945</v>
      </c>
      <c r="DL319">
        <v>27.496425</v>
      </c>
      <c r="DM319">
        <v>999.9</v>
      </c>
      <c r="DN319">
        <v>0</v>
      </c>
      <c r="DO319">
        <v>0</v>
      </c>
      <c r="DP319">
        <v>10012.4289285714</v>
      </c>
      <c r="DQ319">
        <v>0</v>
      </c>
      <c r="DR319">
        <v>9.7786175</v>
      </c>
      <c r="DS319">
        <v>19.757225</v>
      </c>
      <c r="DT319">
        <v>258.864714285714</v>
      </c>
      <c r="DU319">
        <v>238.372428571429</v>
      </c>
      <c r="DV319">
        <v>0.928984821428571</v>
      </c>
      <c r="DW319">
        <v>232.617642857143</v>
      </c>
      <c r="DX319">
        <v>24.1409928571429</v>
      </c>
      <c r="DY319">
        <v>2.25127642857143</v>
      </c>
      <c r="DZ319">
        <v>2.16785285714286</v>
      </c>
      <c r="EA319">
        <v>19.3319392857143</v>
      </c>
      <c r="EB319">
        <v>18.7267071428571</v>
      </c>
      <c r="EC319">
        <v>1999.99857142857</v>
      </c>
      <c r="ED319">
        <v>0.979994642857143</v>
      </c>
      <c r="EE319">
        <v>0.0200055357142857</v>
      </c>
      <c r="EF319">
        <v>0</v>
      </c>
      <c r="EG319">
        <v>2.33352857142857</v>
      </c>
      <c r="EH319">
        <v>0</v>
      </c>
      <c r="EI319">
        <v>4852.89535714286</v>
      </c>
      <c r="EJ319">
        <v>17300.1142857143</v>
      </c>
      <c r="EK319">
        <v>37.812</v>
      </c>
      <c r="EL319">
        <v>38.25</v>
      </c>
      <c r="EM319">
        <v>37.5044285714286</v>
      </c>
      <c r="EN319">
        <v>36.991</v>
      </c>
      <c r="EO319">
        <v>37.25</v>
      </c>
      <c r="EP319">
        <v>1959.98821428571</v>
      </c>
      <c r="EQ319">
        <v>40.0103571428571</v>
      </c>
      <c r="ER319">
        <v>0</v>
      </c>
      <c r="ES319">
        <v>1679597612.9</v>
      </c>
      <c r="ET319">
        <v>0</v>
      </c>
      <c r="EU319">
        <v>2.32151153846154</v>
      </c>
      <c r="EV319">
        <v>-0.0755589798545526</v>
      </c>
      <c r="EW319">
        <v>14.3641025781053</v>
      </c>
      <c r="EX319">
        <v>4852.95653846154</v>
      </c>
      <c r="EY319">
        <v>15</v>
      </c>
      <c r="EZ319">
        <v>0</v>
      </c>
      <c r="FA319" t="s">
        <v>409</v>
      </c>
      <c r="FB319">
        <v>1510787920.6</v>
      </c>
      <c r="FC319">
        <v>1510787921.6</v>
      </c>
      <c r="FD319">
        <v>0</v>
      </c>
      <c r="FE319">
        <v>-0.101</v>
      </c>
      <c r="FF319">
        <v>-0.012</v>
      </c>
      <c r="FG319">
        <v>6.901</v>
      </c>
      <c r="FH319">
        <v>0.516</v>
      </c>
      <c r="FI319">
        <v>420</v>
      </c>
      <c r="FJ319">
        <v>24</v>
      </c>
      <c r="FK319">
        <v>0.32</v>
      </c>
      <c r="FL319">
        <v>0.12</v>
      </c>
      <c r="FM319">
        <v>0.925070902439024</v>
      </c>
      <c r="FN319">
        <v>0.0729362090592349</v>
      </c>
      <c r="FO319">
        <v>0.00884763867851778</v>
      </c>
      <c r="FP319">
        <v>1</v>
      </c>
      <c r="FQ319">
        <v>1</v>
      </c>
      <c r="FR319">
        <v>1</v>
      </c>
      <c r="FS319" t="s">
        <v>410</v>
      </c>
      <c r="FT319">
        <v>2.97289</v>
      </c>
      <c r="FU319">
        <v>2.75392</v>
      </c>
      <c r="FV319">
        <v>0.0539015</v>
      </c>
      <c r="FW319">
        <v>0.0508792</v>
      </c>
      <c r="FX319">
        <v>0.105309</v>
      </c>
      <c r="FY319">
        <v>0.10382</v>
      </c>
      <c r="FZ319">
        <v>36764.5</v>
      </c>
      <c r="GA319">
        <v>40228.1</v>
      </c>
      <c r="GB319">
        <v>35217.3</v>
      </c>
      <c r="GC319">
        <v>38442.5</v>
      </c>
      <c r="GD319">
        <v>44632.3</v>
      </c>
      <c r="GE319">
        <v>49743.1</v>
      </c>
      <c r="GF319">
        <v>55002.9</v>
      </c>
      <c r="GG319">
        <v>61646</v>
      </c>
      <c r="GH319">
        <v>1.9834</v>
      </c>
      <c r="GI319">
        <v>1.81308</v>
      </c>
      <c r="GJ319">
        <v>0.114266</v>
      </c>
      <c r="GK319">
        <v>0</v>
      </c>
      <c r="GL319">
        <v>25.6267</v>
      </c>
      <c r="GM319">
        <v>999.9</v>
      </c>
      <c r="GN319">
        <v>61.958</v>
      </c>
      <c r="GO319">
        <v>30.051</v>
      </c>
      <c r="GP319">
        <v>29.4818</v>
      </c>
      <c r="GQ319">
        <v>54.9133</v>
      </c>
      <c r="GR319">
        <v>49.1226</v>
      </c>
      <c r="GS319">
        <v>1</v>
      </c>
      <c r="GT319">
        <v>-0.00795224</v>
      </c>
      <c r="GU319">
        <v>0.768984</v>
      </c>
      <c r="GV319">
        <v>20.1156</v>
      </c>
      <c r="GW319">
        <v>5.19872</v>
      </c>
      <c r="GX319">
        <v>12.0044</v>
      </c>
      <c r="GY319">
        <v>4.97525</v>
      </c>
      <c r="GZ319">
        <v>3.29293</v>
      </c>
      <c r="HA319">
        <v>9999</v>
      </c>
      <c r="HB319">
        <v>9999</v>
      </c>
      <c r="HC319">
        <v>999.9</v>
      </c>
      <c r="HD319">
        <v>9999</v>
      </c>
      <c r="HE319">
        <v>1.8631</v>
      </c>
      <c r="HF319">
        <v>1.86813</v>
      </c>
      <c r="HG319">
        <v>1.86787</v>
      </c>
      <c r="HH319">
        <v>1.869</v>
      </c>
      <c r="HI319">
        <v>1.86984</v>
      </c>
      <c r="HJ319">
        <v>1.86586</v>
      </c>
      <c r="HK319">
        <v>1.86699</v>
      </c>
      <c r="HL319">
        <v>1.86838</v>
      </c>
      <c r="HM319">
        <v>5</v>
      </c>
      <c r="HN319">
        <v>0</v>
      </c>
      <c r="HO319">
        <v>0</v>
      </c>
      <c r="HP319">
        <v>0</v>
      </c>
      <c r="HQ319" t="s">
        <v>411</v>
      </c>
      <c r="HR319" t="s">
        <v>412</v>
      </c>
      <c r="HS319" t="s">
        <v>413</v>
      </c>
      <c r="HT319" t="s">
        <v>413</v>
      </c>
      <c r="HU319" t="s">
        <v>413</v>
      </c>
      <c r="HV319" t="s">
        <v>413</v>
      </c>
      <c r="HW319">
        <v>0</v>
      </c>
      <c r="HX319">
        <v>100</v>
      </c>
      <c r="HY319">
        <v>100</v>
      </c>
      <c r="HZ319">
        <v>5.615</v>
      </c>
      <c r="IA319">
        <v>0.5694</v>
      </c>
      <c r="IB319">
        <v>4.09459096810632</v>
      </c>
      <c r="IC319">
        <v>0.00701673648668627</v>
      </c>
      <c r="ID319">
        <v>-7.00304995360485e-07</v>
      </c>
      <c r="IE319">
        <v>-1.86506737496121e-11</v>
      </c>
      <c r="IF319">
        <v>0.00125787624930914</v>
      </c>
      <c r="IG319">
        <v>-0.0224036906934607</v>
      </c>
      <c r="IH319">
        <v>0.00249664406764014</v>
      </c>
      <c r="II319">
        <v>-2.59163740235367e-05</v>
      </c>
      <c r="IJ319">
        <v>-2</v>
      </c>
      <c r="IK319">
        <v>2020</v>
      </c>
      <c r="IL319">
        <v>1</v>
      </c>
      <c r="IM319">
        <v>25</v>
      </c>
      <c r="IN319">
        <v>149</v>
      </c>
      <c r="IO319">
        <v>149</v>
      </c>
      <c r="IP319">
        <v>0.562744</v>
      </c>
      <c r="IQ319">
        <v>2.64893</v>
      </c>
      <c r="IR319">
        <v>1.54785</v>
      </c>
      <c r="IS319">
        <v>2.30469</v>
      </c>
      <c r="IT319">
        <v>1.34644</v>
      </c>
      <c r="IU319">
        <v>2.4585</v>
      </c>
      <c r="IV319">
        <v>34.1225</v>
      </c>
      <c r="IW319">
        <v>24.2188</v>
      </c>
      <c r="IX319">
        <v>18</v>
      </c>
      <c r="IY319">
        <v>502.934</v>
      </c>
      <c r="IZ319">
        <v>395.429</v>
      </c>
      <c r="JA319">
        <v>23.9948</v>
      </c>
      <c r="JB319">
        <v>27.0863</v>
      </c>
      <c r="JC319">
        <v>30</v>
      </c>
      <c r="JD319">
        <v>27.0297</v>
      </c>
      <c r="JE319">
        <v>26.973</v>
      </c>
      <c r="JF319">
        <v>11.291</v>
      </c>
      <c r="JG319">
        <v>26.3733</v>
      </c>
      <c r="JH319">
        <v>63.7695</v>
      </c>
      <c r="JI319">
        <v>23.9966</v>
      </c>
      <c r="JJ319">
        <v>184.78</v>
      </c>
      <c r="JK319">
        <v>24.1796</v>
      </c>
      <c r="JL319">
        <v>102.067</v>
      </c>
      <c r="JM319">
        <v>102.62</v>
      </c>
    </row>
    <row r="320" spans="1:273">
      <c r="A320">
        <v>304</v>
      </c>
      <c r="B320">
        <v>1510796865.1</v>
      </c>
      <c r="C320">
        <v>7533</v>
      </c>
      <c r="D320" t="s">
        <v>1019</v>
      </c>
      <c r="E320" t="s">
        <v>1020</v>
      </c>
      <c r="F320">
        <v>5</v>
      </c>
      <c r="G320" t="s">
        <v>798</v>
      </c>
      <c r="H320" t="s">
        <v>406</v>
      </c>
      <c r="I320">
        <v>1510796857.6</v>
      </c>
      <c r="J320">
        <f>(K320)/1000</f>
        <v>0</v>
      </c>
      <c r="K320">
        <f>IF(CZ320, AN320, AH320)</f>
        <v>0</v>
      </c>
      <c r="L320">
        <f>IF(CZ320, AI320, AG320)</f>
        <v>0</v>
      </c>
      <c r="M320">
        <f>DB320 - IF(AU320&gt;1, L320*CV320*100.0/(AW320*DP320), 0)</f>
        <v>0</v>
      </c>
      <c r="N320">
        <f>((T320-J320/2)*M320-L320)/(T320+J320/2)</f>
        <v>0</v>
      </c>
      <c r="O320">
        <f>N320*(DI320+DJ320)/1000.0</f>
        <v>0</v>
      </c>
      <c r="P320">
        <f>(DB320 - IF(AU320&gt;1, L320*CV320*100.0/(AW320*DP320), 0))*(DI320+DJ320)/1000.0</f>
        <v>0</v>
      </c>
      <c r="Q320">
        <f>2.0/((1/S320-1/R320)+SIGN(S320)*SQRT((1/S320-1/R320)*(1/S320-1/R320) + 4*CW320/((CW320+1)*(CW320+1))*(2*1/S320*1/R320-1/R320*1/R320)))</f>
        <v>0</v>
      </c>
      <c r="R320">
        <f>IF(LEFT(CX320,1)&lt;&gt;"0",IF(LEFT(CX320,1)="1",3.0,CY320),$D$5+$E$5*(DP320*DI320/($K$5*1000))+$F$5*(DP320*DI320/($K$5*1000))*MAX(MIN(CV320,$J$5),$I$5)*MAX(MIN(CV320,$J$5),$I$5)+$G$5*MAX(MIN(CV320,$J$5),$I$5)*(DP320*DI320/($K$5*1000))+$H$5*(DP320*DI320/($K$5*1000))*(DP320*DI320/($K$5*1000)))</f>
        <v>0</v>
      </c>
      <c r="S320">
        <f>J320*(1000-(1000*0.61365*exp(17.502*W320/(240.97+W320))/(DI320+DJ320)+DD320)/2)/(1000*0.61365*exp(17.502*W320/(240.97+W320))/(DI320+DJ320)-DD320)</f>
        <v>0</v>
      </c>
      <c r="T320">
        <f>1/((CW320+1)/(Q320/1.6)+1/(R320/1.37)) + CW320/((CW320+1)/(Q320/1.6) + CW320/(R320/1.37))</f>
        <v>0</v>
      </c>
      <c r="U320">
        <f>(CR320*CU320)</f>
        <v>0</v>
      </c>
      <c r="V320">
        <f>(DK320+(U320+2*0.95*5.67E-8*(((DK320+$B$7)+273)^4-(DK320+273)^4)-44100*J320)/(1.84*29.3*R320+8*0.95*5.67E-8*(DK320+273)^3))</f>
        <v>0</v>
      </c>
      <c r="W320">
        <f>($C$7*DL320+$D$7*DM320+$E$7*V320)</f>
        <v>0</v>
      </c>
      <c r="X320">
        <f>0.61365*exp(17.502*W320/(240.97+W320))</f>
        <v>0</v>
      </c>
      <c r="Y320">
        <f>(Z320/AA320*100)</f>
        <v>0</v>
      </c>
      <c r="Z320">
        <f>DD320*(DI320+DJ320)/1000</f>
        <v>0</v>
      </c>
      <c r="AA320">
        <f>0.61365*exp(17.502*DK320/(240.97+DK320))</f>
        <v>0</v>
      </c>
      <c r="AB320">
        <f>(X320-DD320*(DI320+DJ320)/1000)</f>
        <v>0</v>
      </c>
      <c r="AC320">
        <f>(-J320*44100)</f>
        <v>0</v>
      </c>
      <c r="AD320">
        <f>2*29.3*R320*0.92*(DK320-W320)</f>
        <v>0</v>
      </c>
      <c r="AE320">
        <f>2*0.95*5.67E-8*(((DK320+$B$7)+273)^4-(W320+273)^4)</f>
        <v>0</v>
      </c>
      <c r="AF320">
        <f>U320+AE320+AC320+AD320</f>
        <v>0</v>
      </c>
      <c r="AG320">
        <f>DH320*AU320*(DC320-DB320*(1000-AU320*DE320)/(1000-AU320*DD320))/(100*CV320)</f>
        <v>0</v>
      </c>
      <c r="AH320">
        <f>1000*DH320*AU320*(DD320-DE320)/(100*CV320*(1000-AU320*DD320))</f>
        <v>0</v>
      </c>
      <c r="AI320">
        <f>(AJ320 - AK320 - DI320*1E3/(8.314*(DK320+273.15)) * AM320/DH320 * AL320) * DH320/(100*CV320) * (1000 - DE320)/1000</f>
        <v>0</v>
      </c>
      <c r="AJ320">
        <v>203.26997643716</v>
      </c>
      <c r="AK320">
        <v>217.769157575757</v>
      </c>
      <c r="AL320">
        <v>-3.39077391946553</v>
      </c>
      <c r="AM320">
        <v>64.6680745848926</v>
      </c>
      <c r="AN320">
        <f>(AP320 - AO320 + DI320*1E3/(8.314*(DK320+273.15)) * AR320/DH320 * AQ320) * DH320/(100*CV320) * 1000/(1000 - AP320)</f>
        <v>0</v>
      </c>
      <c r="AO320">
        <v>24.1175145145059</v>
      </c>
      <c r="AP320">
        <v>25.0523713286714</v>
      </c>
      <c r="AQ320">
        <v>-3.27216281932195e-06</v>
      </c>
      <c r="AR320">
        <v>99.6129753711119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MAX(0,($B$13+$C$13*DP320)/(1+$D$13*DP320)*DI320/(DK320+273)*$E$13)</f>
        <v>0</v>
      </c>
      <c r="AX320" t="s">
        <v>407</v>
      </c>
      <c r="AY320" t="s">
        <v>407</v>
      </c>
      <c r="AZ320">
        <v>0</v>
      </c>
      <c r="BA320">
        <v>0</v>
      </c>
      <c r="BB320">
        <f>1-AZ320/BA320</f>
        <v>0</v>
      </c>
      <c r="BC320">
        <v>0</v>
      </c>
      <c r="BD320" t="s">
        <v>407</v>
      </c>
      <c r="BE320" t="s">
        <v>407</v>
      </c>
      <c r="BF320">
        <v>0</v>
      </c>
      <c r="BG320">
        <v>0</v>
      </c>
      <c r="BH320">
        <f>1-BF320/BG320</f>
        <v>0</v>
      </c>
      <c r="BI320">
        <v>0.5</v>
      </c>
      <c r="BJ320">
        <f>CS320</f>
        <v>0</v>
      </c>
      <c r="BK320">
        <f>L320</f>
        <v>0</v>
      </c>
      <c r="BL320">
        <f>BH320*BI320*BJ320</f>
        <v>0</v>
      </c>
      <c r="BM320">
        <f>(BK320-BC320)/BJ320</f>
        <v>0</v>
      </c>
      <c r="BN320">
        <f>(BA320-BG320)/BG320</f>
        <v>0</v>
      </c>
      <c r="BO320">
        <f>AZ320/(BB320+AZ320/BG320)</f>
        <v>0</v>
      </c>
      <c r="BP320" t="s">
        <v>407</v>
      </c>
      <c r="BQ320">
        <v>0</v>
      </c>
      <c r="BR320">
        <f>IF(BQ320&lt;&gt;0, BQ320, BO320)</f>
        <v>0</v>
      </c>
      <c r="BS320">
        <f>1-BR320/BG320</f>
        <v>0</v>
      </c>
      <c r="BT320">
        <f>(BG320-BF320)/(BG320-BR320)</f>
        <v>0</v>
      </c>
      <c r="BU320">
        <f>(BA320-BG320)/(BA320-BR320)</f>
        <v>0</v>
      </c>
      <c r="BV320">
        <f>(BG320-BF320)/(BG320-AZ320)</f>
        <v>0</v>
      </c>
      <c r="BW320">
        <f>(BA320-BG320)/(BA320-AZ320)</f>
        <v>0</v>
      </c>
      <c r="BX320">
        <f>(BT320*BR320/BF320)</f>
        <v>0</v>
      </c>
      <c r="BY320">
        <f>(1-BX320)</f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f>$B$11*DQ320+$C$11*DR320+$F$11*EC320*(1-EF320)</f>
        <v>0</v>
      </c>
      <c r="CS320">
        <f>CR320*CT320</f>
        <v>0</v>
      </c>
      <c r="CT320">
        <f>($B$11*$D$9+$C$11*$D$9+$F$11*((EP320+EH320)/MAX(EP320+EH320+EQ320, 0.1)*$I$9+EQ320/MAX(EP320+EH320+EQ320, 0.1)*$J$9))/($B$11+$C$11+$F$11)</f>
        <v>0</v>
      </c>
      <c r="CU320">
        <f>($B$11*$K$9+$C$11*$K$9+$F$11*((EP320+EH320)/MAX(EP320+EH320+EQ320, 0.1)*$P$9+EQ320/MAX(EP320+EH320+EQ320, 0.1)*$Q$9))/($B$11+$C$11+$F$11)</f>
        <v>0</v>
      </c>
      <c r="CV320">
        <v>2.96</v>
      </c>
      <c r="CW320">
        <v>0.5</v>
      </c>
      <c r="CX320" t="s">
        <v>408</v>
      </c>
      <c r="CY320">
        <v>2</v>
      </c>
      <c r="CZ320" t="b">
        <v>1</v>
      </c>
      <c r="DA320">
        <v>1510796857.6</v>
      </c>
      <c r="DB320">
        <v>235.246851851852</v>
      </c>
      <c r="DC320">
        <v>215.078888888889</v>
      </c>
      <c r="DD320">
        <v>25.0645740740741</v>
      </c>
      <c r="DE320">
        <v>24.1289888888889</v>
      </c>
      <c r="DF320">
        <v>229.578777777778</v>
      </c>
      <c r="DG320">
        <v>24.4949888888889</v>
      </c>
      <c r="DH320">
        <v>500.072259259259</v>
      </c>
      <c r="DI320">
        <v>89.7972407407407</v>
      </c>
      <c r="DJ320">
        <v>0.0999101296296296</v>
      </c>
      <c r="DK320">
        <v>26.5885703703704</v>
      </c>
      <c r="DL320">
        <v>27.4965777777778</v>
      </c>
      <c r="DM320">
        <v>999.9</v>
      </c>
      <c r="DN320">
        <v>0</v>
      </c>
      <c r="DO320">
        <v>0</v>
      </c>
      <c r="DP320">
        <v>10017.5459259259</v>
      </c>
      <c r="DQ320">
        <v>0</v>
      </c>
      <c r="DR320">
        <v>9.76480592592593</v>
      </c>
      <c r="DS320">
        <v>20.1680814814815</v>
      </c>
      <c r="DT320">
        <v>241.295</v>
      </c>
      <c r="DU320">
        <v>220.397148148148</v>
      </c>
      <c r="DV320">
        <v>0.935584814814815</v>
      </c>
      <c r="DW320">
        <v>215.078888888889</v>
      </c>
      <c r="DX320">
        <v>24.1289888888889</v>
      </c>
      <c r="DY320">
        <v>2.25073037037037</v>
      </c>
      <c r="DZ320">
        <v>2.1667162962963</v>
      </c>
      <c r="EA320">
        <v>19.3280444444444</v>
      </c>
      <c r="EB320">
        <v>18.7183148148148</v>
      </c>
      <c r="EC320">
        <v>1999.99259259259</v>
      </c>
      <c r="ED320">
        <v>0.979994555555556</v>
      </c>
      <c r="EE320">
        <v>0.0200056259259259</v>
      </c>
      <c r="EF320">
        <v>0</v>
      </c>
      <c r="EG320">
        <v>2.33029259259259</v>
      </c>
      <c r="EH320">
        <v>0</v>
      </c>
      <c r="EI320">
        <v>4854.26037037037</v>
      </c>
      <c r="EJ320">
        <v>17300.062962963</v>
      </c>
      <c r="EK320">
        <v>37.812</v>
      </c>
      <c r="EL320">
        <v>38.25</v>
      </c>
      <c r="EM320">
        <v>37.5045925925926</v>
      </c>
      <c r="EN320">
        <v>36.9953333333333</v>
      </c>
      <c r="EO320">
        <v>37.25</v>
      </c>
      <c r="EP320">
        <v>1959.98222222222</v>
      </c>
      <c r="EQ320">
        <v>40.0103703703704</v>
      </c>
      <c r="ER320">
        <v>0</v>
      </c>
      <c r="ES320">
        <v>1679597618.3</v>
      </c>
      <c r="ET320">
        <v>0</v>
      </c>
      <c r="EU320">
        <v>2.332644</v>
      </c>
      <c r="EV320">
        <v>0.218815380947456</v>
      </c>
      <c r="EW320">
        <v>17.3676923586404</v>
      </c>
      <c r="EX320">
        <v>4854.4508</v>
      </c>
      <c r="EY320">
        <v>15</v>
      </c>
      <c r="EZ320">
        <v>0</v>
      </c>
      <c r="FA320" t="s">
        <v>409</v>
      </c>
      <c r="FB320">
        <v>1510787920.6</v>
      </c>
      <c r="FC320">
        <v>1510787921.6</v>
      </c>
      <c r="FD320">
        <v>0</v>
      </c>
      <c r="FE320">
        <v>-0.101</v>
      </c>
      <c r="FF320">
        <v>-0.012</v>
      </c>
      <c r="FG320">
        <v>6.901</v>
      </c>
      <c r="FH320">
        <v>0.516</v>
      </c>
      <c r="FI320">
        <v>420</v>
      </c>
      <c r="FJ320">
        <v>24</v>
      </c>
      <c r="FK320">
        <v>0.32</v>
      </c>
      <c r="FL320">
        <v>0.12</v>
      </c>
      <c r="FM320">
        <v>0.931498</v>
      </c>
      <c r="FN320">
        <v>0.0863989756097598</v>
      </c>
      <c r="FO320">
        <v>0.00994726854039007</v>
      </c>
      <c r="FP320">
        <v>1</v>
      </c>
      <c r="FQ320">
        <v>1</v>
      </c>
      <c r="FR320">
        <v>1</v>
      </c>
      <c r="FS320" t="s">
        <v>410</v>
      </c>
      <c r="FT320">
        <v>2.97296</v>
      </c>
      <c r="FU320">
        <v>2.75391</v>
      </c>
      <c r="FV320">
        <v>0.0503979</v>
      </c>
      <c r="FW320">
        <v>0.0473403</v>
      </c>
      <c r="FX320">
        <v>0.105283</v>
      </c>
      <c r="FY320">
        <v>0.10381</v>
      </c>
      <c r="FZ320">
        <v>36900.6</v>
      </c>
      <c r="GA320">
        <v>40377.9</v>
      </c>
      <c r="GB320">
        <v>35217.4</v>
      </c>
      <c r="GC320">
        <v>38442.5</v>
      </c>
      <c r="GD320">
        <v>44633.4</v>
      </c>
      <c r="GE320">
        <v>49743.5</v>
      </c>
      <c r="GF320">
        <v>55002.7</v>
      </c>
      <c r="GG320">
        <v>61645.8</v>
      </c>
      <c r="GH320">
        <v>1.98345</v>
      </c>
      <c r="GI320">
        <v>1.81325</v>
      </c>
      <c r="GJ320">
        <v>0.114832</v>
      </c>
      <c r="GK320">
        <v>0</v>
      </c>
      <c r="GL320">
        <v>25.6222</v>
      </c>
      <c r="GM320">
        <v>999.9</v>
      </c>
      <c r="GN320">
        <v>61.958</v>
      </c>
      <c r="GO320">
        <v>30.051</v>
      </c>
      <c r="GP320">
        <v>29.4811</v>
      </c>
      <c r="GQ320">
        <v>55.4034</v>
      </c>
      <c r="GR320">
        <v>48.9543</v>
      </c>
      <c r="GS320">
        <v>1</v>
      </c>
      <c r="GT320">
        <v>-0.00764736</v>
      </c>
      <c r="GU320">
        <v>0.782519</v>
      </c>
      <c r="GV320">
        <v>20.1157</v>
      </c>
      <c r="GW320">
        <v>5.19812</v>
      </c>
      <c r="GX320">
        <v>12.004</v>
      </c>
      <c r="GY320">
        <v>4.9753</v>
      </c>
      <c r="GZ320">
        <v>3.29303</v>
      </c>
      <c r="HA320">
        <v>9999</v>
      </c>
      <c r="HB320">
        <v>9999</v>
      </c>
      <c r="HC320">
        <v>999.9</v>
      </c>
      <c r="HD320">
        <v>9999</v>
      </c>
      <c r="HE320">
        <v>1.8631</v>
      </c>
      <c r="HF320">
        <v>1.86813</v>
      </c>
      <c r="HG320">
        <v>1.8679</v>
      </c>
      <c r="HH320">
        <v>1.86899</v>
      </c>
      <c r="HI320">
        <v>1.86984</v>
      </c>
      <c r="HJ320">
        <v>1.86586</v>
      </c>
      <c r="HK320">
        <v>1.867</v>
      </c>
      <c r="HL320">
        <v>1.86836</v>
      </c>
      <c r="HM320">
        <v>5</v>
      </c>
      <c r="HN320">
        <v>0</v>
      </c>
      <c r="HO320">
        <v>0</v>
      </c>
      <c r="HP320">
        <v>0</v>
      </c>
      <c r="HQ320" t="s">
        <v>411</v>
      </c>
      <c r="HR320" t="s">
        <v>412</v>
      </c>
      <c r="HS320" t="s">
        <v>413</v>
      </c>
      <c r="HT320" t="s">
        <v>413</v>
      </c>
      <c r="HU320" t="s">
        <v>413</v>
      </c>
      <c r="HV320" t="s">
        <v>413</v>
      </c>
      <c r="HW320">
        <v>0</v>
      </c>
      <c r="HX320">
        <v>100</v>
      </c>
      <c r="HY320">
        <v>100</v>
      </c>
      <c r="HZ320">
        <v>5.505</v>
      </c>
      <c r="IA320">
        <v>0.5688</v>
      </c>
      <c r="IB320">
        <v>4.09459096810632</v>
      </c>
      <c r="IC320">
        <v>0.00701673648668627</v>
      </c>
      <c r="ID320">
        <v>-7.00304995360485e-07</v>
      </c>
      <c r="IE320">
        <v>-1.86506737496121e-11</v>
      </c>
      <c r="IF320">
        <v>0.00125787624930914</v>
      </c>
      <c r="IG320">
        <v>-0.0224036906934607</v>
      </c>
      <c r="IH320">
        <v>0.00249664406764014</v>
      </c>
      <c r="II320">
        <v>-2.59163740235367e-05</v>
      </c>
      <c r="IJ320">
        <v>-2</v>
      </c>
      <c r="IK320">
        <v>2020</v>
      </c>
      <c r="IL320">
        <v>1</v>
      </c>
      <c r="IM320">
        <v>25</v>
      </c>
      <c r="IN320">
        <v>149.1</v>
      </c>
      <c r="IO320">
        <v>149.1</v>
      </c>
      <c r="IP320">
        <v>0.526123</v>
      </c>
      <c r="IQ320">
        <v>2.65015</v>
      </c>
      <c r="IR320">
        <v>1.54785</v>
      </c>
      <c r="IS320">
        <v>2.30347</v>
      </c>
      <c r="IT320">
        <v>1.34644</v>
      </c>
      <c r="IU320">
        <v>2.42554</v>
      </c>
      <c r="IV320">
        <v>34.1225</v>
      </c>
      <c r="IW320">
        <v>24.2188</v>
      </c>
      <c r="IX320">
        <v>18</v>
      </c>
      <c r="IY320">
        <v>502.982</v>
      </c>
      <c r="IZ320">
        <v>395.539</v>
      </c>
      <c r="JA320">
        <v>23.9976</v>
      </c>
      <c r="JB320">
        <v>27.0875</v>
      </c>
      <c r="JC320">
        <v>30.0002</v>
      </c>
      <c r="JD320">
        <v>27.0313</v>
      </c>
      <c r="JE320">
        <v>26.975</v>
      </c>
      <c r="JF320">
        <v>10.555</v>
      </c>
      <c r="JG320">
        <v>26.3733</v>
      </c>
      <c r="JH320">
        <v>63.7695</v>
      </c>
      <c r="JI320">
        <v>23.9923</v>
      </c>
      <c r="JJ320">
        <v>164.67</v>
      </c>
      <c r="JK320">
        <v>24.1868</v>
      </c>
      <c r="JL320">
        <v>102.066</v>
      </c>
      <c r="JM320">
        <v>102.62</v>
      </c>
    </row>
    <row r="321" spans="1:273">
      <c r="A321">
        <v>305</v>
      </c>
      <c r="B321">
        <v>1510796870.1</v>
      </c>
      <c r="C321">
        <v>7538</v>
      </c>
      <c r="D321" t="s">
        <v>1021</v>
      </c>
      <c r="E321" t="s">
        <v>1022</v>
      </c>
      <c r="F321">
        <v>5</v>
      </c>
      <c r="G321" t="s">
        <v>798</v>
      </c>
      <c r="H321" t="s">
        <v>406</v>
      </c>
      <c r="I321">
        <v>1510796862.31429</v>
      </c>
      <c r="J321">
        <f>(K321)/1000</f>
        <v>0</v>
      </c>
      <c r="K321">
        <f>IF(CZ321, AN321, AH321)</f>
        <v>0</v>
      </c>
      <c r="L321">
        <f>IF(CZ321, AI321, AG321)</f>
        <v>0</v>
      </c>
      <c r="M321">
        <f>DB321 - IF(AU321&gt;1, L321*CV321*100.0/(AW321*DP321), 0)</f>
        <v>0</v>
      </c>
      <c r="N321">
        <f>((T321-J321/2)*M321-L321)/(T321+J321/2)</f>
        <v>0</v>
      </c>
      <c r="O321">
        <f>N321*(DI321+DJ321)/1000.0</f>
        <v>0</v>
      </c>
      <c r="P321">
        <f>(DB321 - IF(AU321&gt;1, L321*CV321*100.0/(AW321*DP321), 0))*(DI321+DJ321)/1000.0</f>
        <v>0</v>
      </c>
      <c r="Q321">
        <f>2.0/((1/S321-1/R321)+SIGN(S321)*SQRT((1/S321-1/R321)*(1/S321-1/R321) + 4*CW321/((CW321+1)*(CW321+1))*(2*1/S321*1/R321-1/R321*1/R321)))</f>
        <v>0</v>
      </c>
      <c r="R321">
        <f>IF(LEFT(CX321,1)&lt;&gt;"0",IF(LEFT(CX321,1)="1",3.0,CY321),$D$5+$E$5*(DP321*DI321/($K$5*1000))+$F$5*(DP321*DI321/($K$5*1000))*MAX(MIN(CV321,$J$5),$I$5)*MAX(MIN(CV321,$J$5),$I$5)+$G$5*MAX(MIN(CV321,$J$5),$I$5)*(DP321*DI321/($K$5*1000))+$H$5*(DP321*DI321/($K$5*1000))*(DP321*DI321/($K$5*1000)))</f>
        <v>0</v>
      </c>
      <c r="S321">
        <f>J321*(1000-(1000*0.61365*exp(17.502*W321/(240.97+W321))/(DI321+DJ321)+DD321)/2)/(1000*0.61365*exp(17.502*W321/(240.97+W321))/(DI321+DJ321)-DD321)</f>
        <v>0</v>
      </c>
      <c r="T321">
        <f>1/((CW321+1)/(Q321/1.6)+1/(R321/1.37)) + CW321/((CW321+1)/(Q321/1.6) + CW321/(R321/1.37))</f>
        <v>0</v>
      </c>
      <c r="U321">
        <f>(CR321*CU321)</f>
        <v>0</v>
      </c>
      <c r="V321">
        <f>(DK321+(U321+2*0.95*5.67E-8*(((DK321+$B$7)+273)^4-(DK321+273)^4)-44100*J321)/(1.84*29.3*R321+8*0.95*5.67E-8*(DK321+273)^3))</f>
        <v>0</v>
      </c>
      <c r="W321">
        <f>($C$7*DL321+$D$7*DM321+$E$7*V321)</f>
        <v>0</v>
      </c>
      <c r="X321">
        <f>0.61365*exp(17.502*W321/(240.97+W321))</f>
        <v>0</v>
      </c>
      <c r="Y321">
        <f>(Z321/AA321*100)</f>
        <v>0</v>
      </c>
      <c r="Z321">
        <f>DD321*(DI321+DJ321)/1000</f>
        <v>0</v>
      </c>
      <c r="AA321">
        <f>0.61365*exp(17.502*DK321/(240.97+DK321))</f>
        <v>0</v>
      </c>
      <c r="AB321">
        <f>(X321-DD321*(DI321+DJ321)/1000)</f>
        <v>0</v>
      </c>
      <c r="AC321">
        <f>(-J321*44100)</f>
        <v>0</v>
      </c>
      <c r="AD321">
        <f>2*29.3*R321*0.92*(DK321-W321)</f>
        <v>0</v>
      </c>
      <c r="AE321">
        <f>2*0.95*5.67E-8*(((DK321+$B$7)+273)^4-(W321+273)^4)</f>
        <v>0</v>
      </c>
      <c r="AF321">
        <f>U321+AE321+AC321+AD321</f>
        <v>0</v>
      </c>
      <c r="AG321">
        <f>DH321*AU321*(DC321-DB321*(1000-AU321*DE321)/(1000-AU321*DD321))/(100*CV321)</f>
        <v>0</v>
      </c>
      <c r="AH321">
        <f>1000*DH321*AU321*(DD321-DE321)/(100*CV321*(1000-AU321*DD321))</f>
        <v>0</v>
      </c>
      <c r="AI321">
        <f>(AJ321 - AK321 - DI321*1E3/(8.314*(DK321+273.15)) * AM321/DH321 * AL321) * DH321/(100*CV321) * (1000 - DE321)/1000</f>
        <v>0</v>
      </c>
      <c r="AJ321">
        <v>186.70535269638</v>
      </c>
      <c r="AK321">
        <v>201.063915151515</v>
      </c>
      <c r="AL321">
        <v>-3.3404261768009</v>
      </c>
      <c r="AM321">
        <v>64.6680745848926</v>
      </c>
      <c r="AN321">
        <f>(AP321 - AO321 + DI321*1E3/(8.314*(DK321+273.15)) * AR321/DH321 * AQ321) * DH321/(100*CV321) * 1000/(1000 - AP321)</f>
        <v>0</v>
      </c>
      <c r="AO321">
        <v>24.112752637198</v>
      </c>
      <c r="AP321">
        <v>25.0448412587413</v>
      </c>
      <c r="AQ321">
        <v>-2.55559380138646e-06</v>
      </c>
      <c r="AR321">
        <v>99.6129753711119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MAX(0,($B$13+$C$13*DP321)/(1+$D$13*DP321)*DI321/(DK321+273)*$E$13)</f>
        <v>0</v>
      </c>
      <c r="AX321" t="s">
        <v>407</v>
      </c>
      <c r="AY321" t="s">
        <v>407</v>
      </c>
      <c r="AZ321">
        <v>0</v>
      </c>
      <c r="BA321">
        <v>0</v>
      </c>
      <c r="BB321">
        <f>1-AZ321/BA321</f>
        <v>0</v>
      </c>
      <c r="BC321">
        <v>0</v>
      </c>
      <c r="BD321" t="s">
        <v>407</v>
      </c>
      <c r="BE321" t="s">
        <v>407</v>
      </c>
      <c r="BF321">
        <v>0</v>
      </c>
      <c r="BG321">
        <v>0</v>
      </c>
      <c r="BH321">
        <f>1-BF321/BG321</f>
        <v>0</v>
      </c>
      <c r="BI321">
        <v>0.5</v>
      </c>
      <c r="BJ321">
        <f>CS321</f>
        <v>0</v>
      </c>
      <c r="BK321">
        <f>L321</f>
        <v>0</v>
      </c>
      <c r="BL321">
        <f>BH321*BI321*BJ321</f>
        <v>0</v>
      </c>
      <c r="BM321">
        <f>(BK321-BC321)/BJ321</f>
        <v>0</v>
      </c>
      <c r="BN321">
        <f>(BA321-BG321)/BG321</f>
        <v>0</v>
      </c>
      <c r="BO321">
        <f>AZ321/(BB321+AZ321/BG321)</f>
        <v>0</v>
      </c>
      <c r="BP321" t="s">
        <v>407</v>
      </c>
      <c r="BQ321">
        <v>0</v>
      </c>
      <c r="BR321">
        <f>IF(BQ321&lt;&gt;0, BQ321, BO321)</f>
        <v>0</v>
      </c>
      <c r="BS321">
        <f>1-BR321/BG321</f>
        <v>0</v>
      </c>
      <c r="BT321">
        <f>(BG321-BF321)/(BG321-BR321)</f>
        <v>0</v>
      </c>
      <c r="BU321">
        <f>(BA321-BG321)/(BA321-BR321)</f>
        <v>0</v>
      </c>
      <c r="BV321">
        <f>(BG321-BF321)/(BG321-AZ321)</f>
        <v>0</v>
      </c>
      <c r="BW321">
        <f>(BA321-BG321)/(BA321-AZ321)</f>
        <v>0</v>
      </c>
      <c r="BX321">
        <f>(BT321*BR321/BF321)</f>
        <v>0</v>
      </c>
      <c r="BY321">
        <f>(1-BX321)</f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f>$B$11*DQ321+$C$11*DR321+$F$11*EC321*(1-EF321)</f>
        <v>0</v>
      </c>
      <c r="CS321">
        <f>CR321*CT321</f>
        <v>0</v>
      </c>
      <c r="CT321">
        <f>($B$11*$D$9+$C$11*$D$9+$F$11*((EP321+EH321)/MAX(EP321+EH321+EQ321, 0.1)*$I$9+EQ321/MAX(EP321+EH321+EQ321, 0.1)*$J$9))/($B$11+$C$11+$F$11)</f>
        <v>0</v>
      </c>
      <c r="CU321">
        <f>($B$11*$K$9+$C$11*$K$9+$F$11*((EP321+EH321)/MAX(EP321+EH321+EQ321, 0.1)*$P$9+EQ321/MAX(EP321+EH321+EQ321, 0.1)*$Q$9))/($B$11+$C$11+$F$11)</f>
        <v>0</v>
      </c>
      <c r="CV321">
        <v>2.96</v>
      </c>
      <c r="CW321">
        <v>0.5</v>
      </c>
      <c r="CX321" t="s">
        <v>408</v>
      </c>
      <c r="CY321">
        <v>2</v>
      </c>
      <c r="CZ321" t="b">
        <v>1</v>
      </c>
      <c r="DA321">
        <v>1510796862.31429</v>
      </c>
      <c r="DB321">
        <v>219.865857142857</v>
      </c>
      <c r="DC321">
        <v>199.506642857143</v>
      </c>
      <c r="DD321">
        <v>25.0573607142857</v>
      </c>
      <c r="DE321">
        <v>24.1182107142857</v>
      </c>
      <c r="DF321">
        <v>214.300214285714</v>
      </c>
      <c r="DG321">
        <v>24.4881357142857</v>
      </c>
      <c r="DH321">
        <v>500.078285714286</v>
      </c>
      <c r="DI321">
        <v>89.7974464285714</v>
      </c>
      <c r="DJ321">
        <v>0.100006846428571</v>
      </c>
      <c r="DK321">
        <v>26.5874571428571</v>
      </c>
      <c r="DL321">
        <v>27.5008964285714</v>
      </c>
      <c r="DM321">
        <v>999.9</v>
      </c>
      <c r="DN321">
        <v>0</v>
      </c>
      <c r="DO321">
        <v>0</v>
      </c>
      <c r="DP321">
        <v>10004.9957142857</v>
      </c>
      <c r="DQ321">
        <v>0</v>
      </c>
      <c r="DR321">
        <v>9.76404</v>
      </c>
      <c r="DS321">
        <v>20.3593392857143</v>
      </c>
      <c r="DT321">
        <v>225.516857142857</v>
      </c>
      <c r="DU321">
        <v>204.437428571429</v>
      </c>
      <c r="DV321">
        <v>0.939143571428571</v>
      </c>
      <c r="DW321">
        <v>199.506642857143</v>
      </c>
      <c r="DX321">
        <v>24.1182107142857</v>
      </c>
      <c r="DY321">
        <v>2.25008714285714</v>
      </c>
      <c r="DZ321">
        <v>2.16575392857143</v>
      </c>
      <c r="EA321">
        <v>19.3234607142857</v>
      </c>
      <c r="EB321">
        <v>18.7112107142857</v>
      </c>
      <c r="EC321">
        <v>1999.99321428571</v>
      </c>
      <c r="ED321">
        <v>0.979994535714286</v>
      </c>
      <c r="EE321">
        <v>0.0200056464285714</v>
      </c>
      <c r="EF321">
        <v>0</v>
      </c>
      <c r="EG321">
        <v>2.32030357142857</v>
      </c>
      <c r="EH321">
        <v>0</v>
      </c>
      <c r="EI321">
        <v>4855.725</v>
      </c>
      <c r="EJ321">
        <v>17300.0607142857</v>
      </c>
      <c r="EK321">
        <v>37.812</v>
      </c>
      <c r="EL321">
        <v>38.25</v>
      </c>
      <c r="EM321">
        <v>37.5044285714286</v>
      </c>
      <c r="EN321">
        <v>37</v>
      </c>
      <c r="EO321">
        <v>37.25</v>
      </c>
      <c r="EP321">
        <v>1959.98285714286</v>
      </c>
      <c r="EQ321">
        <v>40.0103571428571</v>
      </c>
      <c r="ER321">
        <v>0</v>
      </c>
      <c r="ES321">
        <v>1679597623.1</v>
      </c>
      <c r="ET321">
        <v>0</v>
      </c>
      <c r="EU321">
        <v>2.338616</v>
      </c>
      <c r="EV321">
        <v>0.416153837612817</v>
      </c>
      <c r="EW321">
        <v>21.1723077390601</v>
      </c>
      <c r="EX321">
        <v>4855.9628</v>
      </c>
      <c r="EY321">
        <v>15</v>
      </c>
      <c r="EZ321">
        <v>0</v>
      </c>
      <c r="FA321" t="s">
        <v>409</v>
      </c>
      <c r="FB321">
        <v>1510787920.6</v>
      </c>
      <c r="FC321">
        <v>1510787921.6</v>
      </c>
      <c r="FD321">
        <v>0</v>
      </c>
      <c r="FE321">
        <v>-0.101</v>
      </c>
      <c r="FF321">
        <v>-0.012</v>
      </c>
      <c r="FG321">
        <v>6.901</v>
      </c>
      <c r="FH321">
        <v>0.516</v>
      </c>
      <c r="FI321">
        <v>420</v>
      </c>
      <c r="FJ321">
        <v>24</v>
      </c>
      <c r="FK321">
        <v>0.32</v>
      </c>
      <c r="FL321">
        <v>0.12</v>
      </c>
      <c r="FM321">
        <v>0.934321902439024</v>
      </c>
      <c r="FN321">
        <v>0.057823003484322</v>
      </c>
      <c r="FO321">
        <v>0.00870439307029439</v>
      </c>
      <c r="FP321">
        <v>1</v>
      </c>
      <c r="FQ321">
        <v>1</v>
      </c>
      <c r="FR321">
        <v>1</v>
      </c>
      <c r="FS321" t="s">
        <v>410</v>
      </c>
      <c r="FT321">
        <v>2.97295</v>
      </c>
      <c r="FU321">
        <v>2.7539</v>
      </c>
      <c r="FV321">
        <v>0.0468597</v>
      </c>
      <c r="FW321">
        <v>0.0435243</v>
      </c>
      <c r="FX321">
        <v>0.105262</v>
      </c>
      <c r="FY321">
        <v>0.103803</v>
      </c>
      <c r="FZ321">
        <v>37037.5</v>
      </c>
      <c r="GA321">
        <v>40538.9</v>
      </c>
      <c r="GB321">
        <v>35216.9</v>
      </c>
      <c r="GC321">
        <v>38441.8</v>
      </c>
      <c r="GD321">
        <v>44633.8</v>
      </c>
      <c r="GE321">
        <v>49743.2</v>
      </c>
      <c r="GF321">
        <v>55002.1</v>
      </c>
      <c r="GG321">
        <v>61645.1</v>
      </c>
      <c r="GH321">
        <v>1.98347</v>
      </c>
      <c r="GI321">
        <v>1.81288</v>
      </c>
      <c r="GJ321">
        <v>0.115383</v>
      </c>
      <c r="GK321">
        <v>0</v>
      </c>
      <c r="GL321">
        <v>25.617</v>
      </c>
      <c r="GM321">
        <v>999.9</v>
      </c>
      <c r="GN321">
        <v>61.958</v>
      </c>
      <c r="GO321">
        <v>30.051</v>
      </c>
      <c r="GP321">
        <v>29.4836</v>
      </c>
      <c r="GQ321">
        <v>54.9934</v>
      </c>
      <c r="GR321">
        <v>48.9864</v>
      </c>
      <c r="GS321">
        <v>1</v>
      </c>
      <c r="GT321">
        <v>-0.007406</v>
      </c>
      <c r="GU321">
        <v>0.802247</v>
      </c>
      <c r="GV321">
        <v>20.1156</v>
      </c>
      <c r="GW321">
        <v>5.19842</v>
      </c>
      <c r="GX321">
        <v>12.0041</v>
      </c>
      <c r="GY321">
        <v>4.9753</v>
      </c>
      <c r="GZ321">
        <v>3.29303</v>
      </c>
      <c r="HA321">
        <v>9999</v>
      </c>
      <c r="HB321">
        <v>9999</v>
      </c>
      <c r="HC321">
        <v>999.9</v>
      </c>
      <c r="HD321">
        <v>9999</v>
      </c>
      <c r="HE321">
        <v>1.8631</v>
      </c>
      <c r="HF321">
        <v>1.86813</v>
      </c>
      <c r="HG321">
        <v>1.86789</v>
      </c>
      <c r="HH321">
        <v>1.86899</v>
      </c>
      <c r="HI321">
        <v>1.86985</v>
      </c>
      <c r="HJ321">
        <v>1.86588</v>
      </c>
      <c r="HK321">
        <v>1.86704</v>
      </c>
      <c r="HL321">
        <v>1.86834</v>
      </c>
      <c r="HM321">
        <v>5</v>
      </c>
      <c r="HN321">
        <v>0</v>
      </c>
      <c r="HO321">
        <v>0</v>
      </c>
      <c r="HP321">
        <v>0</v>
      </c>
      <c r="HQ321" t="s">
        <v>411</v>
      </c>
      <c r="HR321" t="s">
        <v>412</v>
      </c>
      <c r="HS321" t="s">
        <v>413</v>
      </c>
      <c r="HT321" t="s">
        <v>413</v>
      </c>
      <c r="HU321" t="s">
        <v>413</v>
      </c>
      <c r="HV321" t="s">
        <v>413</v>
      </c>
      <c r="HW321">
        <v>0</v>
      </c>
      <c r="HX321">
        <v>100</v>
      </c>
      <c r="HY321">
        <v>100</v>
      </c>
      <c r="HZ321">
        <v>5.395</v>
      </c>
      <c r="IA321">
        <v>0.5685</v>
      </c>
      <c r="IB321">
        <v>4.09459096810632</v>
      </c>
      <c r="IC321">
        <v>0.00701673648668627</v>
      </c>
      <c r="ID321">
        <v>-7.00304995360485e-07</v>
      </c>
      <c r="IE321">
        <v>-1.86506737496121e-11</v>
      </c>
      <c r="IF321">
        <v>0.00125787624930914</v>
      </c>
      <c r="IG321">
        <v>-0.0224036906934607</v>
      </c>
      <c r="IH321">
        <v>0.00249664406764014</v>
      </c>
      <c r="II321">
        <v>-2.59163740235367e-05</v>
      </c>
      <c r="IJ321">
        <v>-2</v>
      </c>
      <c r="IK321">
        <v>2020</v>
      </c>
      <c r="IL321">
        <v>1</v>
      </c>
      <c r="IM321">
        <v>25</v>
      </c>
      <c r="IN321">
        <v>149.2</v>
      </c>
      <c r="IO321">
        <v>149.1</v>
      </c>
      <c r="IP321">
        <v>0.490723</v>
      </c>
      <c r="IQ321">
        <v>2.65625</v>
      </c>
      <c r="IR321">
        <v>1.54785</v>
      </c>
      <c r="IS321">
        <v>2.30469</v>
      </c>
      <c r="IT321">
        <v>1.34644</v>
      </c>
      <c r="IU321">
        <v>2.34619</v>
      </c>
      <c r="IV321">
        <v>34.1452</v>
      </c>
      <c r="IW321">
        <v>24.2188</v>
      </c>
      <c r="IX321">
        <v>18</v>
      </c>
      <c r="IY321">
        <v>503.011</v>
      </c>
      <c r="IZ321">
        <v>395.341</v>
      </c>
      <c r="JA321">
        <v>23.9947</v>
      </c>
      <c r="JB321">
        <v>27.0894</v>
      </c>
      <c r="JC321">
        <v>30.0003</v>
      </c>
      <c r="JD321">
        <v>27.0326</v>
      </c>
      <c r="JE321">
        <v>26.9761</v>
      </c>
      <c r="JF321">
        <v>9.85908</v>
      </c>
      <c r="JG321">
        <v>26.3733</v>
      </c>
      <c r="JH321">
        <v>63.7695</v>
      </c>
      <c r="JI321">
        <v>23.9935</v>
      </c>
      <c r="JJ321">
        <v>151.179</v>
      </c>
      <c r="JK321">
        <v>24.1971</v>
      </c>
      <c r="JL321">
        <v>102.065</v>
      </c>
      <c r="JM321">
        <v>102.618</v>
      </c>
    </row>
    <row r="322" spans="1:273">
      <c r="A322">
        <v>306</v>
      </c>
      <c r="B322">
        <v>1510796875.1</v>
      </c>
      <c r="C322">
        <v>7543</v>
      </c>
      <c r="D322" t="s">
        <v>1023</v>
      </c>
      <c r="E322" t="s">
        <v>1024</v>
      </c>
      <c r="F322">
        <v>5</v>
      </c>
      <c r="G322" t="s">
        <v>798</v>
      </c>
      <c r="H322" t="s">
        <v>406</v>
      </c>
      <c r="I322">
        <v>1510796867.6</v>
      </c>
      <c r="J322">
        <f>(K322)/1000</f>
        <v>0</v>
      </c>
      <c r="K322">
        <f>IF(CZ322, AN322, AH322)</f>
        <v>0</v>
      </c>
      <c r="L322">
        <f>IF(CZ322, AI322, AG322)</f>
        <v>0</v>
      </c>
      <c r="M322">
        <f>DB322 - IF(AU322&gt;1, L322*CV322*100.0/(AW322*DP322), 0)</f>
        <v>0</v>
      </c>
      <c r="N322">
        <f>((T322-J322/2)*M322-L322)/(T322+J322/2)</f>
        <v>0</v>
      </c>
      <c r="O322">
        <f>N322*(DI322+DJ322)/1000.0</f>
        <v>0</v>
      </c>
      <c r="P322">
        <f>(DB322 - IF(AU322&gt;1, L322*CV322*100.0/(AW322*DP322), 0))*(DI322+DJ322)/1000.0</f>
        <v>0</v>
      </c>
      <c r="Q322">
        <f>2.0/((1/S322-1/R322)+SIGN(S322)*SQRT((1/S322-1/R322)*(1/S322-1/R322) + 4*CW322/((CW322+1)*(CW322+1))*(2*1/S322*1/R322-1/R322*1/R322)))</f>
        <v>0</v>
      </c>
      <c r="R322">
        <f>IF(LEFT(CX322,1)&lt;&gt;"0",IF(LEFT(CX322,1)="1",3.0,CY322),$D$5+$E$5*(DP322*DI322/($K$5*1000))+$F$5*(DP322*DI322/($K$5*1000))*MAX(MIN(CV322,$J$5),$I$5)*MAX(MIN(CV322,$J$5),$I$5)+$G$5*MAX(MIN(CV322,$J$5),$I$5)*(DP322*DI322/($K$5*1000))+$H$5*(DP322*DI322/($K$5*1000))*(DP322*DI322/($K$5*1000)))</f>
        <v>0</v>
      </c>
      <c r="S322">
        <f>J322*(1000-(1000*0.61365*exp(17.502*W322/(240.97+W322))/(DI322+DJ322)+DD322)/2)/(1000*0.61365*exp(17.502*W322/(240.97+W322))/(DI322+DJ322)-DD322)</f>
        <v>0</v>
      </c>
      <c r="T322">
        <f>1/((CW322+1)/(Q322/1.6)+1/(R322/1.37)) + CW322/((CW322+1)/(Q322/1.6) + CW322/(R322/1.37))</f>
        <v>0</v>
      </c>
      <c r="U322">
        <f>(CR322*CU322)</f>
        <v>0</v>
      </c>
      <c r="V322">
        <f>(DK322+(U322+2*0.95*5.67E-8*(((DK322+$B$7)+273)^4-(DK322+273)^4)-44100*J322)/(1.84*29.3*R322+8*0.95*5.67E-8*(DK322+273)^3))</f>
        <v>0</v>
      </c>
      <c r="W322">
        <f>($C$7*DL322+$D$7*DM322+$E$7*V322)</f>
        <v>0</v>
      </c>
      <c r="X322">
        <f>0.61365*exp(17.502*W322/(240.97+W322))</f>
        <v>0</v>
      </c>
      <c r="Y322">
        <f>(Z322/AA322*100)</f>
        <v>0</v>
      </c>
      <c r="Z322">
        <f>DD322*(DI322+DJ322)/1000</f>
        <v>0</v>
      </c>
      <c r="AA322">
        <f>0.61365*exp(17.502*DK322/(240.97+DK322))</f>
        <v>0</v>
      </c>
      <c r="AB322">
        <f>(X322-DD322*(DI322+DJ322)/1000)</f>
        <v>0</v>
      </c>
      <c r="AC322">
        <f>(-J322*44100)</f>
        <v>0</v>
      </c>
      <c r="AD322">
        <f>2*29.3*R322*0.92*(DK322-W322)</f>
        <v>0</v>
      </c>
      <c r="AE322">
        <f>2*0.95*5.67E-8*(((DK322+$B$7)+273)^4-(W322+273)^4)</f>
        <v>0</v>
      </c>
      <c r="AF322">
        <f>U322+AE322+AC322+AD322</f>
        <v>0</v>
      </c>
      <c r="AG322">
        <f>DH322*AU322*(DC322-DB322*(1000-AU322*DE322)/(1000-AU322*DD322))/(100*CV322)</f>
        <v>0</v>
      </c>
      <c r="AH322">
        <f>1000*DH322*AU322*(DD322-DE322)/(100*CV322*(1000-AU322*DD322))</f>
        <v>0</v>
      </c>
      <c r="AI322">
        <f>(AJ322 - AK322 - DI322*1E3/(8.314*(DK322+273.15)) * AM322/DH322 * AL322) * DH322/(100*CV322) * (1000 - DE322)/1000</f>
        <v>0</v>
      </c>
      <c r="AJ322">
        <v>169.158683923527</v>
      </c>
      <c r="AK322">
        <v>184.017121212121</v>
      </c>
      <c r="AL322">
        <v>-3.41114762969258</v>
      </c>
      <c r="AM322">
        <v>64.6680745848926</v>
      </c>
      <c r="AN322">
        <f>(AP322 - AO322 + DI322*1E3/(8.314*(DK322+273.15)) * AR322/DH322 * AQ322) * DH322/(100*CV322) * 1000/(1000 - AP322)</f>
        <v>0</v>
      </c>
      <c r="AO322">
        <v>24.1096064951536</v>
      </c>
      <c r="AP322">
        <v>25.0378251748252</v>
      </c>
      <c r="AQ322">
        <v>-2.16087232714554e-06</v>
      </c>
      <c r="AR322">
        <v>99.6129753711119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MAX(0,($B$13+$C$13*DP322)/(1+$D$13*DP322)*DI322/(DK322+273)*$E$13)</f>
        <v>0</v>
      </c>
      <c r="AX322" t="s">
        <v>407</v>
      </c>
      <c r="AY322" t="s">
        <v>407</v>
      </c>
      <c r="AZ322">
        <v>0</v>
      </c>
      <c r="BA322">
        <v>0</v>
      </c>
      <c r="BB322">
        <f>1-AZ322/BA322</f>
        <v>0</v>
      </c>
      <c r="BC322">
        <v>0</v>
      </c>
      <c r="BD322" t="s">
        <v>407</v>
      </c>
      <c r="BE322" t="s">
        <v>407</v>
      </c>
      <c r="BF322">
        <v>0</v>
      </c>
      <c r="BG322">
        <v>0</v>
      </c>
      <c r="BH322">
        <f>1-BF322/BG322</f>
        <v>0</v>
      </c>
      <c r="BI322">
        <v>0.5</v>
      </c>
      <c r="BJ322">
        <f>CS322</f>
        <v>0</v>
      </c>
      <c r="BK322">
        <f>L322</f>
        <v>0</v>
      </c>
      <c r="BL322">
        <f>BH322*BI322*BJ322</f>
        <v>0</v>
      </c>
      <c r="BM322">
        <f>(BK322-BC322)/BJ322</f>
        <v>0</v>
      </c>
      <c r="BN322">
        <f>(BA322-BG322)/BG322</f>
        <v>0</v>
      </c>
      <c r="BO322">
        <f>AZ322/(BB322+AZ322/BG322)</f>
        <v>0</v>
      </c>
      <c r="BP322" t="s">
        <v>407</v>
      </c>
      <c r="BQ322">
        <v>0</v>
      </c>
      <c r="BR322">
        <f>IF(BQ322&lt;&gt;0, BQ322, BO322)</f>
        <v>0</v>
      </c>
      <c r="BS322">
        <f>1-BR322/BG322</f>
        <v>0</v>
      </c>
      <c r="BT322">
        <f>(BG322-BF322)/(BG322-BR322)</f>
        <v>0</v>
      </c>
      <c r="BU322">
        <f>(BA322-BG322)/(BA322-BR322)</f>
        <v>0</v>
      </c>
      <c r="BV322">
        <f>(BG322-BF322)/(BG322-AZ322)</f>
        <v>0</v>
      </c>
      <c r="BW322">
        <f>(BA322-BG322)/(BA322-AZ322)</f>
        <v>0</v>
      </c>
      <c r="BX322">
        <f>(BT322*BR322/BF322)</f>
        <v>0</v>
      </c>
      <c r="BY322">
        <f>(1-BX322)</f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f>$B$11*DQ322+$C$11*DR322+$F$11*EC322*(1-EF322)</f>
        <v>0</v>
      </c>
      <c r="CS322">
        <f>CR322*CT322</f>
        <v>0</v>
      </c>
      <c r="CT322">
        <f>($B$11*$D$9+$C$11*$D$9+$F$11*((EP322+EH322)/MAX(EP322+EH322+EQ322, 0.1)*$I$9+EQ322/MAX(EP322+EH322+EQ322, 0.1)*$J$9))/($B$11+$C$11+$F$11)</f>
        <v>0</v>
      </c>
      <c r="CU322">
        <f>($B$11*$K$9+$C$11*$K$9+$F$11*((EP322+EH322)/MAX(EP322+EH322+EQ322, 0.1)*$P$9+EQ322/MAX(EP322+EH322+EQ322, 0.1)*$Q$9))/($B$11+$C$11+$F$11)</f>
        <v>0</v>
      </c>
      <c r="CV322">
        <v>2.96</v>
      </c>
      <c r="CW322">
        <v>0.5</v>
      </c>
      <c r="CX322" t="s">
        <v>408</v>
      </c>
      <c r="CY322">
        <v>2</v>
      </c>
      <c r="CZ322" t="b">
        <v>1</v>
      </c>
      <c r="DA322">
        <v>1510796867.6</v>
      </c>
      <c r="DB322">
        <v>202.508851851852</v>
      </c>
      <c r="DC322">
        <v>181.80437037037</v>
      </c>
      <c r="DD322">
        <v>25.0483740740741</v>
      </c>
      <c r="DE322">
        <v>24.1135296296296</v>
      </c>
      <c r="DF322">
        <v>197.059111111111</v>
      </c>
      <c r="DG322">
        <v>24.4796</v>
      </c>
      <c r="DH322">
        <v>500.076074074074</v>
      </c>
      <c r="DI322">
        <v>89.7985111111111</v>
      </c>
      <c r="DJ322">
        <v>0.100027366666667</v>
      </c>
      <c r="DK322">
        <v>26.5864777777778</v>
      </c>
      <c r="DL322">
        <v>27.500962962963</v>
      </c>
      <c r="DM322">
        <v>999.9</v>
      </c>
      <c r="DN322">
        <v>0</v>
      </c>
      <c r="DO322">
        <v>0</v>
      </c>
      <c r="DP322">
        <v>10006.2703703704</v>
      </c>
      <c r="DQ322">
        <v>0</v>
      </c>
      <c r="DR322">
        <v>9.7693</v>
      </c>
      <c r="DS322">
        <v>20.7045111111111</v>
      </c>
      <c r="DT322">
        <v>207.711703703704</v>
      </c>
      <c r="DU322">
        <v>186.296703703704</v>
      </c>
      <c r="DV322">
        <v>0.934835518518519</v>
      </c>
      <c r="DW322">
        <v>181.80437037037</v>
      </c>
      <c r="DX322">
        <v>24.1135296296296</v>
      </c>
      <c r="DY322">
        <v>2.24930592592593</v>
      </c>
      <c r="DZ322">
        <v>2.16535888888889</v>
      </c>
      <c r="EA322">
        <v>19.3178814814815</v>
      </c>
      <c r="EB322">
        <v>18.7082962962963</v>
      </c>
      <c r="EC322">
        <v>1999.99407407407</v>
      </c>
      <c r="ED322">
        <v>0.979994555555556</v>
      </c>
      <c r="EE322">
        <v>0.0200056259259259</v>
      </c>
      <c r="EF322">
        <v>0</v>
      </c>
      <c r="EG322">
        <v>2.32104814814815</v>
      </c>
      <c r="EH322">
        <v>0</v>
      </c>
      <c r="EI322">
        <v>4857.47185185185</v>
      </c>
      <c r="EJ322">
        <v>17300.0592592593</v>
      </c>
      <c r="EK322">
        <v>37.812</v>
      </c>
      <c r="EL322">
        <v>38.25</v>
      </c>
      <c r="EM322">
        <v>37.5</v>
      </c>
      <c r="EN322">
        <v>37</v>
      </c>
      <c r="EO322">
        <v>37.25</v>
      </c>
      <c r="EP322">
        <v>1959.9837037037</v>
      </c>
      <c r="EQ322">
        <v>40.0103703703704</v>
      </c>
      <c r="ER322">
        <v>0</v>
      </c>
      <c r="ES322">
        <v>1679597627.9</v>
      </c>
      <c r="ET322">
        <v>0</v>
      </c>
      <c r="EU322">
        <v>2.339096</v>
      </c>
      <c r="EV322">
        <v>0.0497384568882636</v>
      </c>
      <c r="EW322">
        <v>19.4999999679132</v>
      </c>
      <c r="EX322">
        <v>4857.54</v>
      </c>
      <c r="EY322">
        <v>15</v>
      </c>
      <c r="EZ322">
        <v>0</v>
      </c>
      <c r="FA322" t="s">
        <v>409</v>
      </c>
      <c r="FB322">
        <v>1510787920.6</v>
      </c>
      <c r="FC322">
        <v>1510787921.6</v>
      </c>
      <c r="FD322">
        <v>0</v>
      </c>
      <c r="FE322">
        <v>-0.101</v>
      </c>
      <c r="FF322">
        <v>-0.012</v>
      </c>
      <c r="FG322">
        <v>6.901</v>
      </c>
      <c r="FH322">
        <v>0.516</v>
      </c>
      <c r="FI322">
        <v>420</v>
      </c>
      <c r="FJ322">
        <v>24</v>
      </c>
      <c r="FK322">
        <v>0.32</v>
      </c>
      <c r="FL322">
        <v>0.12</v>
      </c>
      <c r="FM322">
        <v>0.936752292682927</v>
      </c>
      <c r="FN322">
        <v>-0.0449898188153305</v>
      </c>
      <c r="FO322">
        <v>0.00555615658633715</v>
      </c>
      <c r="FP322">
        <v>1</v>
      </c>
      <c r="FQ322">
        <v>1</v>
      </c>
      <c r="FR322">
        <v>1</v>
      </c>
      <c r="FS322" t="s">
        <v>410</v>
      </c>
      <c r="FT322">
        <v>2.97292</v>
      </c>
      <c r="FU322">
        <v>2.75385</v>
      </c>
      <c r="FV322">
        <v>0.0431746</v>
      </c>
      <c r="FW322">
        <v>0.039766</v>
      </c>
      <c r="FX322">
        <v>0.105243</v>
      </c>
      <c r="FY322">
        <v>0.103848</v>
      </c>
      <c r="FZ322">
        <v>37180.6</v>
      </c>
      <c r="GA322">
        <v>40697.8</v>
      </c>
      <c r="GB322">
        <v>35216.9</v>
      </c>
      <c r="GC322">
        <v>38441.6</v>
      </c>
      <c r="GD322">
        <v>44634.7</v>
      </c>
      <c r="GE322">
        <v>49740.1</v>
      </c>
      <c r="GF322">
        <v>55002.2</v>
      </c>
      <c r="GG322">
        <v>61644.5</v>
      </c>
      <c r="GH322">
        <v>1.9833</v>
      </c>
      <c r="GI322">
        <v>1.81308</v>
      </c>
      <c r="GJ322">
        <v>0.114653</v>
      </c>
      <c r="GK322">
        <v>0</v>
      </c>
      <c r="GL322">
        <v>25.6116</v>
      </c>
      <c r="GM322">
        <v>999.9</v>
      </c>
      <c r="GN322">
        <v>61.934</v>
      </c>
      <c r="GO322">
        <v>30.071</v>
      </c>
      <c r="GP322">
        <v>29.505</v>
      </c>
      <c r="GQ322">
        <v>55.6033</v>
      </c>
      <c r="GR322">
        <v>49.2348</v>
      </c>
      <c r="GS322">
        <v>1</v>
      </c>
      <c r="GT322">
        <v>-0.00727388</v>
      </c>
      <c r="GU322">
        <v>0.790327</v>
      </c>
      <c r="GV322">
        <v>20.1156</v>
      </c>
      <c r="GW322">
        <v>5.19812</v>
      </c>
      <c r="GX322">
        <v>12.004</v>
      </c>
      <c r="GY322">
        <v>4.97525</v>
      </c>
      <c r="GZ322">
        <v>3.29293</v>
      </c>
      <c r="HA322">
        <v>9999</v>
      </c>
      <c r="HB322">
        <v>9999</v>
      </c>
      <c r="HC322">
        <v>999.9</v>
      </c>
      <c r="HD322">
        <v>9999</v>
      </c>
      <c r="HE322">
        <v>1.86311</v>
      </c>
      <c r="HF322">
        <v>1.86813</v>
      </c>
      <c r="HG322">
        <v>1.86789</v>
      </c>
      <c r="HH322">
        <v>1.86899</v>
      </c>
      <c r="HI322">
        <v>1.86985</v>
      </c>
      <c r="HJ322">
        <v>1.86587</v>
      </c>
      <c r="HK322">
        <v>1.86703</v>
      </c>
      <c r="HL322">
        <v>1.86836</v>
      </c>
      <c r="HM322">
        <v>5</v>
      </c>
      <c r="HN322">
        <v>0</v>
      </c>
      <c r="HO322">
        <v>0</v>
      </c>
      <c r="HP322">
        <v>0</v>
      </c>
      <c r="HQ322" t="s">
        <v>411</v>
      </c>
      <c r="HR322" t="s">
        <v>412</v>
      </c>
      <c r="HS322" t="s">
        <v>413</v>
      </c>
      <c r="HT322" t="s">
        <v>413</v>
      </c>
      <c r="HU322" t="s">
        <v>413</v>
      </c>
      <c r="HV322" t="s">
        <v>413</v>
      </c>
      <c r="HW322">
        <v>0</v>
      </c>
      <c r="HX322">
        <v>100</v>
      </c>
      <c r="HY322">
        <v>100</v>
      </c>
      <c r="HZ322">
        <v>5.284</v>
      </c>
      <c r="IA322">
        <v>0.5682</v>
      </c>
      <c r="IB322">
        <v>4.09459096810632</v>
      </c>
      <c r="IC322">
        <v>0.00701673648668627</v>
      </c>
      <c r="ID322">
        <v>-7.00304995360485e-07</v>
      </c>
      <c r="IE322">
        <v>-1.86506737496121e-11</v>
      </c>
      <c r="IF322">
        <v>0.00125787624930914</v>
      </c>
      <c r="IG322">
        <v>-0.0224036906934607</v>
      </c>
      <c r="IH322">
        <v>0.00249664406764014</v>
      </c>
      <c r="II322">
        <v>-2.59163740235367e-05</v>
      </c>
      <c r="IJ322">
        <v>-2</v>
      </c>
      <c r="IK322">
        <v>2020</v>
      </c>
      <c r="IL322">
        <v>1</v>
      </c>
      <c r="IM322">
        <v>25</v>
      </c>
      <c r="IN322">
        <v>149.2</v>
      </c>
      <c r="IO322">
        <v>149.2</v>
      </c>
      <c r="IP322">
        <v>0.454102</v>
      </c>
      <c r="IQ322">
        <v>2.67212</v>
      </c>
      <c r="IR322">
        <v>1.54785</v>
      </c>
      <c r="IS322">
        <v>2.30347</v>
      </c>
      <c r="IT322">
        <v>1.34644</v>
      </c>
      <c r="IU322">
        <v>2.28394</v>
      </c>
      <c r="IV322">
        <v>34.1225</v>
      </c>
      <c r="IW322">
        <v>24.2101</v>
      </c>
      <c r="IX322">
        <v>18</v>
      </c>
      <c r="IY322">
        <v>502.916</v>
      </c>
      <c r="IZ322">
        <v>395.463</v>
      </c>
      <c r="JA322">
        <v>23.993</v>
      </c>
      <c r="JB322">
        <v>27.0916</v>
      </c>
      <c r="JC322">
        <v>30.0003</v>
      </c>
      <c r="JD322">
        <v>27.0349</v>
      </c>
      <c r="JE322">
        <v>26.9778</v>
      </c>
      <c r="JF322">
        <v>9.11665</v>
      </c>
      <c r="JG322">
        <v>26.0993</v>
      </c>
      <c r="JH322">
        <v>63.7695</v>
      </c>
      <c r="JI322">
        <v>23.9933</v>
      </c>
      <c r="JJ322">
        <v>131.064</v>
      </c>
      <c r="JK322">
        <v>24.2129</v>
      </c>
      <c r="JL322">
        <v>102.065</v>
      </c>
      <c r="JM322">
        <v>102.617</v>
      </c>
    </row>
    <row r="323" spans="1:273">
      <c r="A323">
        <v>307</v>
      </c>
      <c r="B323">
        <v>1510796880.1</v>
      </c>
      <c r="C323">
        <v>7548</v>
      </c>
      <c r="D323" t="s">
        <v>1025</v>
      </c>
      <c r="E323" t="s">
        <v>1026</v>
      </c>
      <c r="F323">
        <v>5</v>
      </c>
      <c r="G323" t="s">
        <v>798</v>
      </c>
      <c r="H323" t="s">
        <v>406</v>
      </c>
      <c r="I323">
        <v>1510796872.31429</v>
      </c>
      <c r="J323">
        <f>(K323)/1000</f>
        <v>0</v>
      </c>
      <c r="K323">
        <f>IF(CZ323, AN323, AH323)</f>
        <v>0</v>
      </c>
      <c r="L323">
        <f>IF(CZ323, AI323, AG323)</f>
        <v>0</v>
      </c>
      <c r="M323">
        <f>DB323 - IF(AU323&gt;1, L323*CV323*100.0/(AW323*DP323), 0)</f>
        <v>0</v>
      </c>
      <c r="N323">
        <f>((T323-J323/2)*M323-L323)/(T323+J323/2)</f>
        <v>0</v>
      </c>
      <c r="O323">
        <f>N323*(DI323+DJ323)/1000.0</f>
        <v>0</v>
      </c>
      <c r="P323">
        <f>(DB323 - IF(AU323&gt;1, L323*CV323*100.0/(AW323*DP323), 0))*(DI323+DJ323)/1000.0</f>
        <v>0</v>
      </c>
      <c r="Q323">
        <f>2.0/((1/S323-1/R323)+SIGN(S323)*SQRT((1/S323-1/R323)*(1/S323-1/R323) + 4*CW323/((CW323+1)*(CW323+1))*(2*1/S323*1/R323-1/R323*1/R323)))</f>
        <v>0</v>
      </c>
      <c r="R323">
        <f>IF(LEFT(CX323,1)&lt;&gt;"0",IF(LEFT(CX323,1)="1",3.0,CY323),$D$5+$E$5*(DP323*DI323/($K$5*1000))+$F$5*(DP323*DI323/($K$5*1000))*MAX(MIN(CV323,$J$5),$I$5)*MAX(MIN(CV323,$J$5),$I$5)+$G$5*MAX(MIN(CV323,$J$5),$I$5)*(DP323*DI323/($K$5*1000))+$H$5*(DP323*DI323/($K$5*1000))*(DP323*DI323/($K$5*1000)))</f>
        <v>0</v>
      </c>
      <c r="S323">
        <f>J323*(1000-(1000*0.61365*exp(17.502*W323/(240.97+W323))/(DI323+DJ323)+DD323)/2)/(1000*0.61365*exp(17.502*W323/(240.97+W323))/(DI323+DJ323)-DD323)</f>
        <v>0</v>
      </c>
      <c r="T323">
        <f>1/((CW323+1)/(Q323/1.6)+1/(R323/1.37)) + CW323/((CW323+1)/(Q323/1.6) + CW323/(R323/1.37))</f>
        <v>0</v>
      </c>
      <c r="U323">
        <f>(CR323*CU323)</f>
        <v>0</v>
      </c>
      <c r="V323">
        <f>(DK323+(U323+2*0.95*5.67E-8*(((DK323+$B$7)+273)^4-(DK323+273)^4)-44100*J323)/(1.84*29.3*R323+8*0.95*5.67E-8*(DK323+273)^3))</f>
        <v>0</v>
      </c>
      <c r="W323">
        <f>($C$7*DL323+$D$7*DM323+$E$7*V323)</f>
        <v>0</v>
      </c>
      <c r="X323">
        <f>0.61365*exp(17.502*W323/(240.97+W323))</f>
        <v>0</v>
      </c>
      <c r="Y323">
        <f>(Z323/AA323*100)</f>
        <v>0</v>
      </c>
      <c r="Z323">
        <f>DD323*(DI323+DJ323)/1000</f>
        <v>0</v>
      </c>
      <c r="AA323">
        <f>0.61365*exp(17.502*DK323/(240.97+DK323))</f>
        <v>0</v>
      </c>
      <c r="AB323">
        <f>(X323-DD323*(DI323+DJ323)/1000)</f>
        <v>0</v>
      </c>
      <c r="AC323">
        <f>(-J323*44100)</f>
        <v>0</v>
      </c>
      <c r="AD323">
        <f>2*29.3*R323*0.92*(DK323-W323)</f>
        <v>0</v>
      </c>
      <c r="AE323">
        <f>2*0.95*5.67E-8*(((DK323+$B$7)+273)^4-(W323+273)^4)</f>
        <v>0</v>
      </c>
      <c r="AF323">
        <f>U323+AE323+AC323+AD323</f>
        <v>0</v>
      </c>
      <c r="AG323">
        <f>DH323*AU323*(DC323-DB323*(1000-AU323*DE323)/(1000-AU323*DD323))/(100*CV323)</f>
        <v>0</v>
      </c>
      <c r="AH323">
        <f>1000*DH323*AU323*(DD323-DE323)/(100*CV323*(1000-AU323*DD323))</f>
        <v>0</v>
      </c>
      <c r="AI323">
        <f>(AJ323 - AK323 - DI323*1E3/(8.314*(DK323+273.15)) * AM323/DH323 * AL323) * DH323/(100*CV323) * (1000 - DE323)/1000</f>
        <v>0</v>
      </c>
      <c r="AJ323">
        <v>152.389491336814</v>
      </c>
      <c r="AK323">
        <v>167.199581818182</v>
      </c>
      <c r="AL323">
        <v>-3.37210958651039</v>
      </c>
      <c r="AM323">
        <v>64.6680745848926</v>
      </c>
      <c r="AN323">
        <f>(AP323 - AO323 + DI323*1E3/(8.314*(DK323+273.15)) * AR323/DH323 * AQ323) * DH323/(100*CV323) * 1000/(1000 - AP323)</f>
        <v>0</v>
      </c>
      <c r="AO323">
        <v>24.1585069285655</v>
      </c>
      <c r="AP323">
        <v>25.050448951049</v>
      </c>
      <c r="AQ323">
        <v>-9.13685798328727e-07</v>
      </c>
      <c r="AR323">
        <v>99.6129753711119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MAX(0,($B$13+$C$13*DP323)/(1+$D$13*DP323)*DI323/(DK323+273)*$E$13)</f>
        <v>0</v>
      </c>
      <c r="AX323" t="s">
        <v>407</v>
      </c>
      <c r="AY323" t="s">
        <v>407</v>
      </c>
      <c r="AZ323">
        <v>0</v>
      </c>
      <c r="BA323">
        <v>0</v>
      </c>
      <c r="BB323">
        <f>1-AZ323/BA323</f>
        <v>0</v>
      </c>
      <c r="BC323">
        <v>0</v>
      </c>
      <c r="BD323" t="s">
        <v>407</v>
      </c>
      <c r="BE323" t="s">
        <v>407</v>
      </c>
      <c r="BF323">
        <v>0</v>
      </c>
      <c r="BG323">
        <v>0</v>
      </c>
      <c r="BH323">
        <f>1-BF323/BG323</f>
        <v>0</v>
      </c>
      <c r="BI323">
        <v>0.5</v>
      </c>
      <c r="BJ323">
        <f>CS323</f>
        <v>0</v>
      </c>
      <c r="BK323">
        <f>L323</f>
        <v>0</v>
      </c>
      <c r="BL323">
        <f>BH323*BI323*BJ323</f>
        <v>0</v>
      </c>
      <c r="BM323">
        <f>(BK323-BC323)/BJ323</f>
        <v>0</v>
      </c>
      <c r="BN323">
        <f>(BA323-BG323)/BG323</f>
        <v>0</v>
      </c>
      <c r="BO323">
        <f>AZ323/(BB323+AZ323/BG323)</f>
        <v>0</v>
      </c>
      <c r="BP323" t="s">
        <v>407</v>
      </c>
      <c r="BQ323">
        <v>0</v>
      </c>
      <c r="BR323">
        <f>IF(BQ323&lt;&gt;0, BQ323, BO323)</f>
        <v>0</v>
      </c>
      <c r="BS323">
        <f>1-BR323/BG323</f>
        <v>0</v>
      </c>
      <c r="BT323">
        <f>(BG323-BF323)/(BG323-BR323)</f>
        <v>0</v>
      </c>
      <c r="BU323">
        <f>(BA323-BG323)/(BA323-BR323)</f>
        <v>0</v>
      </c>
      <c r="BV323">
        <f>(BG323-BF323)/(BG323-AZ323)</f>
        <v>0</v>
      </c>
      <c r="BW323">
        <f>(BA323-BG323)/(BA323-AZ323)</f>
        <v>0</v>
      </c>
      <c r="BX323">
        <f>(BT323*BR323/BF323)</f>
        <v>0</v>
      </c>
      <c r="BY323">
        <f>(1-BX323)</f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f>$B$11*DQ323+$C$11*DR323+$F$11*EC323*(1-EF323)</f>
        <v>0</v>
      </c>
      <c r="CS323">
        <f>CR323*CT323</f>
        <v>0</v>
      </c>
      <c r="CT323">
        <f>($B$11*$D$9+$C$11*$D$9+$F$11*((EP323+EH323)/MAX(EP323+EH323+EQ323, 0.1)*$I$9+EQ323/MAX(EP323+EH323+EQ323, 0.1)*$J$9))/($B$11+$C$11+$F$11)</f>
        <v>0</v>
      </c>
      <c r="CU323">
        <f>($B$11*$K$9+$C$11*$K$9+$F$11*((EP323+EH323)/MAX(EP323+EH323+EQ323, 0.1)*$P$9+EQ323/MAX(EP323+EH323+EQ323, 0.1)*$Q$9))/($B$11+$C$11+$F$11)</f>
        <v>0</v>
      </c>
      <c r="CV323">
        <v>2.96</v>
      </c>
      <c r="CW323">
        <v>0.5</v>
      </c>
      <c r="CX323" t="s">
        <v>408</v>
      </c>
      <c r="CY323">
        <v>2</v>
      </c>
      <c r="CZ323" t="b">
        <v>1</v>
      </c>
      <c r="DA323">
        <v>1510796872.31429</v>
      </c>
      <c r="DB323">
        <v>187.002607142857</v>
      </c>
      <c r="DC323">
        <v>166.158642857143</v>
      </c>
      <c r="DD323">
        <v>25.043525</v>
      </c>
      <c r="DE323">
        <v>24.1322821428571</v>
      </c>
      <c r="DF323">
        <v>181.656714285714</v>
      </c>
      <c r="DG323">
        <v>24.4749964285714</v>
      </c>
      <c r="DH323">
        <v>500.085892857143</v>
      </c>
      <c r="DI323">
        <v>89.8006142857143</v>
      </c>
      <c r="DJ323">
        <v>0.100039335714286</v>
      </c>
      <c r="DK323">
        <v>26.5854607142857</v>
      </c>
      <c r="DL323">
        <v>27.4976071428571</v>
      </c>
      <c r="DM323">
        <v>999.9</v>
      </c>
      <c r="DN323">
        <v>0</v>
      </c>
      <c r="DO323">
        <v>0</v>
      </c>
      <c r="DP323">
        <v>10000.5275</v>
      </c>
      <c r="DQ323">
        <v>0</v>
      </c>
      <c r="DR323">
        <v>9.78684214285714</v>
      </c>
      <c r="DS323">
        <v>20.8438428571429</v>
      </c>
      <c r="DT323">
        <v>191.805964285714</v>
      </c>
      <c r="DU323">
        <v>170.26725</v>
      </c>
      <c r="DV323">
        <v>0.911232035714286</v>
      </c>
      <c r="DW323">
        <v>166.158642857143</v>
      </c>
      <c r="DX323">
        <v>24.1322821428571</v>
      </c>
      <c r="DY323">
        <v>2.2489225</v>
      </c>
      <c r="DZ323">
        <v>2.16709357142857</v>
      </c>
      <c r="EA323">
        <v>19.3151464285714</v>
      </c>
      <c r="EB323">
        <v>18.7210928571429</v>
      </c>
      <c r="EC323">
        <v>2000.00321428571</v>
      </c>
      <c r="ED323">
        <v>0.979994535714286</v>
      </c>
      <c r="EE323">
        <v>0.0200056464285714</v>
      </c>
      <c r="EF323">
        <v>0</v>
      </c>
      <c r="EG323">
        <v>2.28965</v>
      </c>
      <c r="EH323">
        <v>0</v>
      </c>
      <c r="EI323">
        <v>4859.16607142857</v>
      </c>
      <c r="EJ323">
        <v>17300.1392857143</v>
      </c>
      <c r="EK323">
        <v>37.812</v>
      </c>
      <c r="EL323">
        <v>38.25</v>
      </c>
      <c r="EM323">
        <v>37.5132857142857</v>
      </c>
      <c r="EN323">
        <v>37</v>
      </c>
      <c r="EO323">
        <v>37.25</v>
      </c>
      <c r="EP323">
        <v>1959.9925</v>
      </c>
      <c r="EQ323">
        <v>40.0107142857143</v>
      </c>
      <c r="ER323">
        <v>0</v>
      </c>
      <c r="ES323">
        <v>1679597633.3</v>
      </c>
      <c r="ET323">
        <v>0</v>
      </c>
      <c r="EU323">
        <v>2.30848076923077</v>
      </c>
      <c r="EV323">
        <v>-0.314594875333902</v>
      </c>
      <c r="EW323">
        <v>21.63008548258</v>
      </c>
      <c r="EX323">
        <v>4859.39692307692</v>
      </c>
      <c r="EY323">
        <v>15</v>
      </c>
      <c r="EZ323">
        <v>0</v>
      </c>
      <c r="FA323" t="s">
        <v>409</v>
      </c>
      <c r="FB323">
        <v>1510787920.6</v>
      </c>
      <c r="FC323">
        <v>1510787921.6</v>
      </c>
      <c r="FD323">
        <v>0</v>
      </c>
      <c r="FE323">
        <v>-0.101</v>
      </c>
      <c r="FF323">
        <v>-0.012</v>
      </c>
      <c r="FG323">
        <v>6.901</v>
      </c>
      <c r="FH323">
        <v>0.516</v>
      </c>
      <c r="FI323">
        <v>420</v>
      </c>
      <c r="FJ323">
        <v>24</v>
      </c>
      <c r="FK323">
        <v>0.32</v>
      </c>
      <c r="FL323">
        <v>0.12</v>
      </c>
      <c r="FM323">
        <v>0.924257975609756</v>
      </c>
      <c r="FN323">
        <v>-0.206313031358884</v>
      </c>
      <c r="FO323">
        <v>0.025771753794291</v>
      </c>
      <c r="FP323">
        <v>1</v>
      </c>
      <c r="FQ323">
        <v>1</v>
      </c>
      <c r="FR323">
        <v>1</v>
      </c>
      <c r="FS323" t="s">
        <v>410</v>
      </c>
      <c r="FT323">
        <v>2.97296</v>
      </c>
      <c r="FU323">
        <v>2.75392</v>
      </c>
      <c r="FV323">
        <v>0.0394437</v>
      </c>
      <c r="FW323">
        <v>0.035793</v>
      </c>
      <c r="FX323">
        <v>0.105295</v>
      </c>
      <c r="FY323">
        <v>0.104081</v>
      </c>
      <c r="FZ323">
        <v>37325.5</v>
      </c>
      <c r="GA323">
        <v>40866.5</v>
      </c>
      <c r="GB323">
        <v>35216.9</v>
      </c>
      <c r="GC323">
        <v>38441.8</v>
      </c>
      <c r="GD323">
        <v>44632.1</v>
      </c>
      <c r="GE323">
        <v>49727.1</v>
      </c>
      <c r="GF323">
        <v>55002.3</v>
      </c>
      <c r="GG323">
        <v>61644.6</v>
      </c>
      <c r="GH323">
        <v>1.98335</v>
      </c>
      <c r="GI323">
        <v>1.81317</v>
      </c>
      <c r="GJ323">
        <v>0.115309</v>
      </c>
      <c r="GK323">
        <v>0</v>
      </c>
      <c r="GL323">
        <v>25.6062</v>
      </c>
      <c r="GM323">
        <v>999.9</v>
      </c>
      <c r="GN323">
        <v>61.934</v>
      </c>
      <c r="GO323">
        <v>30.051</v>
      </c>
      <c r="GP323">
        <v>29.4689</v>
      </c>
      <c r="GQ323">
        <v>55.0133</v>
      </c>
      <c r="GR323">
        <v>49.367</v>
      </c>
      <c r="GS323">
        <v>1</v>
      </c>
      <c r="GT323">
        <v>-0.00714939</v>
      </c>
      <c r="GU323">
        <v>0.789847</v>
      </c>
      <c r="GV323">
        <v>20.1159</v>
      </c>
      <c r="GW323">
        <v>5.19887</v>
      </c>
      <c r="GX323">
        <v>12.004</v>
      </c>
      <c r="GY323">
        <v>4.9755</v>
      </c>
      <c r="GZ323">
        <v>3.29305</v>
      </c>
      <c r="HA323">
        <v>9999</v>
      </c>
      <c r="HB323">
        <v>9999</v>
      </c>
      <c r="HC323">
        <v>999.9</v>
      </c>
      <c r="HD323">
        <v>9999</v>
      </c>
      <c r="HE323">
        <v>1.8631</v>
      </c>
      <c r="HF323">
        <v>1.86813</v>
      </c>
      <c r="HG323">
        <v>1.86791</v>
      </c>
      <c r="HH323">
        <v>1.86899</v>
      </c>
      <c r="HI323">
        <v>1.86987</v>
      </c>
      <c r="HJ323">
        <v>1.86588</v>
      </c>
      <c r="HK323">
        <v>1.86703</v>
      </c>
      <c r="HL323">
        <v>1.86836</v>
      </c>
      <c r="HM323">
        <v>5</v>
      </c>
      <c r="HN323">
        <v>0</v>
      </c>
      <c r="HO323">
        <v>0</v>
      </c>
      <c r="HP323">
        <v>0</v>
      </c>
      <c r="HQ323" t="s">
        <v>411</v>
      </c>
      <c r="HR323" t="s">
        <v>412</v>
      </c>
      <c r="HS323" t="s">
        <v>413</v>
      </c>
      <c r="HT323" t="s">
        <v>413</v>
      </c>
      <c r="HU323" t="s">
        <v>413</v>
      </c>
      <c r="HV323" t="s">
        <v>413</v>
      </c>
      <c r="HW323">
        <v>0</v>
      </c>
      <c r="HX323">
        <v>100</v>
      </c>
      <c r="HY323">
        <v>100</v>
      </c>
      <c r="HZ323">
        <v>5.173</v>
      </c>
      <c r="IA323">
        <v>0.5691</v>
      </c>
      <c r="IB323">
        <v>4.09459096810632</v>
      </c>
      <c r="IC323">
        <v>0.00701673648668627</v>
      </c>
      <c r="ID323">
        <v>-7.00304995360485e-07</v>
      </c>
      <c r="IE323">
        <v>-1.86506737496121e-11</v>
      </c>
      <c r="IF323">
        <v>0.00125787624930914</v>
      </c>
      <c r="IG323">
        <v>-0.0224036906934607</v>
      </c>
      <c r="IH323">
        <v>0.00249664406764014</v>
      </c>
      <c r="II323">
        <v>-2.59163740235367e-05</v>
      </c>
      <c r="IJ323">
        <v>-2</v>
      </c>
      <c r="IK323">
        <v>2020</v>
      </c>
      <c r="IL323">
        <v>1</v>
      </c>
      <c r="IM323">
        <v>25</v>
      </c>
      <c r="IN323">
        <v>149.3</v>
      </c>
      <c r="IO323">
        <v>149.3</v>
      </c>
      <c r="IP323">
        <v>0.418701</v>
      </c>
      <c r="IQ323">
        <v>2.6709</v>
      </c>
      <c r="IR323">
        <v>1.54785</v>
      </c>
      <c r="IS323">
        <v>2.30469</v>
      </c>
      <c r="IT323">
        <v>1.34644</v>
      </c>
      <c r="IU323">
        <v>2.30835</v>
      </c>
      <c r="IV323">
        <v>34.1225</v>
      </c>
      <c r="IW323">
        <v>24.2101</v>
      </c>
      <c r="IX323">
        <v>18</v>
      </c>
      <c r="IY323">
        <v>502.957</v>
      </c>
      <c r="IZ323">
        <v>395.532</v>
      </c>
      <c r="JA323">
        <v>23.9928</v>
      </c>
      <c r="JB323">
        <v>27.0932</v>
      </c>
      <c r="JC323">
        <v>30.0001</v>
      </c>
      <c r="JD323">
        <v>27.0359</v>
      </c>
      <c r="JE323">
        <v>26.9798</v>
      </c>
      <c r="JF323">
        <v>8.41408</v>
      </c>
      <c r="JG323">
        <v>26.0993</v>
      </c>
      <c r="JH323">
        <v>63.7695</v>
      </c>
      <c r="JI323">
        <v>24.0016</v>
      </c>
      <c r="JJ323">
        <v>117.651</v>
      </c>
      <c r="JK323">
        <v>24.1967</v>
      </c>
      <c r="JL323">
        <v>102.065</v>
      </c>
      <c r="JM323">
        <v>102.618</v>
      </c>
    </row>
    <row r="324" spans="1:273">
      <c r="A324">
        <v>308</v>
      </c>
      <c r="B324">
        <v>1510796884.6</v>
      </c>
      <c r="C324">
        <v>7552.5</v>
      </c>
      <c r="D324" t="s">
        <v>1027</v>
      </c>
      <c r="E324" t="s">
        <v>1028</v>
      </c>
      <c r="F324">
        <v>5</v>
      </c>
      <c r="G324" t="s">
        <v>798</v>
      </c>
      <c r="H324" t="s">
        <v>406</v>
      </c>
      <c r="I324">
        <v>1510796876.76071</v>
      </c>
      <c r="J324">
        <f>(K324)/1000</f>
        <v>0</v>
      </c>
      <c r="K324">
        <f>IF(CZ324, AN324, AH324)</f>
        <v>0</v>
      </c>
      <c r="L324">
        <f>IF(CZ324, AI324, AG324)</f>
        <v>0</v>
      </c>
      <c r="M324">
        <f>DB324 - IF(AU324&gt;1, L324*CV324*100.0/(AW324*DP324), 0)</f>
        <v>0</v>
      </c>
      <c r="N324">
        <f>((T324-J324/2)*M324-L324)/(T324+J324/2)</f>
        <v>0</v>
      </c>
      <c r="O324">
        <f>N324*(DI324+DJ324)/1000.0</f>
        <v>0</v>
      </c>
      <c r="P324">
        <f>(DB324 - IF(AU324&gt;1, L324*CV324*100.0/(AW324*DP324), 0))*(DI324+DJ324)/1000.0</f>
        <v>0</v>
      </c>
      <c r="Q324">
        <f>2.0/((1/S324-1/R324)+SIGN(S324)*SQRT((1/S324-1/R324)*(1/S324-1/R324) + 4*CW324/((CW324+1)*(CW324+1))*(2*1/S324*1/R324-1/R324*1/R324)))</f>
        <v>0</v>
      </c>
      <c r="R324">
        <f>IF(LEFT(CX324,1)&lt;&gt;"0",IF(LEFT(CX324,1)="1",3.0,CY324),$D$5+$E$5*(DP324*DI324/($K$5*1000))+$F$5*(DP324*DI324/($K$5*1000))*MAX(MIN(CV324,$J$5),$I$5)*MAX(MIN(CV324,$J$5),$I$5)+$G$5*MAX(MIN(CV324,$J$5),$I$5)*(DP324*DI324/($K$5*1000))+$H$5*(DP324*DI324/($K$5*1000))*(DP324*DI324/($K$5*1000)))</f>
        <v>0</v>
      </c>
      <c r="S324">
        <f>J324*(1000-(1000*0.61365*exp(17.502*W324/(240.97+W324))/(DI324+DJ324)+DD324)/2)/(1000*0.61365*exp(17.502*W324/(240.97+W324))/(DI324+DJ324)-DD324)</f>
        <v>0</v>
      </c>
      <c r="T324">
        <f>1/((CW324+1)/(Q324/1.6)+1/(R324/1.37)) + CW324/((CW324+1)/(Q324/1.6) + CW324/(R324/1.37))</f>
        <v>0</v>
      </c>
      <c r="U324">
        <f>(CR324*CU324)</f>
        <v>0</v>
      </c>
      <c r="V324">
        <f>(DK324+(U324+2*0.95*5.67E-8*(((DK324+$B$7)+273)^4-(DK324+273)^4)-44100*J324)/(1.84*29.3*R324+8*0.95*5.67E-8*(DK324+273)^3))</f>
        <v>0</v>
      </c>
      <c r="W324">
        <f>($C$7*DL324+$D$7*DM324+$E$7*V324)</f>
        <v>0</v>
      </c>
      <c r="X324">
        <f>0.61365*exp(17.502*W324/(240.97+W324))</f>
        <v>0</v>
      </c>
      <c r="Y324">
        <f>(Z324/AA324*100)</f>
        <v>0</v>
      </c>
      <c r="Z324">
        <f>DD324*(DI324+DJ324)/1000</f>
        <v>0</v>
      </c>
      <c r="AA324">
        <f>0.61365*exp(17.502*DK324/(240.97+DK324))</f>
        <v>0</v>
      </c>
      <c r="AB324">
        <f>(X324-DD324*(DI324+DJ324)/1000)</f>
        <v>0</v>
      </c>
      <c r="AC324">
        <f>(-J324*44100)</f>
        <v>0</v>
      </c>
      <c r="AD324">
        <f>2*29.3*R324*0.92*(DK324-W324)</f>
        <v>0</v>
      </c>
      <c r="AE324">
        <f>2*0.95*5.67E-8*(((DK324+$B$7)+273)^4-(W324+273)^4)</f>
        <v>0</v>
      </c>
      <c r="AF324">
        <f>U324+AE324+AC324+AD324</f>
        <v>0</v>
      </c>
      <c r="AG324">
        <f>DH324*AU324*(DC324-DB324*(1000-AU324*DE324)/(1000-AU324*DD324))/(100*CV324)</f>
        <v>0</v>
      </c>
      <c r="AH324">
        <f>1000*DH324*AU324*(DD324-DE324)/(100*CV324*(1000-AU324*DD324))</f>
        <v>0</v>
      </c>
      <c r="AI324">
        <f>(AJ324 - AK324 - DI324*1E3/(8.314*(DK324+273.15)) * AM324/DH324 * AL324) * DH324/(100*CV324) * (1000 - DE324)/1000</f>
        <v>0</v>
      </c>
      <c r="AJ324">
        <v>136.684989546257</v>
      </c>
      <c r="AK324">
        <v>151.792606060606</v>
      </c>
      <c r="AL324">
        <v>-3.42470788051416</v>
      </c>
      <c r="AM324">
        <v>64.6680745848926</v>
      </c>
      <c r="AN324">
        <f>(AP324 - AO324 + DI324*1E3/(8.314*(DK324+273.15)) * AR324/DH324 * AQ324) * DH324/(100*CV324) * 1000/(1000 - AP324)</f>
        <v>0</v>
      </c>
      <c r="AO324">
        <v>24.2064255252234</v>
      </c>
      <c r="AP324">
        <v>25.0742412587413</v>
      </c>
      <c r="AQ324">
        <v>0.00659859004534383</v>
      </c>
      <c r="AR324">
        <v>99.6129753711119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MAX(0,($B$13+$C$13*DP324)/(1+$D$13*DP324)*DI324/(DK324+273)*$E$13)</f>
        <v>0</v>
      </c>
      <c r="AX324" t="s">
        <v>407</v>
      </c>
      <c r="AY324" t="s">
        <v>407</v>
      </c>
      <c r="AZ324">
        <v>0</v>
      </c>
      <c r="BA324">
        <v>0</v>
      </c>
      <c r="BB324">
        <f>1-AZ324/BA324</f>
        <v>0</v>
      </c>
      <c r="BC324">
        <v>0</v>
      </c>
      <c r="BD324" t="s">
        <v>407</v>
      </c>
      <c r="BE324" t="s">
        <v>407</v>
      </c>
      <c r="BF324">
        <v>0</v>
      </c>
      <c r="BG324">
        <v>0</v>
      </c>
      <c r="BH324">
        <f>1-BF324/BG324</f>
        <v>0</v>
      </c>
      <c r="BI324">
        <v>0.5</v>
      </c>
      <c r="BJ324">
        <f>CS324</f>
        <v>0</v>
      </c>
      <c r="BK324">
        <f>L324</f>
        <v>0</v>
      </c>
      <c r="BL324">
        <f>BH324*BI324*BJ324</f>
        <v>0</v>
      </c>
      <c r="BM324">
        <f>(BK324-BC324)/BJ324</f>
        <v>0</v>
      </c>
      <c r="BN324">
        <f>(BA324-BG324)/BG324</f>
        <v>0</v>
      </c>
      <c r="BO324">
        <f>AZ324/(BB324+AZ324/BG324)</f>
        <v>0</v>
      </c>
      <c r="BP324" t="s">
        <v>407</v>
      </c>
      <c r="BQ324">
        <v>0</v>
      </c>
      <c r="BR324">
        <f>IF(BQ324&lt;&gt;0, BQ324, BO324)</f>
        <v>0</v>
      </c>
      <c r="BS324">
        <f>1-BR324/BG324</f>
        <v>0</v>
      </c>
      <c r="BT324">
        <f>(BG324-BF324)/(BG324-BR324)</f>
        <v>0</v>
      </c>
      <c r="BU324">
        <f>(BA324-BG324)/(BA324-BR324)</f>
        <v>0</v>
      </c>
      <c r="BV324">
        <f>(BG324-BF324)/(BG324-AZ324)</f>
        <v>0</v>
      </c>
      <c r="BW324">
        <f>(BA324-BG324)/(BA324-AZ324)</f>
        <v>0</v>
      </c>
      <c r="BX324">
        <f>(BT324*BR324/BF324)</f>
        <v>0</v>
      </c>
      <c r="BY324">
        <f>(1-BX324)</f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f>$B$11*DQ324+$C$11*DR324+$F$11*EC324*(1-EF324)</f>
        <v>0</v>
      </c>
      <c r="CS324">
        <f>CR324*CT324</f>
        <v>0</v>
      </c>
      <c r="CT324">
        <f>($B$11*$D$9+$C$11*$D$9+$F$11*((EP324+EH324)/MAX(EP324+EH324+EQ324, 0.1)*$I$9+EQ324/MAX(EP324+EH324+EQ324, 0.1)*$J$9))/($B$11+$C$11+$F$11)</f>
        <v>0</v>
      </c>
      <c r="CU324">
        <f>($B$11*$K$9+$C$11*$K$9+$F$11*((EP324+EH324)/MAX(EP324+EH324+EQ324, 0.1)*$P$9+EQ324/MAX(EP324+EH324+EQ324, 0.1)*$Q$9))/($B$11+$C$11+$F$11)</f>
        <v>0</v>
      </c>
      <c r="CV324">
        <v>2.96</v>
      </c>
      <c r="CW324">
        <v>0.5</v>
      </c>
      <c r="CX324" t="s">
        <v>408</v>
      </c>
      <c r="CY324">
        <v>2</v>
      </c>
      <c r="CZ324" t="b">
        <v>1</v>
      </c>
      <c r="DA324">
        <v>1510796876.76071</v>
      </c>
      <c r="DB324">
        <v>172.328428571429</v>
      </c>
      <c r="DC324">
        <v>151.218928571429</v>
      </c>
      <c r="DD324">
        <v>25.0484285714286</v>
      </c>
      <c r="DE324">
        <v>24.1593785714286</v>
      </c>
      <c r="DF324">
        <v>167.081214285714</v>
      </c>
      <c r="DG324">
        <v>24.4796571428571</v>
      </c>
      <c r="DH324">
        <v>500.079642857143</v>
      </c>
      <c r="DI324">
        <v>89.801375</v>
      </c>
      <c r="DJ324">
        <v>0.100011210714286</v>
      </c>
      <c r="DK324">
        <v>26.5841892857143</v>
      </c>
      <c r="DL324">
        <v>27.4965107142857</v>
      </c>
      <c r="DM324">
        <v>999.9</v>
      </c>
      <c r="DN324">
        <v>0</v>
      </c>
      <c r="DO324">
        <v>0</v>
      </c>
      <c r="DP324">
        <v>10000.5714285714</v>
      </c>
      <c r="DQ324">
        <v>0</v>
      </c>
      <c r="DR324">
        <v>9.80260214285714</v>
      </c>
      <c r="DS324">
        <v>21.1093714285714</v>
      </c>
      <c r="DT324">
        <v>176.755535714286</v>
      </c>
      <c r="DU324">
        <v>154.962107142857</v>
      </c>
      <c r="DV324">
        <v>0.889039535714286</v>
      </c>
      <c r="DW324">
        <v>151.218928571429</v>
      </c>
      <c r="DX324">
        <v>24.1593785714286</v>
      </c>
      <c r="DY324">
        <v>2.2493825</v>
      </c>
      <c r="DZ324">
        <v>2.16954571428571</v>
      </c>
      <c r="EA324">
        <v>19.3184321428571</v>
      </c>
      <c r="EB324">
        <v>18.7391642857143</v>
      </c>
      <c r="EC324">
        <v>2000.00285714286</v>
      </c>
      <c r="ED324">
        <v>0.979994535714286</v>
      </c>
      <c r="EE324">
        <v>0.0200056464285714</v>
      </c>
      <c r="EF324">
        <v>0</v>
      </c>
      <c r="EG324">
        <v>2.24741785714286</v>
      </c>
      <c r="EH324">
        <v>0</v>
      </c>
      <c r="EI324">
        <v>4860.75571428571</v>
      </c>
      <c r="EJ324">
        <v>17300.1464285714</v>
      </c>
      <c r="EK324">
        <v>37.812</v>
      </c>
      <c r="EL324">
        <v>38.2588571428571</v>
      </c>
      <c r="EM324">
        <v>37.5155</v>
      </c>
      <c r="EN324">
        <v>37</v>
      </c>
      <c r="EO324">
        <v>37.25</v>
      </c>
      <c r="EP324">
        <v>1959.99214285714</v>
      </c>
      <c r="EQ324">
        <v>40.0107142857143</v>
      </c>
      <c r="ER324">
        <v>0</v>
      </c>
      <c r="ES324">
        <v>1679597637.5</v>
      </c>
      <c r="ET324">
        <v>0</v>
      </c>
      <c r="EU324">
        <v>2.269508</v>
      </c>
      <c r="EV324">
        <v>-0.596707698402324</v>
      </c>
      <c r="EW324">
        <v>23.9023076499747</v>
      </c>
      <c r="EX324">
        <v>4861.0364</v>
      </c>
      <c r="EY324">
        <v>15</v>
      </c>
      <c r="EZ324">
        <v>0</v>
      </c>
      <c r="FA324" t="s">
        <v>409</v>
      </c>
      <c r="FB324">
        <v>1510787920.6</v>
      </c>
      <c r="FC324">
        <v>1510787921.6</v>
      </c>
      <c r="FD324">
        <v>0</v>
      </c>
      <c r="FE324">
        <v>-0.101</v>
      </c>
      <c r="FF324">
        <v>-0.012</v>
      </c>
      <c r="FG324">
        <v>6.901</v>
      </c>
      <c r="FH324">
        <v>0.516</v>
      </c>
      <c r="FI324">
        <v>420</v>
      </c>
      <c r="FJ324">
        <v>24</v>
      </c>
      <c r="FK324">
        <v>0.32</v>
      </c>
      <c r="FL324">
        <v>0.12</v>
      </c>
      <c r="FM324">
        <v>0.902972317073171</v>
      </c>
      <c r="FN324">
        <v>-0.333490076655052</v>
      </c>
      <c r="FO324">
        <v>0.0363675681358952</v>
      </c>
      <c r="FP324">
        <v>1</v>
      </c>
      <c r="FQ324">
        <v>1</v>
      </c>
      <c r="FR324">
        <v>1</v>
      </c>
      <c r="FS324" t="s">
        <v>410</v>
      </c>
      <c r="FT324">
        <v>2.97294</v>
      </c>
      <c r="FU324">
        <v>2.75371</v>
      </c>
      <c r="FV324">
        <v>0.0359645</v>
      </c>
      <c r="FW324">
        <v>0.0322926</v>
      </c>
      <c r="FX324">
        <v>0.105355</v>
      </c>
      <c r="FY324">
        <v>0.104089</v>
      </c>
      <c r="FZ324">
        <v>37460.6</v>
      </c>
      <c r="GA324">
        <v>41014.4</v>
      </c>
      <c r="GB324">
        <v>35216.8</v>
      </c>
      <c r="GC324">
        <v>38441.5</v>
      </c>
      <c r="GD324">
        <v>44628.8</v>
      </c>
      <c r="GE324">
        <v>49726.1</v>
      </c>
      <c r="GF324">
        <v>55002</v>
      </c>
      <c r="GG324">
        <v>61644.1</v>
      </c>
      <c r="GH324">
        <v>1.98342</v>
      </c>
      <c r="GI324">
        <v>1.81315</v>
      </c>
      <c r="GJ324">
        <v>0.11602</v>
      </c>
      <c r="GK324">
        <v>0</v>
      </c>
      <c r="GL324">
        <v>25.602</v>
      </c>
      <c r="GM324">
        <v>999.9</v>
      </c>
      <c r="GN324">
        <v>61.934</v>
      </c>
      <c r="GO324">
        <v>30.051</v>
      </c>
      <c r="GP324">
        <v>29.4682</v>
      </c>
      <c r="GQ324">
        <v>55.5434</v>
      </c>
      <c r="GR324">
        <v>49.4912</v>
      </c>
      <c r="GS324">
        <v>1</v>
      </c>
      <c r="GT324">
        <v>-0.00718496</v>
      </c>
      <c r="GU324">
        <v>0.752808</v>
      </c>
      <c r="GV324">
        <v>20.1159</v>
      </c>
      <c r="GW324">
        <v>5.19812</v>
      </c>
      <c r="GX324">
        <v>12.004</v>
      </c>
      <c r="GY324">
        <v>4.9754</v>
      </c>
      <c r="GZ324">
        <v>3.293</v>
      </c>
      <c r="HA324">
        <v>9999</v>
      </c>
      <c r="HB324">
        <v>9999</v>
      </c>
      <c r="HC324">
        <v>999.9</v>
      </c>
      <c r="HD324">
        <v>9999</v>
      </c>
      <c r="HE324">
        <v>1.8631</v>
      </c>
      <c r="HF324">
        <v>1.86813</v>
      </c>
      <c r="HG324">
        <v>1.86789</v>
      </c>
      <c r="HH324">
        <v>1.869</v>
      </c>
      <c r="HI324">
        <v>1.86987</v>
      </c>
      <c r="HJ324">
        <v>1.86589</v>
      </c>
      <c r="HK324">
        <v>1.867</v>
      </c>
      <c r="HL324">
        <v>1.86832</v>
      </c>
      <c r="HM324">
        <v>5</v>
      </c>
      <c r="HN324">
        <v>0</v>
      </c>
      <c r="HO324">
        <v>0</v>
      </c>
      <c r="HP324">
        <v>0</v>
      </c>
      <c r="HQ324" t="s">
        <v>411</v>
      </c>
      <c r="HR324" t="s">
        <v>412</v>
      </c>
      <c r="HS324" t="s">
        <v>413</v>
      </c>
      <c r="HT324" t="s">
        <v>413</v>
      </c>
      <c r="HU324" t="s">
        <v>413</v>
      </c>
      <c r="HV324" t="s">
        <v>413</v>
      </c>
      <c r="HW324">
        <v>0</v>
      </c>
      <c r="HX324">
        <v>100</v>
      </c>
      <c r="HY324">
        <v>100</v>
      </c>
      <c r="HZ324">
        <v>5.072</v>
      </c>
      <c r="IA324">
        <v>0.5701</v>
      </c>
      <c r="IB324">
        <v>4.09459096810632</v>
      </c>
      <c r="IC324">
        <v>0.00701673648668627</v>
      </c>
      <c r="ID324">
        <v>-7.00304995360485e-07</v>
      </c>
      <c r="IE324">
        <v>-1.86506737496121e-11</v>
      </c>
      <c r="IF324">
        <v>0.00125787624930914</v>
      </c>
      <c r="IG324">
        <v>-0.0224036906934607</v>
      </c>
      <c r="IH324">
        <v>0.00249664406764014</v>
      </c>
      <c r="II324">
        <v>-2.59163740235367e-05</v>
      </c>
      <c r="IJ324">
        <v>-2</v>
      </c>
      <c r="IK324">
        <v>2020</v>
      </c>
      <c r="IL324">
        <v>1</v>
      </c>
      <c r="IM324">
        <v>25</v>
      </c>
      <c r="IN324">
        <v>149.4</v>
      </c>
      <c r="IO324">
        <v>149.4</v>
      </c>
      <c r="IP324">
        <v>0.386963</v>
      </c>
      <c r="IQ324">
        <v>2.67456</v>
      </c>
      <c r="IR324">
        <v>1.54785</v>
      </c>
      <c r="IS324">
        <v>2.30347</v>
      </c>
      <c r="IT324">
        <v>1.34644</v>
      </c>
      <c r="IU324">
        <v>2.32788</v>
      </c>
      <c r="IV324">
        <v>34.1225</v>
      </c>
      <c r="IW324">
        <v>24.2101</v>
      </c>
      <c r="IX324">
        <v>18</v>
      </c>
      <c r="IY324">
        <v>503.019</v>
      </c>
      <c r="IZ324">
        <v>395.529</v>
      </c>
      <c r="JA324">
        <v>23.9967</v>
      </c>
      <c r="JB324">
        <v>27.0939</v>
      </c>
      <c r="JC324">
        <v>30.0001</v>
      </c>
      <c r="JD324">
        <v>27.0373</v>
      </c>
      <c r="JE324">
        <v>26.9814</v>
      </c>
      <c r="JF324">
        <v>7.78371</v>
      </c>
      <c r="JG324">
        <v>26.0993</v>
      </c>
      <c r="JH324">
        <v>63.7695</v>
      </c>
      <c r="JI324">
        <v>24.0016</v>
      </c>
      <c r="JJ324">
        <v>97.5474</v>
      </c>
      <c r="JK324">
        <v>24.1967</v>
      </c>
      <c r="JL324">
        <v>102.065</v>
      </c>
      <c r="JM324">
        <v>102.617</v>
      </c>
    </row>
    <row r="325" spans="1:273">
      <c r="A325">
        <v>309</v>
      </c>
      <c r="B325">
        <v>1510796890.1</v>
      </c>
      <c r="C325">
        <v>7558</v>
      </c>
      <c r="D325" t="s">
        <v>1029</v>
      </c>
      <c r="E325" t="s">
        <v>1030</v>
      </c>
      <c r="F325">
        <v>5</v>
      </c>
      <c r="G325" t="s">
        <v>798</v>
      </c>
      <c r="H325" t="s">
        <v>406</v>
      </c>
      <c r="I325">
        <v>1510796882.33214</v>
      </c>
      <c r="J325">
        <f>(K325)/1000</f>
        <v>0</v>
      </c>
      <c r="K325">
        <f>IF(CZ325, AN325, AH325)</f>
        <v>0</v>
      </c>
      <c r="L325">
        <f>IF(CZ325, AI325, AG325)</f>
        <v>0</v>
      </c>
      <c r="M325">
        <f>DB325 - IF(AU325&gt;1, L325*CV325*100.0/(AW325*DP325), 0)</f>
        <v>0</v>
      </c>
      <c r="N325">
        <f>((T325-J325/2)*M325-L325)/(T325+J325/2)</f>
        <v>0</v>
      </c>
      <c r="O325">
        <f>N325*(DI325+DJ325)/1000.0</f>
        <v>0</v>
      </c>
      <c r="P325">
        <f>(DB325 - IF(AU325&gt;1, L325*CV325*100.0/(AW325*DP325), 0))*(DI325+DJ325)/1000.0</f>
        <v>0</v>
      </c>
      <c r="Q325">
        <f>2.0/((1/S325-1/R325)+SIGN(S325)*SQRT((1/S325-1/R325)*(1/S325-1/R325) + 4*CW325/((CW325+1)*(CW325+1))*(2*1/S325*1/R325-1/R325*1/R325)))</f>
        <v>0</v>
      </c>
      <c r="R325">
        <f>IF(LEFT(CX325,1)&lt;&gt;"0",IF(LEFT(CX325,1)="1",3.0,CY325),$D$5+$E$5*(DP325*DI325/($K$5*1000))+$F$5*(DP325*DI325/($K$5*1000))*MAX(MIN(CV325,$J$5),$I$5)*MAX(MIN(CV325,$J$5),$I$5)+$G$5*MAX(MIN(CV325,$J$5),$I$5)*(DP325*DI325/($K$5*1000))+$H$5*(DP325*DI325/($K$5*1000))*(DP325*DI325/($K$5*1000)))</f>
        <v>0</v>
      </c>
      <c r="S325">
        <f>J325*(1000-(1000*0.61365*exp(17.502*W325/(240.97+W325))/(DI325+DJ325)+DD325)/2)/(1000*0.61365*exp(17.502*W325/(240.97+W325))/(DI325+DJ325)-DD325)</f>
        <v>0</v>
      </c>
      <c r="T325">
        <f>1/((CW325+1)/(Q325/1.6)+1/(R325/1.37)) + CW325/((CW325+1)/(Q325/1.6) + CW325/(R325/1.37))</f>
        <v>0</v>
      </c>
      <c r="U325">
        <f>(CR325*CU325)</f>
        <v>0</v>
      </c>
      <c r="V325">
        <f>(DK325+(U325+2*0.95*5.67E-8*(((DK325+$B$7)+273)^4-(DK325+273)^4)-44100*J325)/(1.84*29.3*R325+8*0.95*5.67E-8*(DK325+273)^3))</f>
        <v>0</v>
      </c>
      <c r="W325">
        <f>($C$7*DL325+$D$7*DM325+$E$7*V325)</f>
        <v>0</v>
      </c>
      <c r="X325">
        <f>0.61365*exp(17.502*W325/(240.97+W325))</f>
        <v>0</v>
      </c>
      <c r="Y325">
        <f>(Z325/AA325*100)</f>
        <v>0</v>
      </c>
      <c r="Z325">
        <f>DD325*(DI325+DJ325)/1000</f>
        <v>0</v>
      </c>
      <c r="AA325">
        <f>0.61365*exp(17.502*DK325/(240.97+DK325))</f>
        <v>0</v>
      </c>
      <c r="AB325">
        <f>(X325-DD325*(DI325+DJ325)/1000)</f>
        <v>0</v>
      </c>
      <c r="AC325">
        <f>(-J325*44100)</f>
        <v>0</v>
      </c>
      <c r="AD325">
        <f>2*29.3*R325*0.92*(DK325-W325)</f>
        <v>0</v>
      </c>
      <c r="AE325">
        <f>2*0.95*5.67E-8*(((DK325+$B$7)+273)^4-(W325+273)^4)</f>
        <v>0</v>
      </c>
      <c r="AF325">
        <f>U325+AE325+AC325+AD325</f>
        <v>0</v>
      </c>
      <c r="AG325">
        <f>DH325*AU325*(DC325-DB325*(1000-AU325*DE325)/(1000-AU325*DD325))/(100*CV325)</f>
        <v>0</v>
      </c>
      <c r="AH325">
        <f>1000*DH325*AU325*(DD325-DE325)/(100*CV325*(1000-AU325*DD325))</f>
        <v>0</v>
      </c>
      <c r="AI325">
        <f>(AJ325 - AK325 - DI325*1E3/(8.314*(DK325+273.15)) * AM325/DH325 * AL325) * DH325/(100*CV325) * (1000 - DE325)/1000</f>
        <v>0</v>
      </c>
      <c r="AJ325">
        <v>118.319048333724</v>
      </c>
      <c r="AK325">
        <v>133.299909090909</v>
      </c>
      <c r="AL325">
        <v>-3.36872059790947</v>
      </c>
      <c r="AM325">
        <v>64.6680745848926</v>
      </c>
      <c r="AN325">
        <f>(AP325 - AO325 + DI325*1E3/(8.314*(DK325+273.15)) * AR325/DH325 * AQ325) * DH325/(100*CV325) * 1000/(1000 - AP325)</f>
        <v>0</v>
      </c>
      <c r="AO325">
        <v>24.2075877704536</v>
      </c>
      <c r="AP325">
        <v>25.091806993007</v>
      </c>
      <c r="AQ325">
        <v>0.00143388078932243</v>
      </c>
      <c r="AR325">
        <v>99.6129753711119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MAX(0,($B$13+$C$13*DP325)/(1+$D$13*DP325)*DI325/(DK325+273)*$E$13)</f>
        <v>0</v>
      </c>
      <c r="AX325" t="s">
        <v>407</v>
      </c>
      <c r="AY325" t="s">
        <v>407</v>
      </c>
      <c r="AZ325">
        <v>0</v>
      </c>
      <c r="BA325">
        <v>0</v>
      </c>
      <c r="BB325">
        <f>1-AZ325/BA325</f>
        <v>0</v>
      </c>
      <c r="BC325">
        <v>0</v>
      </c>
      <c r="BD325" t="s">
        <v>407</v>
      </c>
      <c r="BE325" t="s">
        <v>407</v>
      </c>
      <c r="BF325">
        <v>0</v>
      </c>
      <c r="BG325">
        <v>0</v>
      </c>
      <c r="BH325">
        <f>1-BF325/BG325</f>
        <v>0</v>
      </c>
      <c r="BI325">
        <v>0.5</v>
      </c>
      <c r="BJ325">
        <f>CS325</f>
        <v>0</v>
      </c>
      <c r="BK325">
        <f>L325</f>
        <v>0</v>
      </c>
      <c r="BL325">
        <f>BH325*BI325*BJ325</f>
        <v>0</v>
      </c>
      <c r="BM325">
        <f>(BK325-BC325)/BJ325</f>
        <v>0</v>
      </c>
      <c r="BN325">
        <f>(BA325-BG325)/BG325</f>
        <v>0</v>
      </c>
      <c r="BO325">
        <f>AZ325/(BB325+AZ325/BG325)</f>
        <v>0</v>
      </c>
      <c r="BP325" t="s">
        <v>407</v>
      </c>
      <c r="BQ325">
        <v>0</v>
      </c>
      <c r="BR325">
        <f>IF(BQ325&lt;&gt;0, BQ325, BO325)</f>
        <v>0</v>
      </c>
      <c r="BS325">
        <f>1-BR325/BG325</f>
        <v>0</v>
      </c>
      <c r="BT325">
        <f>(BG325-BF325)/(BG325-BR325)</f>
        <v>0</v>
      </c>
      <c r="BU325">
        <f>(BA325-BG325)/(BA325-BR325)</f>
        <v>0</v>
      </c>
      <c r="BV325">
        <f>(BG325-BF325)/(BG325-AZ325)</f>
        <v>0</v>
      </c>
      <c r="BW325">
        <f>(BA325-BG325)/(BA325-AZ325)</f>
        <v>0</v>
      </c>
      <c r="BX325">
        <f>(BT325*BR325/BF325)</f>
        <v>0</v>
      </c>
      <c r="BY325">
        <f>(1-BX325)</f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f>$B$11*DQ325+$C$11*DR325+$F$11*EC325*(1-EF325)</f>
        <v>0</v>
      </c>
      <c r="CS325">
        <f>CR325*CT325</f>
        <v>0</v>
      </c>
      <c r="CT325">
        <f>($B$11*$D$9+$C$11*$D$9+$F$11*((EP325+EH325)/MAX(EP325+EH325+EQ325, 0.1)*$I$9+EQ325/MAX(EP325+EH325+EQ325, 0.1)*$J$9))/($B$11+$C$11+$F$11)</f>
        <v>0</v>
      </c>
      <c r="CU325">
        <f>($B$11*$K$9+$C$11*$K$9+$F$11*((EP325+EH325)/MAX(EP325+EH325+EQ325, 0.1)*$P$9+EQ325/MAX(EP325+EH325+EQ325, 0.1)*$Q$9))/($B$11+$C$11+$F$11)</f>
        <v>0</v>
      </c>
      <c r="CV325">
        <v>2.96</v>
      </c>
      <c r="CW325">
        <v>0.5</v>
      </c>
      <c r="CX325" t="s">
        <v>408</v>
      </c>
      <c r="CY325">
        <v>2</v>
      </c>
      <c r="CZ325" t="b">
        <v>1</v>
      </c>
      <c r="DA325">
        <v>1510796882.33214</v>
      </c>
      <c r="DB325">
        <v>153.9235</v>
      </c>
      <c r="DC325">
        <v>132.745285714286</v>
      </c>
      <c r="DD325">
        <v>25.063925</v>
      </c>
      <c r="DE325">
        <v>24.1939714285714</v>
      </c>
      <c r="DF325">
        <v>148.800607142857</v>
      </c>
      <c r="DG325">
        <v>24.4943785714286</v>
      </c>
      <c r="DH325">
        <v>500.077428571428</v>
      </c>
      <c r="DI325">
        <v>89.8018607142857</v>
      </c>
      <c r="DJ325">
        <v>0.0999986142857143</v>
      </c>
      <c r="DK325">
        <v>26.5817821428571</v>
      </c>
      <c r="DL325">
        <v>27.4920285714286</v>
      </c>
      <c r="DM325">
        <v>999.9</v>
      </c>
      <c r="DN325">
        <v>0</v>
      </c>
      <c r="DO325">
        <v>0</v>
      </c>
      <c r="DP325">
        <v>9996.42285714286</v>
      </c>
      <c r="DQ325">
        <v>0</v>
      </c>
      <c r="DR325">
        <v>9.81865821428572</v>
      </c>
      <c r="DS325">
        <v>21.1782035714286</v>
      </c>
      <c r="DT325">
        <v>157.880285714286</v>
      </c>
      <c r="DU325">
        <v>136.036214285714</v>
      </c>
      <c r="DV325">
        <v>0.869955392857143</v>
      </c>
      <c r="DW325">
        <v>132.745285714286</v>
      </c>
      <c r="DX325">
        <v>24.1939714285714</v>
      </c>
      <c r="DY325">
        <v>2.25078714285714</v>
      </c>
      <c r="DZ325">
        <v>2.17266392857143</v>
      </c>
      <c r="EA325">
        <v>19.3284571428571</v>
      </c>
      <c r="EB325">
        <v>18.76215</v>
      </c>
      <c r="EC325">
        <v>1999.99</v>
      </c>
      <c r="ED325">
        <v>0.979994428571429</v>
      </c>
      <c r="EE325">
        <v>0.0200057571428571</v>
      </c>
      <c r="EF325">
        <v>0</v>
      </c>
      <c r="EG325">
        <v>2.26240357142857</v>
      </c>
      <c r="EH325">
        <v>0</v>
      </c>
      <c r="EI325">
        <v>4862.93821428571</v>
      </c>
      <c r="EJ325">
        <v>17300.0357142857</v>
      </c>
      <c r="EK325">
        <v>37.812</v>
      </c>
      <c r="EL325">
        <v>38.2632857142857</v>
      </c>
      <c r="EM325">
        <v>37.5243571428571</v>
      </c>
      <c r="EN325">
        <v>37</v>
      </c>
      <c r="EO325">
        <v>37.25</v>
      </c>
      <c r="EP325">
        <v>1959.97928571429</v>
      </c>
      <c r="EQ325">
        <v>40.0107142857143</v>
      </c>
      <c r="ER325">
        <v>0</v>
      </c>
      <c r="ES325">
        <v>1679597642.9</v>
      </c>
      <c r="ET325">
        <v>0</v>
      </c>
      <c r="EU325">
        <v>2.27626538461538</v>
      </c>
      <c r="EV325">
        <v>0.197275214093462</v>
      </c>
      <c r="EW325">
        <v>24.4167521338161</v>
      </c>
      <c r="EX325">
        <v>4863.055</v>
      </c>
      <c r="EY325">
        <v>15</v>
      </c>
      <c r="EZ325">
        <v>0</v>
      </c>
      <c r="FA325" t="s">
        <v>409</v>
      </c>
      <c r="FB325">
        <v>1510787920.6</v>
      </c>
      <c r="FC325">
        <v>1510787921.6</v>
      </c>
      <c r="FD325">
        <v>0</v>
      </c>
      <c r="FE325">
        <v>-0.101</v>
      </c>
      <c r="FF325">
        <v>-0.012</v>
      </c>
      <c r="FG325">
        <v>6.901</v>
      </c>
      <c r="FH325">
        <v>0.516</v>
      </c>
      <c r="FI325">
        <v>420</v>
      </c>
      <c r="FJ325">
        <v>24</v>
      </c>
      <c r="FK325">
        <v>0.32</v>
      </c>
      <c r="FL325">
        <v>0.12</v>
      </c>
      <c r="FM325">
        <v>0.885232951219512</v>
      </c>
      <c r="FN325">
        <v>-0.204172139372823</v>
      </c>
      <c r="FO325">
        <v>0.0301169026141599</v>
      </c>
      <c r="FP325">
        <v>1</v>
      </c>
      <c r="FQ325">
        <v>1</v>
      </c>
      <c r="FR325">
        <v>1</v>
      </c>
      <c r="FS325" t="s">
        <v>410</v>
      </c>
      <c r="FT325">
        <v>2.97298</v>
      </c>
      <c r="FU325">
        <v>2.75385</v>
      </c>
      <c r="FV325">
        <v>0.0316824</v>
      </c>
      <c r="FW325">
        <v>0.027698</v>
      </c>
      <c r="FX325">
        <v>0.105403</v>
      </c>
      <c r="FY325">
        <v>0.10409</v>
      </c>
      <c r="FZ325">
        <v>37626.6</v>
      </c>
      <c r="GA325">
        <v>41209.5</v>
      </c>
      <c r="GB325">
        <v>35216.5</v>
      </c>
      <c r="GC325">
        <v>38441.9</v>
      </c>
      <c r="GD325">
        <v>44626.5</v>
      </c>
      <c r="GE325">
        <v>49726.6</v>
      </c>
      <c r="GF325">
        <v>55002.3</v>
      </c>
      <c r="GG325">
        <v>61644.9</v>
      </c>
      <c r="GH325">
        <v>1.9834</v>
      </c>
      <c r="GI325">
        <v>1.81292</v>
      </c>
      <c r="GJ325">
        <v>0.115506</v>
      </c>
      <c r="GK325">
        <v>0</v>
      </c>
      <c r="GL325">
        <v>25.5965</v>
      </c>
      <c r="GM325">
        <v>999.9</v>
      </c>
      <c r="GN325">
        <v>61.934</v>
      </c>
      <c r="GO325">
        <v>30.041</v>
      </c>
      <c r="GP325">
        <v>29.453</v>
      </c>
      <c r="GQ325">
        <v>55.3634</v>
      </c>
      <c r="GR325">
        <v>49.5192</v>
      </c>
      <c r="GS325">
        <v>1</v>
      </c>
      <c r="GT325">
        <v>-0.00714431</v>
      </c>
      <c r="GU325">
        <v>0.77034</v>
      </c>
      <c r="GV325">
        <v>20.1156</v>
      </c>
      <c r="GW325">
        <v>5.19827</v>
      </c>
      <c r="GX325">
        <v>12.004</v>
      </c>
      <c r="GY325">
        <v>4.97535</v>
      </c>
      <c r="GZ325">
        <v>3.2929</v>
      </c>
      <c r="HA325">
        <v>9999</v>
      </c>
      <c r="HB325">
        <v>9999</v>
      </c>
      <c r="HC325">
        <v>999.9</v>
      </c>
      <c r="HD325">
        <v>9999</v>
      </c>
      <c r="HE325">
        <v>1.8631</v>
      </c>
      <c r="HF325">
        <v>1.86813</v>
      </c>
      <c r="HG325">
        <v>1.86794</v>
      </c>
      <c r="HH325">
        <v>1.86902</v>
      </c>
      <c r="HI325">
        <v>1.86987</v>
      </c>
      <c r="HJ325">
        <v>1.86591</v>
      </c>
      <c r="HK325">
        <v>1.86701</v>
      </c>
      <c r="HL325">
        <v>1.8684</v>
      </c>
      <c r="HM325">
        <v>5</v>
      </c>
      <c r="HN325">
        <v>0</v>
      </c>
      <c r="HO325">
        <v>0</v>
      </c>
      <c r="HP325">
        <v>0</v>
      </c>
      <c r="HQ325" t="s">
        <v>411</v>
      </c>
      <c r="HR325" t="s">
        <v>412</v>
      </c>
      <c r="HS325" t="s">
        <v>413</v>
      </c>
      <c r="HT325" t="s">
        <v>413</v>
      </c>
      <c r="HU325" t="s">
        <v>413</v>
      </c>
      <c r="HV325" t="s">
        <v>413</v>
      </c>
      <c r="HW325">
        <v>0</v>
      </c>
      <c r="HX325">
        <v>100</v>
      </c>
      <c r="HY325">
        <v>100</v>
      </c>
      <c r="HZ325">
        <v>4.949</v>
      </c>
      <c r="IA325">
        <v>0.571</v>
      </c>
      <c r="IB325">
        <v>4.09459096810632</v>
      </c>
      <c r="IC325">
        <v>0.00701673648668627</v>
      </c>
      <c r="ID325">
        <v>-7.00304995360485e-07</v>
      </c>
      <c r="IE325">
        <v>-1.86506737496121e-11</v>
      </c>
      <c r="IF325">
        <v>0.00125787624930914</v>
      </c>
      <c r="IG325">
        <v>-0.0224036906934607</v>
      </c>
      <c r="IH325">
        <v>0.00249664406764014</v>
      </c>
      <c r="II325">
        <v>-2.59163740235367e-05</v>
      </c>
      <c r="IJ325">
        <v>-2</v>
      </c>
      <c r="IK325">
        <v>2020</v>
      </c>
      <c r="IL325">
        <v>1</v>
      </c>
      <c r="IM325">
        <v>25</v>
      </c>
      <c r="IN325">
        <v>149.5</v>
      </c>
      <c r="IO325">
        <v>149.5</v>
      </c>
      <c r="IP325">
        <v>0.345459</v>
      </c>
      <c r="IQ325">
        <v>2.67456</v>
      </c>
      <c r="IR325">
        <v>1.54785</v>
      </c>
      <c r="IS325">
        <v>2.30347</v>
      </c>
      <c r="IT325">
        <v>1.34644</v>
      </c>
      <c r="IU325">
        <v>2.42188</v>
      </c>
      <c r="IV325">
        <v>34.1452</v>
      </c>
      <c r="IW325">
        <v>24.2188</v>
      </c>
      <c r="IX325">
        <v>18</v>
      </c>
      <c r="IY325">
        <v>503.024</v>
      </c>
      <c r="IZ325">
        <v>395.416</v>
      </c>
      <c r="JA325">
        <v>24.0021</v>
      </c>
      <c r="JB325">
        <v>27.0963</v>
      </c>
      <c r="JC325">
        <v>30.0001</v>
      </c>
      <c r="JD325">
        <v>27.0395</v>
      </c>
      <c r="JE325">
        <v>26.9829</v>
      </c>
      <c r="JF325">
        <v>6.95264</v>
      </c>
      <c r="JG325">
        <v>26.0993</v>
      </c>
      <c r="JH325">
        <v>63.7695</v>
      </c>
      <c r="JI325">
        <v>24.0096</v>
      </c>
      <c r="JJ325">
        <v>84.1179</v>
      </c>
      <c r="JK325">
        <v>24.1967</v>
      </c>
      <c r="JL325">
        <v>102.065</v>
      </c>
      <c r="JM325">
        <v>102.618</v>
      </c>
    </row>
    <row r="326" spans="1:273">
      <c r="A326">
        <v>310</v>
      </c>
      <c r="B326">
        <v>1510796895.1</v>
      </c>
      <c r="C326">
        <v>7563</v>
      </c>
      <c r="D326" t="s">
        <v>1031</v>
      </c>
      <c r="E326" t="s">
        <v>1032</v>
      </c>
      <c r="F326">
        <v>5</v>
      </c>
      <c r="G326" t="s">
        <v>798</v>
      </c>
      <c r="H326" t="s">
        <v>406</v>
      </c>
      <c r="I326">
        <v>1510796887.61852</v>
      </c>
      <c r="J326">
        <f>(K326)/1000</f>
        <v>0</v>
      </c>
      <c r="K326">
        <f>IF(CZ326, AN326, AH326)</f>
        <v>0</v>
      </c>
      <c r="L326">
        <f>IF(CZ326, AI326, AG326)</f>
        <v>0</v>
      </c>
      <c r="M326">
        <f>DB326 - IF(AU326&gt;1, L326*CV326*100.0/(AW326*DP326), 0)</f>
        <v>0</v>
      </c>
      <c r="N326">
        <f>((T326-J326/2)*M326-L326)/(T326+J326/2)</f>
        <v>0</v>
      </c>
      <c r="O326">
        <f>N326*(DI326+DJ326)/1000.0</f>
        <v>0</v>
      </c>
      <c r="P326">
        <f>(DB326 - IF(AU326&gt;1, L326*CV326*100.0/(AW326*DP326), 0))*(DI326+DJ326)/1000.0</f>
        <v>0</v>
      </c>
      <c r="Q326">
        <f>2.0/((1/S326-1/R326)+SIGN(S326)*SQRT((1/S326-1/R326)*(1/S326-1/R326) + 4*CW326/((CW326+1)*(CW326+1))*(2*1/S326*1/R326-1/R326*1/R326)))</f>
        <v>0</v>
      </c>
      <c r="R326">
        <f>IF(LEFT(CX326,1)&lt;&gt;"0",IF(LEFT(CX326,1)="1",3.0,CY326),$D$5+$E$5*(DP326*DI326/($K$5*1000))+$F$5*(DP326*DI326/($K$5*1000))*MAX(MIN(CV326,$J$5),$I$5)*MAX(MIN(CV326,$J$5),$I$5)+$G$5*MAX(MIN(CV326,$J$5),$I$5)*(DP326*DI326/($K$5*1000))+$H$5*(DP326*DI326/($K$5*1000))*(DP326*DI326/($K$5*1000)))</f>
        <v>0</v>
      </c>
      <c r="S326">
        <f>J326*(1000-(1000*0.61365*exp(17.502*W326/(240.97+W326))/(DI326+DJ326)+DD326)/2)/(1000*0.61365*exp(17.502*W326/(240.97+W326))/(DI326+DJ326)-DD326)</f>
        <v>0</v>
      </c>
      <c r="T326">
        <f>1/((CW326+1)/(Q326/1.6)+1/(R326/1.37)) + CW326/((CW326+1)/(Q326/1.6) + CW326/(R326/1.37))</f>
        <v>0</v>
      </c>
      <c r="U326">
        <f>(CR326*CU326)</f>
        <v>0</v>
      </c>
      <c r="V326">
        <f>(DK326+(U326+2*0.95*5.67E-8*(((DK326+$B$7)+273)^4-(DK326+273)^4)-44100*J326)/(1.84*29.3*R326+8*0.95*5.67E-8*(DK326+273)^3))</f>
        <v>0</v>
      </c>
      <c r="W326">
        <f>($C$7*DL326+$D$7*DM326+$E$7*V326)</f>
        <v>0</v>
      </c>
      <c r="X326">
        <f>0.61365*exp(17.502*W326/(240.97+W326))</f>
        <v>0</v>
      </c>
      <c r="Y326">
        <f>(Z326/AA326*100)</f>
        <v>0</v>
      </c>
      <c r="Z326">
        <f>DD326*(DI326+DJ326)/1000</f>
        <v>0</v>
      </c>
      <c r="AA326">
        <f>0.61365*exp(17.502*DK326/(240.97+DK326))</f>
        <v>0</v>
      </c>
      <c r="AB326">
        <f>(X326-DD326*(DI326+DJ326)/1000)</f>
        <v>0</v>
      </c>
      <c r="AC326">
        <f>(-J326*44100)</f>
        <v>0</v>
      </c>
      <c r="AD326">
        <f>2*29.3*R326*0.92*(DK326-W326)</f>
        <v>0</v>
      </c>
      <c r="AE326">
        <f>2*0.95*5.67E-8*(((DK326+$B$7)+273)^4-(W326+273)^4)</f>
        <v>0</v>
      </c>
      <c r="AF326">
        <f>U326+AE326+AC326+AD326</f>
        <v>0</v>
      </c>
      <c r="AG326">
        <f>DH326*AU326*(DC326-DB326*(1000-AU326*DE326)/(1000-AU326*DD326))/(100*CV326)</f>
        <v>0</v>
      </c>
      <c r="AH326">
        <f>1000*DH326*AU326*(DD326-DE326)/(100*CV326*(1000-AU326*DD326))</f>
        <v>0</v>
      </c>
      <c r="AI326">
        <f>(AJ326 - AK326 - DI326*1E3/(8.314*(DK326+273.15)) * AM326/DH326 * AL326) * DH326/(100*CV326) * (1000 - DE326)/1000</f>
        <v>0</v>
      </c>
      <c r="AJ326">
        <v>100.790731428769</v>
      </c>
      <c r="AK326">
        <v>116.180490909091</v>
      </c>
      <c r="AL326">
        <v>-3.41461928731561</v>
      </c>
      <c r="AM326">
        <v>64.6680745848926</v>
      </c>
      <c r="AN326">
        <f>(AP326 - AO326 + DI326*1E3/(8.314*(DK326+273.15)) * AR326/DH326 * AQ326) * DH326/(100*CV326) * 1000/(1000 - AP326)</f>
        <v>0</v>
      </c>
      <c r="AO326">
        <v>24.208396298725</v>
      </c>
      <c r="AP326">
        <v>25.1000979020979</v>
      </c>
      <c r="AQ326">
        <v>0.000347012320754992</v>
      </c>
      <c r="AR326">
        <v>99.6129753711119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MAX(0,($B$13+$C$13*DP326)/(1+$D$13*DP326)*DI326/(DK326+273)*$E$13)</f>
        <v>0</v>
      </c>
      <c r="AX326" t="s">
        <v>407</v>
      </c>
      <c r="AY326" t="s">
        <v>407</v>
      </c>
      <c r="AZ326">
        <v>0</v>
      </c>
      <c r="BA326">
        <v>0</v>
      </c>
      <c r="BB326">
        <f>1-AZ326/BA326</f>
        <v>0</v>
      </c>
      <c r="BC326">
        <v>0</v>
      </c>
      <c r="BD326" t="s">
        <v>407</v>
      </c>
      <c r="BE326" t="s">
        <v>407</v>
      </c>
      <c r="BF326">
        <v>0</v>
      </c>
      <c r="BG326">
        <v>0</v>
      </c>
      <c r="BH326">
        <f>1-BF326/BG326</f>
        <v>0</v>
      </c>
      <c r="BI326">
        <v>0.5</v>
      </c>
      <c r="BJ326">
        <f>CS326</f>
        <v>0</v>
      </c>
      <c r="BK326">
        <f>L326</f>
        <v>0</v>
      </c>
      <c r="BL326">
        <f>BH326*BI326*BJ326</f>
        <v>0</v>
      </c>
      <c r="BM326">
        <f>(BK326-BC326)/BJ326</f>
        <v>0</v>
      </c>
      <c r="BN326">
        <f>(BA326-BG326)/BG326</f>
        <v>0</v>
      </c>
      <c r="BO326">
        <f>AZ326/(BB326+AZ326/BG326)</f>
        <v>0</v>
      </c>
      <c r="BP326" t="s">
        <v>407</v>
      </c>
      <c r="BQ326">
        <v>0</v>
      </c>
      <c r="BR326">
        <f>IF(BQ326&lt;&gt;0, BQ326, BO326)</f>
        <v>0</v>
      </c>
      <c r="BS326">
        <f>1-BR326/BG326</f>
        <v>0</v>
      </c>
      <c r="BT326">
        <f>(BG326-BF326)/(BG326-BR326)</f>
        <v>0</v>
      </c>
      <c r="BU326">
        <f>(BA326-BG326)/(BA326-BR326)</f>
        <v>0</v>
      </c>
      <c r="BV326">
        <f>(BG326-BF326)/(BG326-AZ326)</f>
        <v>0</v>
      </c>
      <c r="BW326">
        <f>(BA326-BG326)/(BA326-AZ326)</f>
        <v>0</v>
      </c>
      <c r="BX326">
        <f>(BT326*BR326/BF326)</f>
        <v>0</v>
      </c>
      <c r="BY326">
        <f>(1-BX326)</f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f>$B$11*DQ326+$C$11*DR326+$F$11*EC326*(1-EF326)</f>
        <v>0</v>
      </c>
      <c r="CS326">
        <f>CR326*CT326</f>
        <v>0</v>
      </c>
      <c r="CT326">
        <f>($B$11*$D$9+$C$11*$D$9+$F$11*((EP326+EH326)/MAX(EP326+EH326+EQ326, 0.1)*$I$9+EQ326/MAX(EP326+EH326+EQ326, 0.1)*$J$9))/($B$11+$C$11+$F$11)</f>
        <v>0</v>
      </c>
      <c r="CU326">
        <f>($B$11*$K$9+$C$11*$K$9+$F$11*((EP326+EH326)/MAX(EP326+EH326+EQ326, 0.1)*$P$9+EQ326/MAX(EP326+EH326+EQ326, 0.1)*$Q$9))/($B$11+$C$11+$F$11)</f>
        <v>0</v>
      </c>
      <c r="CV326">
        <v>2.96</v>
      </c>
      <c r="CW326">
        <v>0.5</v>
      </c>
      <c r="CX326" t="s">
        <v>408</v>
      </c>
      <c r="CY326">
        <v>2</v>
      </c>
      <c r="CZ326" t="b">
        <v>1</v>
      </c>
      <c r="DA326">
        <v>1510796887.61852</v>
      </c>
      <c r="DB326">
        <v>136.421962962963</v>
      </c>
      <c r="DC326">
        <v>115.036959259259</v>
      </c>
      <c r="DD326">
        <v>25.0834777777778</v>
      </c>
      <c r="DE326">
        <v>24.2081</v>
      </c>
      <c r="DF326">
        <v>131.417703703704</v>
      </c>
      <c r="DG326">
        <v>24.5129444444444</v>
      </c>
      <c r="DH326">
        <v>500.080074074074</v>
      </c>
      <c r="DI326">
        <v>89.8009777777778</v>
      </c>
      <c r="DJ326">
        <v>0.100072337037037</v>
      </c>
      <c r="DK326">
        <v>26.5803481481481</v>
      </c>
      <c r="DL326">
        <v>27.4919851851852</v>
      </c>
      <c r="DM326">
        <v>999.9</v>
      </c>
      <c r="DN326">
        <v>0</v>
      </c>
      <c r="DO326">
        <v>0</v>
      </c>
      <c r="DP326">
        <v>9987.98740740741</v>
      </c>
      <c r="DQ326">
        <v>0</v>
      </c>
      <c r="DR326">
        <v>9.8192</v>
      </c>
      <c r="DS326">
        <v>21.3850407407407</v>
      </c>
      <c r="DT326">
        <v>139.931777777778</v>
      </c>
      <c r="DU326">
        <v>117.890774074074</v>
      </c>
      <c r="DV326">
        <v>0.875380777777778</v>
      </c>
      <c r="DW326">
        <v>115.036959259259</v>
      </c>
      <c r="DX326">
        <v>24.2081</v>
      </c>
      <c r="DY326">
        <v>2.25252074074074</v>
      </c>
      <c r="DZ326">
        <v>2.17391074074074</v>
      </c>
      <c r="EA326">
        <v>19.3408296296296</v>
      </c>
      <c r="EB326">
        <v>18.771337037037</v>
      </c>
      <c r="EC326">
        <v>1999.96333333333</v>
      </c>
      <c r="ED326">
        <v>0.979994333333334</v>
      </c>
      <c r="EE326">
        <v>0.0200058555555555</v>
      </c>
      <c r="EF326">
        <v>0</v>
      </c>
      <c r="EG326">
        <v>2.26566666666667</v>
      </c>
      <c r="EH326">
        <v>0</v>
      </c>
      <c r="EI326">
        <v>4865.10259259259</v>
      </c>
      <c r="EJ326">
        <v>17299.8185185185</v>
      </c>
      <c r="EK326">
        <v>37.812</v>
      </c>
      <c r="EL326">
        <v>38.2706666666667</v>
      </c>
      <c r="EM326">
        <v>37.5114814814815</v>
      </c>
      <c r="EN326">
        <v>37</v>
      </c>
      <c r="EO326">
        <v>37.25</v>
      </c>
      <c r="EP326">
        <v>1959.95296296296</v>
      </c>
      <c r="EQ326">
        <v>40.0103703703704</v>
      </c>
      <c r="ER326">
        <v>0</v>
      </c>
      <c r="ES326">
        <v>1679597648.3</v>
      </c>
      <c r="ET326">
        <v>0</v>
      </c>
      <c r="EU326">
        <v>2.301352</v>
      </c>
      <c r="EV326">
        <v>0.950292298054363</v>
      </c>
      <c r="EW326">
        <v>26.2307692979214</v>
      </c>
      <c r="EX326">
        <v>4865.3876</v>
      </c>
      <c r="EY326">
        <v>15</v>
      </c>
      <c r="EZ326">
        <v>0</v>
      </c>
      <c r="FA326" t="s">
        <v>409</v>
      </c>
      <c r="FB326">
        <v>1510787920.6</v>
      </c>
      <c r="FC326">
        <v>1510787921.6</v>
      </c>
      <c r="FD326">
        <v>0</v>
      </c>
      <c r="FE326">
        <v>-0.101</v>
      </c>
      <c r="FF326">
        <v>-0.012</v>
      </c>
      <c r="FG326">
        <v>6.901</v>
      </c>
      <c r="FH326">
        <v>0.516</v>
      </c>
      <c r="FI326">
        <v>420</v>
      </c>
      <c r="FJ326">
        <v>24</v>
      </c>
      <c r="FK326">
        <v>0.32</v>
      </c>
      <c r="FL326">
        <v>0.12</v>
      </c>
      <c r="FM326">
        <v>0.876523853658537</v>
      </c>
      <c r="FN326">
        <v>-0.008264195121949</v>
      </c>
      <c r="FO326">
        <v>0.0202881351708404</v>
      </c>
      <c r="FP326">
        <v>1</v>
      </c>
      <c r="FQ326">
        <v>1</v>
      </c>
      <c r="FR326">
        <v>1</v>
      </c>
      <c r="FS326" t="s">
        <v>410</v>
      </c>
      <c r="FT326">
        <v>2.97287</v>
      </c>
      <c r="FU326">
        <v>2.75385</v>
      </c>
      <c r="FV326">
        <v>0.0276418</v>
      </c>
      <c r="FW326">
        <v>0.0236217</v>
      </c>
      <c r="FX326">
        <v>0.105423</v>
      </c>
      <c r="FY326">
        <v>0.104087</v>
      </c>
      <c r="FZ326">
        <v>37783.2</v>
      </c>
      <c r="GA326">
        <v>41381.8</v>
      </c>
      <c r="GB326">
        <v>35216.2</v>
      </c>
      <c r="GC326">
        <v>38441.6</v>
      </c>
      <c r="GD326">
        <v>44624.9</v>
      </c>
      <c r="GE326">
        <v>49726.3</v>
      </c>
      <c r="GF326">
        <v>55001.7</v>
      </c>
      <c r="GG326">
        <v>61644.5</v>
      </c>
      <c r="GH326">
        <v>1.9833</v>
      </c>
      <c r="GI326">
        <v>1.81282</v>
      </c>
      <c r="GJ326">
        <v>0.116434</v>
      </c>
      <c r="GK326">
        <v>0</v>
      </c>
      <c r="GL326">
        <v>25.5915</v>
      </c>
      <c r="GM326">
        <v>999.9</v>
      </c>
      <c r="GN326">
        <v>61.934</v>
      </c>
      <c r="GO326">
        <v>30.051</v>
      </c>
      <c r="GP326">
        <v>29.4716</v>
      </c>
      <c r="GQ326">
        <v>55.6734</v>
      </c>
      <c r="GR326">
        <v>49.1747</v>
      </c>
      <c r="GS326">
        <v>1</v>
      </c>
      <c r="GT326">
        <v>-0.00719258</v>
      </c>
      <c r="GU326">
        <v>0.745836</v>
      </c>
      <c r="GV326">
        <v>20.1158</v>
      </c>
      <c r="GW326">
        <v>5.19827</v>
      </c>
      <c r="GX326">
        <v>12.004</v>
      </c>
      <c r="GY326">
        <v>4.97535</v>
      </c>
      <c r="GZ326">
        <v>3.29303</v>
      </c>
      <c r="HA326">
        <v>9999</v>
      </c>
      <c r="HB326">
        <v>9999</v>
      </c>
      <c r="HC326">
        <v>999.9</v>
      </c>
      <c r="HD326">
        <v>9999</v>
      </c>
      <c r="HE326">
        <v>1.8631</v>
      </c>
      <c r="HF326">
        <v>1.86813</v>
      </c>
      <c r="HG326">
        <v>1.86793</v>
      </c>
      <c r="HH326">
        <v>1.86902</v>
      </c>
      <c r="HI326">
        <v>1.86987</v>
      </c>
      <c r="HJ326">
        <v>1.8659</v>
      </c>
      <c r="HK326">
        <v>1.86703</v>
      </c>
      <c r="HL326">
        <v>1.86842</v>
      </c>
      <c r="HM326">
        <v>5</v>
      </c>
      <c r="HN326">
        <v>0</v>
      </c>
      <c r="HO326">
        <v>0</v>
      </c>
      <c r="HP326">
        <v>0</v>
      </c>
      <c r="HQ326" t="s">
        <v>411</v>
      </c>
      <c r="HR326" t="s">
        <v>412</v>
      </c>
      <c r="HS326" t="s">
        <v>413</v>
      </c>
      <c r="HT326" t="s">
        <v>413</v>
      </c>
      <c r="HU326" t="s">
        <v>413</v>
      </c>
      <c r="HV326" t="s">
        <v>413</v>
      </c>
      <c r="HW326">
        <v>0</v>
      </c>
      <c r="HX326">
        <v>100</v>
      </c>
      <c r="HY326">
        <v>100</v>
      </c>
      <c r="HZ326">
        <v>4.835</v>
      </c>
      <c r="IA326">
        <v>0.5714</v>
      </c>
      <c r="IB326">
        <v>4.09459096810632</v>
      </c>
      <c r="IC326">
        <v>0.00701673648668627</v>
      </c>
      <c r="ID326">
        <v>-7.00304995360485e-07</v>
      </c>
      <c r="IE326">
        <v>-1.86506737496121e-11</v>
      </c>
      <c r="IF326">
        <v>0.00125787624930914</v>
      </c>
      <c r="IG326">
        <v>-0.0224036906934607</v>
      </c>
      <c r="IH326">
        <v>0.00249664406764014</v>
      </c>
      <c r="II326">
        <v>-2.59163740235367e-05</v>
      </c>
      <c r="IJ326">
        <v>-2</v>
      </c>
      <c r="IK326">
        <v>2020</v>
      </c>
      <c r="IL326">
        <v>1</v>
      </c>
      <c r="IM326">
        <v>25</v>
      </c>
      <c r="IN326">
        <v>149.6</v>
      </c>
      <c r="IO326">
        <v>149.6</v>
      </c>
      <c r="IP326">
        <v>0.313721</v>
      </c>
      <c r="IQ326">
        <v>2.677</v>
      </c>
      <c r="IR326">
        <v>1.54785</v>
      </c>
      <c r="IS326">
        <v>2.30347</v>
      </c>
      <c r="IT326">
        <v>1.34644</v>
      </c>
      <c r="IU326">
        <v>2.45605</v>
      </c>
      <c r="IV326">
        <v>34.1452</v>
      </c>
      <c r="IW326">
        <v>24.2188</v>
      </c>
      <c r="IX326">
        <v>18</v>
      </c>
      <c r="IY326">
        <v>502.976</v>
      </c>
      <c r="IZ326">
        <v>395.371</v>
      </c>
      <c r="JA326">
        <v>24.0073</v>
      </c>
      <c r="JB326">
        <v>27.0978</v>
      </c>
      <c r="JC326">
        <v>30.0001</v>
      </c>
      <c r="JD326">
        <v>27.0416</v>
      </c>
      <c r="JE326">
        <v>26.9843</v>
      </c>
      <c r="JF326">
        <v>6.19333</v>
      </c>
      <c r="JG326">
        <v>26.0993</v>
      </c>
      <c r="JH326">
        <v>63.7695</v>
      </c>
      <c r="JI326">
        <v>24.0178</v>
      </c>
      <c r="JJ326">
        <v>63.9979</v>
      </c>
      <c r="JK326">
        <v>24.1967</v>
      </c>
      <c r="JL326">
        <v>102.064</v>
      </c>
      <c r="JM326">
        <v>102.617</v>
      </c>
    </row>
    <row r="327" spans="1:273">
      <c r="A327">
        <v>311</v>
      </c>
      <c r="B327">
        <v>1510796900.1</v>
      </c>
      <c r="C327">
        <v>7568</v>
      </c>
      <c r="D327" t="s">
        <v>1033</v>
      </c>
      <c r="E327" t="s">
        <v>1034</v>
      </c>
      <c r="F327">
        <v>5</v>
      </c>
      <c r="G327" t="s">
        <v>798</v>
      </c>
      <c r="H327" t="s">
        <v>406</v>
      </c>
      <c r="I327">
        <v>1510796892.33214</v>
      </c>
      <c r="J327">
        <f>(K327)/1000</f>
        <v>0</v>
      </c>
      <c r="K327">
        <f>IF(CZ327, AN327, AH327)</f>
        <v>0</v>
      </c>
      <c r="L327">
        <f>IF(CZ327, AI327, AG327)</f>
        <v>0</v>
      </c>
      <c r="M327">
        <f>DB327 - IF(AU327&gt;1, L327*CV327*100.0/(AW327*DP327), 0)</f>
        <v>0</v>
      </c>
      <c r="N327">
        <f>((T327-J327/2)*M327-L327)/(T327+J327/2)</f>
        <v>0</v>
      </c>
      <c r="O327">
        <f>N327*(DI327+DJ327)/1000.0</f>
        <v>0</v>
      </c>
      <c r="P327">
        <f>(DB327 - IF(AU327&gt;1, L327*CV327*100.0/(AW327*DP327), 0))*(DI327+DJ327)/1000.0</f>
        <v>0</v>
      </c>
      <c r="Q327">
        <f>2.0/((1/S327-1/R327)+SIGN(S327)*SQRT((1/S327-1/R327)*(1/S327-1/R327) + 4*CW327/((CW327+1)*(CW327+1))*(2*1/S327*1/R327-1/R327*1/R327)))</f>
        <v>0</v>
      </c>
      <c r="R327">
        <f>IF(LEFT(CX327,1)&lt;&gt;"0",IF(LEFT(CX327,1)="1",3.0,CY327),$D$5+$E$5*(DP327*DI327/($K$5*1000))+$F$5*(DP327*DI327/($K$5*1000))*MAX(MIN(CV327,$J$5),$I$5)*MAX(MIN(CV327,$J$5),$I$5)+$G$5*MAX(MIN(CV327,$J$5),$I$5)*(DP327*DI327/($K$5*1000))+$H$5*(DP327*DI327/($K$5*1000))*(DP327*DI327/($K$5*1000)))</f>
        <v>0</v>
      </c>
      <c r="S327">
        <f>J327*(1000-(1000*0.61365*exp(17.502*W327/(240.97+W327))/(DI327+DJ327)+DD327)/2)/(1000*0.61365*exp(17.502*W327/(240.97+W327))/(DI327+DJ327)-DD327)</f>
        <v>0</v>
      </c>
      <c r="T327">
        <f>1/((CW327+1)/(Q327/1.6)+1/(R327/1.37)) + CW327/((CW327+1)/(Q327/1.6) + CW327/(R327/1.37))</f>
        <v>0</v>
      </c>
      <c r="U327">
        <f>(CR327*CU327)</f>
        <v>0</v>
      </c>
      <c r="V327">
        <f>(DK327+(U327+2*0.95*5.67E-8*(((DK327+$B$7)+273)^4-(DK327+273)^4)-44100*J327)/(1.84*29.3*R327+8*0.95*5.67E-8*(DK327+273)^3))</f>
        <v>0</v>
      </c>
      <c r="W327">
        <f>($C$7*DL327+$D$7*DM327+$E$7*V327)</f>
        <v>0</v>
      </c>
      <c r="X327">
        <f>0.61365*exp(17.502*W327/(240.97+W327))</f>
        <v>0</v>
      </c>
      <c r="Y327">
        <f>(Z327/AA327*100)</f>
        <v>0</v>
      </c>
      <c r="Z327">
        <f>DD327*(DI327+DJ327)/1000</f>
        <v>0</v>
      </c>
      <c r="AA327">
        <f>0.61365*exp(17.502*DK327/(240.97+DK327))</f>
        <v>0</v>
      </c>
      <c r="AB327">
        <f>(X327-DD327*(DI327+DJ327)/1000)</f>
        <v>0</v>
      </c>
      <c r="AC327">
        <f>(-J327*44100)</f>
        <v>0</v>
      </c>
      <c r="AD327">
        <f>2*29.3*R327*0.92*(DK327-W327)</f>
        <v>0</v>
      </c>
      <c r="AE327">
        <f>2*0.95*5.67E-8*(((DK327+$B$7)+273)^4-(W327+273)^4)</f>
        <v>0</v>
      </c>
      <c r="AF327">
        <f>U327+AE327+AC327+AD327</f>
        <v>0</v>
      </c>
      <c r="AG327">
        <f>DH327*AU327*(DC327-DB327*(1000-AU327*DE327)/(1000-AU327*DD327))/(100*CV327)</f>
        <v>0</v>
      </c>
      <c r="AH327">
        <f>1000*DH327*AU327*(DD327-DE327)/(100*CV327*(1000-AU327*DD327))</f>
        <v>0</v>
      </c>
      <c r="AI327">
        <f>(AJ327 - AK327 - DI327*1E3/(8.314*(DK327+273.15)) * AM327/DH327 * AL327) * DH327/(100*CV327) * (1000 - DE327)/1000</f>
        <v>0</v>
      </c>
      <c r="AJ327">
        <v>83.9706901706252</v>
      </c>
      <c r="AK327">
        <v>99.3036290909091</v>
      </c>
      <c r="AL327">
        <v>-3.38359456744327</v>
      </c>
      <c r="AM327">
        <v>64.6680745848926</v>
      </c>
      <c r="AN327">
        <f>(AP327 - AO327 + DI327*1E3/(8.314*(DK327+273.15)) * AR327/DH327 * AQ327) * DH327/(100*CV327) * 1000/(1000 - AP327)</f>
        <v>0</v>
      </c>
      <c r="AO327">
        <v>24.2062598536885</v>
      </c>
      <c r="AP327">
        <v>25.1042881118881</v>
      </c>
      <c r="AQ327">
        <v>1.77945700441487e-05</v>
      </c>
      <c r="AR327">
        <v>99.6129753711119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MAX(0,($B$13+$C$13*DP327)/(1+$D$13*DP327)*DI327/(DK327+273)*$E$13)</f>
        <v>0</v>
      </c>
      <c r="AX327" t="s">
        <v>407</v>
      </c>
      <c r="AY327" t="s">
        <v>407</v>
      </c>
      <c r="AZ327">
        <v>0</v>
      </c>
      <c r="BA327">
        <v>0</v>
      </c>
      <c r="BB327">
        <f>1-AZ327/BA327</f>
        <v>0</v>
      </c>
      <c r="BC327">
        <v>0</v>
      </c>
      <c r="BD327" t="s">
        <v>407</v>
      </c>
      <c r="BE327" t="s">
        <v>407</v>
      </c>
      <c r="BF327">
        <v>0</v>
      </c>
      <c r="BG327">
        <v>0</v>
      </c>
      <c r="BH327">
        <f>1-BF327/BG327</f>
        <v>0</v>
      </c>
      <c r="BI327">
        <v>0.5</v>
      </c>
      <c r="BJ327">
        <f>CS327</f>
        <v>0</v>
      </c>
      <c r="BK327">
        <f>L327</f>
        <v>0</v>
      </c>
      <c r="BL327">
        <f>BH327*BI327*BJ327</f>
        <v>0</v>
      </c>
      <c r="BM327">
        <f>(BK327-BC327)/BJ327</f>
        <v>0</v>
      </c>
      <c r="BN327">
        <f>(BA327-BG327)/BG327</f>
        <v>0</v>
      </c>
      <c r="BO327">
        <f>AZ327/(BB327+AZ327/BG327)</f>
        <v>0</v>
      </c>
      <c r="BP327" t="s">
        <v>407</v>
      </c>
      <c r="BQ327">
        <v>0</v>
      </c>
      <c r="BR327">
        <f>IF(BQ327&lt;&gt;0, BQ327, BO327)</f>
        <v>0</v>
      </c>
      <c r="BS327">
        <f>1-BR327/BG327</f>
        <v>0</v>
      </c>
      <c r="BT327">
        <f>(BG327-BF327)/(BG327-BR327)</f>
        <v>0</v>
      </c>
      <c r="BU327">
        <f>(BA327-BG327)/(BA327-BR327)</f>
        <v>0</v>
      </c>
      <c r="BV327">
        <f>(BG327-BF327)/(BG327-AZ327)</f>
        <v>0</v>
      </c>
      <c r="BW327">
        <f>(BA327-BG327)/(BA327-AZ327)</f>
        <v>0</v>
      </c>
      <c r="BX327">
        <f>(BT327*BR327/BF327)</f>
        <v>0</v>
      </c>
      <c r="BY327">
        <f>(1-BX327)</f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f>$B$11*DQ327+$C$11*DR327+$F$11*EC327*(1-EF327)</f>
        <v>0</v>
      </c>
      <c r="CS327">
        <f>CR327*CT327</f>
        <v>0</v>
      </c>
      <c r="CT327">
        <f>($B$11*$D$9+$C$11*$D$9+$F$11*((EP327+EH327)/MAX(EP327+EH327+EQ327, 0.1)*$I$9+EQ327/MAX(EP327+EH327+EQ327, 0.1)*$J$9))/($B$11+$C$11+$F$11)</f>
        <v>0</v>
      </c>
      <c r="CU327">
        <f>($B$11*$K$9+$C$11*$K$9+$F$11*((EP327+EH327)/MAX(EP327+EH327+EQ327, 0.1)*$P$9+EQ327/MAX(EP327+EH327+EQ327, 0.1)*$Q$9))/($B$11+$C$11+$F$11)</f>
        <v>0</v>
      </c>
      <c r="CV327">
        <v>2.96</v>
      </c>
      <c r="CW327">
        <v>0.5</v>
      </c>
      <c r="CX327" t="s">
        <v>408</v>
      </c>
      <c r="CY327">
        <v>2</v>
      </c>
      <c r="CZ327" t="b">
        <v>1</v>
      </c>
      <c r="DA327">
        <v>1510796892.33214</v>
      </c>
      <c r="DB327">
        <v>120.837757142857</v>
      </c>
      <c r="DC327">
        <v>99.3519</v>
      </c>
      <c r="DD327">
        <v>25.0943285714286</v>
      </c>
      <c r="DE327">
        <v>24.2073357142857</v>
      </c>
      <c r="DF327">
        <v>115.939357142857</v>
      </c>
      <c r="DG327">
        <v>24.52325</v>
      </c>
      <c r="DH327">
        <v>500.080142857143</v>
      </c>
      <c r="DI327">
        <v>89.8009928571429</v>
      </c>
      <c r="DJ327">
        <v>0.0999848464285714</v>
      </c>
      <c r="DK327">
        <v>26.5793678571429</v>
      </c>
      <c r="DL327">
        <v>27.4897071428571</v>
      </c>
      <c r="DM327">
        <v>999.9</v>
      </c>
      <c r="DN327">
        <v>0</v>
      </c>
      <c r="DO327">
        <v>0</v>
      </c>
      <c r="DP327">
        <v>9994.6225</v>
      </c>
      <c r="DQ327">
        <v>0</v>
      </c>
      <c r="DR327">
        <v>9.8192</v>
      </c>
      <c r="DS327">
        <v>21.4858857142857</v>
      </c>
      <c r="DT327">
        <v>123.948078571429</v>
      </c>
      <c r="DU327">
        <v>101.816585714286</v>
      </c>
      <c r="DV327">
        <v>0.887000464285714</v>
      </c>
      <c r="DW327">
        <v>99.3519</v>
      </c>
      <c r="DX327">
        <v>24.2073357142857</v>
      </c>
      <c r="DY327">
        <v>2.25349607142857</v>
      </c>
      <c r="DZ327">
        <v>2.17384178571429</v>
      </c>
      <c r="EA327">
        <v>19.3477821428571</v>
      </c>
      <c r="EB327">
        <v>18.7708357142857</v>
      </c>
      <c r="EC327">
        <v>1999.98107142857</v>
      </c>
      <c r="ED327">
        <v>0.979994428571429</v>
      </c>
      <c r="EE327">
        <v>0.0200057571428571</v>
      </c>
      <c r="EF327">
        <v>0</v>
      </c>
      <c r="EG327">
        <v>2.30265</v>
      </c>
      <c r="EH327">
        <v>0</v>
      </c>
      <c r="EI327">
        <v>4867.115</v>
      </c>
      <c r="EJ327">
        <v>17299.9607142857</v>
      </c>
      <c r="EK327">
        <v>37.8165</v>
      </c>
      <c r="EL327">
        <v>38.2743571428571</v>
      </c>
      <c r="EM327">
        <v>37.5088571428571</v>
      </c>
      <c r="EN327">
        <v>37</v>
      </c>
      <c r="EO327">
        <v>37.25</v>
      </c>
      <c r="EP327">
        <v>1959.97035714286</v>
      </c>
      <c r="EQ327">
        <v>40.0107142857143</v>
      </c>
      <c r="ER327">
        <v>0</v>
      </c>
      <c r="ES327">
        <v>1679597653.1</v>
      </c>
      <c r="ET327">
        <v>0</v>
      </c>
      <c r="EU327">
        <v>2.312616</v>
      </c>
      <c r="EV327">
        <v>-0.0382692304992411</v>
      </c>
      <c r="EW327">
        <v>25.8600000448207</v>
      </c>
      <c r="EX327">
        <v>4867.3732</v>
      </c>
      <c r="EY327">
        <v>15</v>
      </c>
      <c r="EZ327">
        <v>0</v>
      </c>
      <c r="FA327" t="s">
        <v>409</v>
      </c>
      <c r="FB327">
        <v>1510787920.6</v>
      </c>
      <c r="FC327">
        <v>1510787921.6</v>
      </c>
      <c r="FD327">
        <v>0</v>
      </c>
      <c r="FE327">
        <v>-0.101</v>
      </c>
      <c r="FF327">
        <v>-0.012</v>
      </c>
      <c r="FG327">
        <v>6.901</v>
      </c>
      <c r="FH327">
        <v>0.516</v>
      </c>
      <c r="FI327">
        <v>420</v>
      </c>
      <c r="FJ327">
        <v>24</v>
      </c>
      <c r="FK327">
        <v>0.32</v>
      </c>
      <c r="FL327">
        <v>0.12</v>
      </c>
      <c r="FM327">
        <v>0.879141682926829</v>
      </c>
      <c r="FN327">
        <v>0.150726480836237</v>
      </c>
      <c r="FO327">
        <v>0.0152399117282493</v>
      </c>
      <c r="FP327">
        <v>1</v>
      </c>
      <c r="FQ327">
        <v>1</v>
      </c>
      <c r="FR327">
        <v>1</v>
      </c>
      <c r="FS327" t="s">
        <v>410</v>
      </c>
      <c r="FT327">
        <v>2.97284</v>
      </c>
      <c r="FU327">
        <v>2.75392</v>
      </c>
      <c r="FV327">
        <v>0.0235742</v>
      </c>
      <c r="FW327">
        <v>0.0192717</v>
      </c>
      <c r="FX327">
        <v>0.105437</v>
      </c>
      <c r="FY327">
        <v>0.104074</v>
      </c>
      <c r="FZ327">
        <v>37941.2</v>
      </c>
      <c r="GA327">
        <v>41565.7</v>
      </c>
      <c r="GB327">
        <v>35216.2</v>
      </c>
      <c r="GC327">
        <v>38441.3</v>
      </c>
      <c r="GD327">
        <v>44624</v>
      </c>
      <c r="GE327">
        <v>49726.7</v>
      </c>
      <c r="GF327">
        <v>55001.6</v>
      </c>
      <c r="GG327">
        <v>61644.2</v>
      </c>
      <c r="GH327">
        <v>1.98312</v>
      </c>
      <c r="GI327">
        <v>1.8129</v>
      </c>
      <c r="GJ327">
        <v>0.116326</v>
      </c>
      <c r="GK327">
        <v>0</v>
      </c>
      <c r="GL327">
        <v>25.5872</v>
      </c>
      <c r="GM327">
        <v>999.9</v>
      </c>
      <c r="GN327">
        <v>61.934</v>
      </c>
      <c r="GO327">
        <v>30.051</v>
      </c>
      <c r="GP327">
        <v>29.4717</v>
      </c>
      <c r="GQ327">
        <v>55.3234</v>
      </c>
      <c r="GR327">
        <v>49.0505</v>
      </c>
      <c r="GS327">
        <v>1</v>
      </c>
      <c r="GT327">
        <v>-0.00713415</v>
      </c>
      <c r="GU327">
        <v>0.730174</v>
      </c>
      <c r="GV327">
        <v>20.1158</v>
      </c>
      <c r="GW327">
        <v>5.19842</v>
      </c>
      <c r="GX327">
        <v>12.004</v>
      </c>
      <c r="GY327">
        <v>4.9754</v>
      </c>
      <c r="GZ327">
        <v>3.293</v>
      </c>
      <c r="HA327">
        <v>9999</v>
      </c>
      <c r="HB327">
        <v>9999</v>
      </c>
      <c r="HC327">
        <v>999.9</v>
      </c>
      <c r="HD327">
        <v>9999</v>
      </c>
      <c r="HE327">
        <v>1.8631</v>
      </c>
      <c r="HF327">
        <v>1.86813</v>
      </c>
      <c r="HG327">
        <v>1.86793</v>
      </c>
      <c r="HH327">
        <v>1.86901</v>
      </c>
      <c r="HI327">
        <v>1.86987</v>
      </c>
      <c r="HJ327">
        <v>1.86587</v>
      </c>
      <c r="HK327">
        <v>1.86702</v>
      </c>
      <c r="HL327">
        <v>1.8684</v>
      </c>
      <c r="HM327">
        <v>5</v>
      </c>
      <c r="HN327">
        <v>0</v>
      </c>
      <c r="HO327">
        <v>0</v>
      </c>
      <c r="HP327">
        <v>0</v>
      </c>
      <c r="HQ327" t="s">
        <v>411</v>
      </c>
      <c r="HR327" t="s">
        <v>412</v>
      </c>
      <c r="HS327" t="s">
        <v>413</v>
      </c>
      <c r="HT327" t="s">
        <v>413</v>
      </c>
      <c r="HU327" t="s">
        <v>413</v>
      </c>
      <c r="HV327" t="s">
        <v>413</v>
      </c>
      <c r="HW327">
        <v>0</v>
      </c>
      <c r="HX327">
        <v>100</v>
      </c>
      <c r="HY327">
        <v>100</v>
      </c>
      <c r="HZ327">
        <v>4.723</v>
      </c>
      <c r="IA327">
        <v>0.5717</v>
      </c>
      <c r="IB327">
        <v>4.09459096810632</v>
      </c>
      <c r="IC327">
        <v>0.00701673648668627</v>
      </c>
      <c r="ID327">
        <v>-7.00304995360485e-07</v>
      </c>
      <c r="IE327">
        <v>-1.86506737496121e-11</v>
      </c>
      <c r="IF327">
        <v>0.00125787624930914</v>
      </c>
      <c r="IG327">
        <v>-0.0224036906934607</v>
      </c>
      <c r="IH327">
        <v>0.00249664406764014</v>
      </c>
      <c r="II327">
        <v>-2.59163740235367e-05</v>
      </c>
      <c r="IJ327">
        <v>-2</v>
      </c>
      <c r="IK327">
        <v>2020</v>
      </c>
      <c r="IL327">
        <v>1</v>
      </c>
      <c r="IM327">
        <v>25</v>
      </c>
      <c r="IN327">
        <v>149.7</v>
      </c>
      <c r="IO327">
        <v>149.6</v>
      </c>
      <c r="IP327">
        <v>0.273438</v>
      </c>
      <c r="IQ327">
        <v>2.68799</v>
      </c>
      <c r="IR327">
        <v>1.54785</v>
      </c>
      <c r="IS327">
        <v>2.30469</v>
      </c>
      <c r="IT327">
        <v>1.34644</v>
      </c>
      <c r="IU327">
        <v>2.40967</v>
      </c>
      <c r="IV327">
        <v>34.1452</v>
      </c>
      <c r="IW327">
        <v>24.2188</v>
      </c>
      <c r="IX327">
        <v>18</v>
      </c>
      <c r="IY327">
        <v>502.865</v>
      </c>
      <c r="IZ327">
        <v>395.426</v>
      </c>
      <c r="JA327">
        <v>24.0154</v>
      </c>
      <c r="JB327">
        <v>27.0989</v>
      </c>
      <c r="JC327">
        <v>30.0001</v>
      </c>
      <c r="JD327">
        <v>27.0422</v>
      </c>
      <c r="JE327">
        <v>26.9863</v>
      </c>
      <c r="JF327">
        <v>5.50857</v>
      </c>
      <c r="JG327">
        <v>26.0993</v>
      </c>
      <c r="JH327">
        <v>63.7695</v>
      </c>
      <c r="JI327">
        <v>24.0235</v>
      </c>
      <c r="JJ327">
        <v>50.4882</v>
      </c>
      <c r="JK327">
        <v>24.1967</v>
      </c>
      <c r="JL327">
        <v>102.064</v>
      </c>
      <c r="JM327">
        <v>102.617</v>
      </c>
    </row>
    <row r="328" spans="1:273">
      <c r="A328">
        <v>312</v>
      </c>
      <c r="B328">
        <v>1510796905.1</v>
      </c>
      <c r="C328">
        <v>7573</v>
      </c>
      <c r="D328" t="s">
        <v>1035</v>
      </c>
      <c r="E328" t="s">
        <v>1036</v>
      </c>
      <c r="F328">
        <v>5</v>
      </c>
      <c r="G328" t="s">
        <v>798</v>
      </c>
      <c r="H328" t="s">
        <v>406</v>
      </c>
      <c r="I328">
        <v>1510796897.6</v>
      </c>
      <c r="J328">
        <f>(K328)/1000</f>
        <v>0</v>
      </c>
      <c r="K328">
        <f>IF(CZ328, AN328, AH328)</f>
        <v>0</v>
      </c>
      <c r="L328">
        <f>IF(CZ328, AI328, AG328)</f>
        <v>0</v>
      </c>
      <c r="M328">
        <f>DB328 - IF(AU328&gt;1, L328*CV328*100.0/(AW328*DP328), 0)</f>
        <v>0</v>
      </c>
      <c r="N328">
        <f>((T328-J328/2)*M328-L328)/(T328+J328/2)</f>
        <v>0</v>
      </c>
      <c r="O328">
        <f>N328*(DI328+DJ328)/1000.0</f>
        <v>0</v>
      </c>
      <c r="P328">
        <f>(DB328 - IF(AU328&gt;1, L328*CV328*100.0/(AW328*DP328), 0))*(DI328+DJ328)/1000.0</f>
        <v>0</v>
      </c>
      <c r="Q328">
        <f>2.0/((1/S328-1/R328)+SIGN(S328)*SQRT((1/S328-1/R328)*(1/S328-1/R328) + 4*CW328/((CW328+1)*(CW328+1))*(2*1/S328*1/R328-1/R328*1/R328)))</f>
        <v>0</v>
      </c>
      <c r="R328">
        <f>IF(LEFT(CX328,1)&lt;&gt;"0",IF(LEFT(CX328,1)="1",3.0,CY328),$D$5+$E$5*(DP328*DI328/($K$5*1000))+$F$5*(DP328*DI328/($K$5*1000))*MAX(MIN(CV328,$J$5),$I$5)*MAX(MIN(CV328,$J$5),$I$5)+$G$5*MAX(MIN(CV328,$J$5),$I$5)*(DP328*DI328/($K$5*1000))+$H$5*(DP328*DI328/($K$5*1000))*(DP328*DI328/($K$5*1000)))</f>
        <v>0</v>
      </c>
      <c r="S328">
        <f>J328*(1000-(1000*0.61365*exp(17.502*W328/(240.97+W328))/(DI328+DJ328)+DD328)/2)/(1000*0.61365*exp(17.502*W328/(240.97+W328))/(DI328+DJ328)-DD328)</f>
        <v>0</v>
      </c>
      <c r="T328">
        <f>1/((CW328+1)/(Q328/1.6)+1/(R328/1.37)) + CW328/((CW328+1)/(Q328/1.6) + CW328/(R328/1.37))</f>
        <v>0</v>
      </c>
      <c r="U328">
        <f>(CR328*CU328)</f>
        <v>0</v>
      </c>
      <c r="V328">
        <f>(DK328+(U328+2*0.95*5.67E-8*(((DK328+$B$7)+273)^4-(DK328+273)^4)-44100*J328)/(1.84*29.3*R328+8*0.95*5.67E-8*(DK328+273)^3))</f>
        <v>0</v>
      </c>
      <c r="W328">
        <f>($C$7*DL328+$D$7*DM328+$E$7*V328)</f>
        <v>0</v>
      </c>
      <c r="X328">
        <f>0.61365*exp(17.502*W328/(240.97+W328))</f>
        <v>0</v>
      </c>
      <c r="Y328">
        <f>(Z328/AA328*100)</f>
        <v>0</v>
      </c>
      <c r="Z328">
        <f>DD328*(DI328+DJ328)/1000</f>
        <v>0</v>
      </c>
      <c r="AA328">
        <f>0.61365*exp(17.502*DK328/(240.97+DK328))</f>
        <v>0</v>
      </c>
      <c r="AB328">
        <f>(X328-DD328*(DI328+DJ328)/1000)</f>
        <v>0</v>
      </c>
      <c r="AC328">
        <f>(-J328*44100)</f>
        <v>0</v>
      </c>
      <c r="AD328">
        <f>2*29.3*R328*0.92*(DK328-W328)</f>
        <v>0</v>
      </c>
      <c r="AE328">
        <f>2*0.95*5.67E-8*(((DK328+$B$7)+273)^4-(W328+273)^4)</f>
        <v>0</v>
      </c>
      <c r="AF328">
        <f>U328+AE328+AC328+AD328</f>
        <v>0</v>
      </c>
      <c r="AG328">
        <f>DH328*AU328*(DC328-DB328*(1000-AU328*DE328)/(1000-AU328*DD328))/(100*CV328)</f>
        <v>0</v>
      </c>
      <c r="AH328">
        <f>1000*DH328*AU328*(DD328-DE328)/(100*CV328*(1000-AU328*DD328))</f>
        <v>0</v>
      </c>
      <c r="AI328">
        <f>(AJ328 - AK328 - DI328*1E3/(8.314*(DK328+273.15)) * AM328/DH328 * AL328) * DH328/(100*CV328) * (1000 - DE328)/1000</f>
        <v>0</v>
      </c>
      <c r="AJ328">
        <v>66.6270288211933</v>
      </c>
      <c r="AK328">
        <v>82.2567533333333</v>
      </c>
      <c r="AL328">
        <v>-3.39435133453557</v>
      </c>
      <c r="AM328">
        <v>64.6680745848926</v>
      </c>
      <c r="AN328">
        <f>(AP328 - AO328 + DI328*1E3/(8.314*(DK328+273.15)) * AR328/DH328 * AQ328) * DH328/(100*CV328) * 1000/(1000 - AP328)</f>
        <v>0</v>
      </c>
      <c r="AO328">
        <v>24.2041192296425</v>
      </c>
      <c r="AP328">
        <v>25.1088342657343</v>
      </c>
      <c r="AQ328">
        <v>0.000131607556665359</v>
      </c>
      <c r="AR328">
        <v>99.6129753711119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MAX(0,($B$13+$C$13*DP328)/(1+$D$13*DP328)*DI328/(DK328+273)*$E$13)</f>
        <v>0</v>
      </c>
      <c r="AX328" t="s">
        <v>407</v>
      </c>
      <c r="AY328" t="s">
        <v>407</v>
      </c>
      <c r="AZ328">
        <v>0</v>
      </c>
      <c r="BA328">
        <v>0</v>
      </c>
      <c r="BB328">
        <f>1-AZ328/BA328</f>
        <v>0</v>
      </c>
      <c r="BC328">
        <v>0</v>
      </c>
      <c r="BD328" t="s">
        <v>407</v>
      </c>
      <c r="BE328" t="s">
        <v>407</v>
      </c>
      <c r="BF328">
        <v>0</v>
      </c>
      <c r="BG328">
        <v>0</v>
      </c>
      <c r="BH328">
        <f>1-BF328/BG328</f>
        <v>0</v>
      </c>
      <c r="BI328">
        <v>0.5</v>
      </c>
      <c r="BJ328">
        <f>CS328</f>
        <v>0</v>
      </c>
      <c r="BK328">
        <f>L328</f>
        <v>0</v>
      </c>
      <c r="BL328">
        <f>BH328*BI328*BJ328</f>
        <v>0</v>
      </c>
      <c r="BM328">
        <f>(BK328-BC328)/BJ328</f>
        <v>0</v>
      </c>
      <c r="BN328">
        <f>(BA328-BG328)/BG328</f>
        <v>0</v>
      </c>
      <c r="BO328">
        <f>AZ328/(BB328+AZ328/BG328)</f>
        <v>0</v>
      </c>
      <c r="BP328" t="s">
        <v>407</v>
      </c>
      <c r="BQ328">
        <v>0</v>
      </c>
      <c r="BR328">
        <f>IF(BQ328&lt;&gt;0, BQ328, BO328)</f>
        <v>0</v>
      </c>
      <c r="BS328">
        <f>1-BR328/BG328</f>
        <v>0</v>
      </c>
      <c r="BT328">
        <f>(BG328-BF328)/(BG328-BR328)</f>
        <v>0</v>
      </c>
      <c r="BU328">
        <f>(BA328-BG328)/(BA328-BR328)</f>
        <v>0</v>
      </c>
      <c r="BV328">
        <f>(BG328-BF328)/(BG328-AZ328)</f>
        <v>0</v>
      </c>
      <c r="BW328">
        <f>(BA328-BG328)/(BA328-AZ328)</f>
        <v>0</v>
      </c>
      <c r="BX328">
        <f>(BT328*BR328/BF328)</f>
        <v>0</v>
      </c>
      <c r="BY328">
        <f>(1-BX328)</f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f>$B$11*DQ328+$C$11*DR328+$F$11*EC328*(1-EF328)</f>
        <v>0</v>
      </c>
      <c r="CS328">
        <f>CR328*CT328</f>
        <v>0</v>
      </c>
      <c r="CT328">
        <f>($B$11*$D$9+$C$11*$D$9+$F$11*((EP328+EH328)/MAX(EP328+EH328+EQ328, 0.1)*$I$9+EQ328/MAX(EP328+EH328+EQ328, 0.1)*$J$9))/($B$11+$C$11+$F$11)</f>
        <v>0</v>
      </c>
      <c r="CU328">
        <f>($B$11*$K$9+$C$11*$K$9+$F$11*((EP328+EH328)/MAX(EP328+EH328+EQ328, 0.1)*$P$9+EQ328/MAX(EP328+EH328+EQ328, 0.1)*$Q$9))/($B$11+$C$11+$F$11)</f>
        <v>0</v>
      </c>
      <c r="CV328">
        <v>2.96</v>
      </c>
      <c r="CW328">
        <v>0.5</v>
      </c>
      <c r="CX328" t="s">
        <v>408</v>
      </c>
      <c r="CY328">
        <v>2</v>
      </c>
      <c r="CZ328" t="b">
        <v>1</v>
      </c>
      <c r="DA328">
        <v>1510796897.6</v>
      </c>
      <c r="DB328">
        <v>103.379014814815</v>
      </c>
      <c r="DC328">
        <v>81.6653666666667</v>
      </c>
      <c r="DD328">
        <v>25.1021222222222</v>
      </c>
      <c r="DE328">
        <v>24.2061037037037</v>
      </c>
      <c r="DF328">
        <v>98.5996148148148</v>
      </c>
      <c r="DG328">
        <v>24.5306481481481</v>
      </c>
      <c r="DH328">
        <v>500.080296296296</v>
      </c>
      <c r="DI328">
        <v>89.8006888888889</v>
      </c>
      <c r="DJ328">
        <v>0.0999688259259259</v>
      </c>
      <c r="DK328">
        <v>26.579437037037</v>
      </c>
      <c r="DL328">
        <v>27.4913444444444</v>
      </c>
      <c r="DM328">
        <v>999.9</v>
      </c>
      <c r="DN328">
        <v>0</v>
      </c>
      <c r="DO328">
        <v>0</v>
      </c>
      <c r="DP328">
        <v>10003.2581481481</v>
      </c>
      <c r="DQ328">
        <v>0</v>
      </c>
      <c r="DR328">
        <v>9.8192</v>
      </c>
      <c r="DS328">
        <v>21.7136444444444</v>
      </c>
      <c r="DT328">
        <v>106.040818518519</v>
      </c>
      <c r="DU328">
        <v>83.6912148148148</v>
      </c>
      <c r="DV328">
        <v>0.896028962962963</v>
      </c>
      <c r="DW328">
        <v>81.6653666666667</v>
      </c>
      <c r="DX328">
        <v>24.2061037037037</v>
      </c>
      <c r="DY328">
        <v>2.25418888888889</v>
      </c>
      <c r="DZ328">
        <v>2.1737237037037</v>
      </c>
      <c r="EA328">
        <v>19.3527185185185</v>
      </c>
      <c r="EB328">
        <v>18.7699703703704</v>
      </c>
      <c r="EC328">
        <v>2000.00481481482</v>
      </c>
      <c r="ED328">
        <v>0.979994666666667</v>
      </c>
      <c r="EE328">
        <v>0.0200055111111111</v>
      </c>
      <c r="EF328">
        <v>0</v>
      </c>
      <c r="EG328">
        <v>2.31833333333333</v>
      </c>
      <c r="EH328">
        <v>0</v>
      </c>
      <c r="EI328">
        <v>4869.37185185185</v>
      </c>
      <c r="EJ328">
        <v>17300.1740740741</v>
      </c>
      <c r="EK328">
        <v>37.8166666666667</v>
      </c>
      <c r="EL328">
        <v>38.2867407407407</v>
      </c>
      <c r="EM328">
        <v>37.5160740740741</v>
      </c>
      <c r="EN328">
        <v>37</v>
      </c>
      <c r="EO328">
        <v>37.25</v>
      </c>
      <c r="EP328">
        <v>1959.99407407407</v>
      </c>
      <c r="EQ328">
        <v>40.0107407407407</v>
      </c>
      <c r="ER328">
        <v>0</v>
      </c>
      <c r="ES328">
        <v>1679597657.9</v>
      </c>
      <c r="ET328">
        <v>0</v>
      </c>
      <c r="EU328">
        <v>2.317064</v>
      </c>
      <c r="EV328">
        <v>0.00457692082302301</v>
      </c>
      <c r="EW328">
        <v>25.0084614964511</v>
      </c>
      <c r="EX328">
        <v>4869.378</v>
      </c>
      <c r="EY328">
        <v>15</v>
      </c>
      <c r="EZ328">
        <v>0</v>
      </c>
      <c r="FA328" t="s">
        <v>409</v>
      </c>
      <c r="FB328">
        <v>1510787920.6</v>
      </c>
      <c r="FC328">
        <v>1510787921.6</v>
      </c>
      <c r="FD328">
        <v>0</v>
      </c>
      <c r="FE328">
        <v>-0.101</v>
      </c>
      <c r="FF328">
        <v>-0.012</v>
      </c>
      <c r="FG328">
        <v>6.901</v>
      </c>
      <c r="FH328">
        <v>0.516</v>
      </c>
      <c r="FI328">
        <v>420</v>
      </c>
      <c r="FJ328">
        <v>24</v>
      </c>
      <c r="FK328">
        <v>0.32</v>
      </c>
      <c r="FL328">
        <v>0.12</v>
      </c>
      <c r="FM328">
        <v>0.890600585365854</v>
      </c>
      <c r="FN328">
        <v>0.10557942857143</v>
      </c>
      <c r="FO328">
        <v>0.0105522404902781</v>
      </c>
      <c r="FP328">
        <v>1</v>
      </c>
      <c r="FQ328">
        <v>1</v>
      </c>
      <c r="FR328">
        <v>1</v>
      </c>
      <c r="FS328" t="s">
        <v>410</v>
      </c>
      <c r="FT328">
        <v>2.97299</v>
      </c>
      <c r="FU328">
        <v>2.75404</v>
      </c>
      <c r="FV328">
        <v>0.0194064</v>
      </c>
      <c r="FW328">
        <v>0.0150807</v>
      </c>
      <c r="FX328">
        <v>0.105448</v>
      </c>
      <c r="FY328">
        <v>0.104075</v>
      </c>
      <c r="FZ328">
        <v>38102.7</v>
      </c>
      <c r="GA328">
        <v>41742.7</v>
      </c>
      <c r="GB328">
        <v>35215.9</v>
      </c>
      <c r="GC328">
        <v>38440.7</v>
      </c>
      <c r="GD328">
        <v>44623.1</v>
      </c>
      <c r="GE328">
        <v>49725.7</v>
      </c>
      <c r="GF328">
        <v>55001.3</v>
      </c>
      <c r="GG328">
        <v>61643.2</v>
      </c>
      <c r="GH328">
        <v>1.98325</v>
      </c>
      <c r="GI328">
        <v>1.81288</v>
      </c>
      <c r="GJ328">
        <v>0.116955</v>
      </c>
      <c r="GK328">
        <v>0</v>
      </c>
      <c r="GL328">
        <v>25.5834</v>
      </c>
      <c r="GM328">
        <v>999.9</v>
      </c>
      <c r="GN328">
        <v>61.909</v>
      </c>
      <c r="GO328">
        <v>30.051</v>
      </c>
      <c r="GP328">
        <v>29.4605</v>
      </c>
      <c r="GQ328">
        <v>55.8134</v>
      </c>
      <c r="GR328">
        <v>48.9303</v>
      </c>
      <c r="GS328">
        <v>1</v>
      </c>
      <c r="GT328">
        <v>-0.00702744</v>
      </c>
      <c r="GU328">
        <v>0.730643</v>
      </c>
      <c r="GV328">
        <v>20.1158</v>
      </c>
      <c r="GW328">
        <v>5.19812</v>
      </c>
      <c r="GX328">
        <v>12.0041</v>
      </c>
      <c r="GY328">
        <v>4.97515</v>
      </c>
      <c r="GZ328">
        <v>3.29295</v>
      </c>
      <c r="HA328">
        <v>9999</v>
      </c>
      <c r="HB328">
        <v>9999</v>
      </c>
      <c r="HC328">
        <v>999.9</v>
      </c>
      <c r="HD328">
        <v>9999</v>
      </c>
      <c r="HE328">
        <v>1.8631</v>
      </c>
      <c r="HF328">
        <v>1.86813</v>
      </c>
      <c r="HG328">
        <v>1.86792</v>
      </c>
      <c r="HH328">
        <v>1.86899</v>
      </c>
      <c r="HI328">
        <v>1.86989</v>
      </c>
      <c r="HJ328">
        <v>1.86585</v>
      </c>
      <c r="HK328">
        <v>1.86704</v>
      </c>
      <c r="HL328">
        <v>1.8684</v>
      </c>
      <c r="HM328">
        <v>5</v>
      </c>
      <c r="HN328">
        <v>0</v>
      </c>
      <c r="HO328">
        <v>0</v>
      </c>
      <c r="HP328">
        <v>0</v>
      </c>
      <c r="HQ328" t="s">
        <v>411</v>
      </c>
      <c r="HR328" t="s">
        <v>412</v>
      </c>
      <c r="HS328" t="s">
        <v>413</v>
      </c>
      <c r="HT328" t="s">
        <v>413</v>
      </c>
      <c r="HU328" t="s">
        <v>413</v>
      </c>
      <c r="HV328" t="s">
        <v>413</v>
      </c>
      <c r="HW328">
        <v>0</v>
      </c>
      <c r="HX328">
        <v>100</v>
      </c>
      <c r="HY328">
        <v>100</v>
      </c>
      <c r="HZ328">
        <v>4.61</v>
      </c>
      <c r="IA328">
        <v>0.5719</v>
      </c>
      <c r="IB328">
        <v>4.09459096810632</v>
      </c>
      <c r="IC328">
        <v>0.00701673648668627</v>
      </c>
      <c r="ID328">
        <v>-7.00304995360485e-07</v>
      </c>
      <c r="IE328">
        <v>-1.86506737496121e-11</v>
      </c>
      <c r="IF328">
        <v>0.00125787624930914</v>
      </c>
      <c r="IG328">
        <v>-0.0224036906934607</v>
      </c>
      <c r="IH328">
        <v>0.00249664406764014</v>
      </c>
      <c r="II328">
        <v>-2.59163740235367e-05</v>
      </c>
      <c r="IJ328">
        <v>-2</v>
      </c>
      <c r="IK328">
        <v>2020</v>
      </c>
      <c r="IL328">
        <v>1</v>
      </c>
      <c r="IM328">
        <v>25</v>
      </c>
      <c r="IN328">
        <v>149.7</v>
      </c>
      <c r="IO328">
        <v>149.7</v>
      </c>
      <c r="IP328">
        <v>0.238037</v>
      </c>
      <c r="IQ328">
        <v>2.70386</v>
      </c>
      <c r="IR328">
        <v>1.54785</v>
      </c>
      <c r="IS328">
        <v>2.30347</v>
      </c>
      <c r="IT328">
        <v>1.34644</v>
      </c>
      <c r="IU328">
        <v>2.34009</v>
      </c>
      <c r="IV328">
        <v>34.1452</v>
      </c>
      <c r="IW328">
        <v>24.2188</v>
      </c>
      <c r="IX328">
        <v>18</v>
      </c>
      <c r="IY328">
        <v>502.966</v>
      </c>
      <c r="IZ328">
        <v>395.42</v>
      </c>
      <c r="JA328">
        <v>24.023</v>
      </c>
      <c r="JB328">
        <v>27.1008</v>
      </c>
      <c r="JC328">
        <v>30.0002</v>
      </c>
      <c r="JD328">
        <v>27.0441</v>
      </c>
      <c r="JE328">
        <v>26.9874</v>
      </c>
      <c r="JF328">
        <v>4.81298</v>
      </c>
      <c r="JG328">
        <v>26.0993</v>
      </c>
      <c r="JH328">
        <v>63.7695</v>
      </c>
      <c r="JI328">
        <v>24.027</v>
      </c>
      <c r="JJ328">
        <v>30.1583</v>
      </c>
      <c r="JK328">
        <v>24.1967</v>
      </c>
      <c r="JL328">
        <v>102.063</v>
      </c>
      <c r="JM328">
        <v>102.615</v>
      </c>
    </row>
    <row r="329" spans="1:273">
      <c r="A329">
        <v>313</v>
      </c>
      <c r="B329">
        <v>1510797002.1</v>
      </c>
      <c r="C329">
        <v>7670</v>
      </c>
      <c r="D329" t="s">
        <v>1037</v>
      </c>
      <c r="E329" t="s">
        <v>1038</v>
      </c>
      <c r="F329">
        <v>5</v>
      </c>
      <c r="G329" t="s">
        <v>798</v>
      </c>
      <c r="H329" t="s">
        <v>406</v>
      </c>
      <c r="I329">
        <v>1510796994.1</v>
      </c>
      <c r="J329">
        <f>(K329)/1000</f>
        <v>0</v>
      </c>
      <c r="K329">
        <f>IF(CZ329, AN329, AH329)</f>
        <v>0</v>
      </c>
      <c r="L329">
        <f>IF(CZ329, AI329, AG329)</f>
        <v>0</v>
      </c>
      <c r="M329">
        <f>DB329 - IF(AU329&gt;1, L329*CV329*100.0/(AW329*DP329), 0)</f>
        <v>0</v>
      </c>
      <c r="N329">
        <f>((T329-J329/2)*M329-L329)/(T329+J329/2)</f>
        <v>0</v>
      </c>
      <c r="O329">
        <f>N329*(DI329+DJ329)/1000.0</f>
        <v>0</v>
      </c>
      <c r="P329">
        <f>(DB329 - IF(AU329&gt;1, L329*CV329*100.0/(AW329*DP329), 0))*(DI329+DJ329)/1000.0</f>
        <v>0</v>
      </c>
      <c r="Q329">
        <f>2.0/((1/S329-1/R329)+SIGN(S329)*SQRT((1/S329-1/R329)*(1/S329-1/R329) + 4*CW329/((CW329+1)*(CW329+1))*(2*1/S329*1/R329-1/R329*1/R329)))</f>
        <v>0</v>
      </c>
      <c r="R329">
        <f>IF(LEFT(CX329,1)&lt;&gt;"0",IF(LEFT(CX329,1)="1",3.0,CY329),$D$5+$E$5*(DP329*DI329/($K$5*1000))+$F$5*(DP329*DI329/($K$5*1000))*MAX(MIN(CV329,$J$5),$I$5)*MAX(MIN(CV329,$J$5),$I$5)+$G$5*MAX(MIN(CV329,$J$5),$I$5)*(DP329*DI329/($K$5*1000))+$H$5*(DP329*DI329/($K$5*1000))*(DP329*DI329/($K$5*1000)))</f>
        <v>0</v>
      </c>
      <c r="S329">
        <f>J329*(1000-(1000*0.61365*exp(17.502*W329/(240.97+W329))/(DI329+DJ329)+DD329)/2)/(1000*0.61365*exp(17.502*W329/(240.97+W329))/(DI329+DJ329)-DD329)</f>
        <v>0</v>
      </c>
      <c r="T329">
        <f>1/((CW329+1)/(Q329/1.6)+1/(R329/1.37)) + CW329/((CW329+1)/(Q329/1.6) + CW329/(R329/1.37))</f>
        <v>0</v>
      </c>
      <c r="U329">
        <f>(CR329*CU329)</f>
        <v>0</v>
      </c>
      <c r="V329">
        <f>(DK329+(U329+2*0.95*5.67E-8*(((DK329+$B$7)+273)^4-(DK329+273)^4)-44100*J329)/(1.84*29.3*R329+8*0.95*5.67E-8*(DK329+273)^3))</f>
        <v>0</v>
      </c>
      <c r="W329">
        <f>($C$7*DL329+$D$7*DM329+$E$7*V329)</f>
        <v>0</v>
      </c>
      <c r="X329">
        <f>0.61365*exp(17.502*W329/(240.97+W329))</f>
        <v>0</v>
      </c>
      <c r="Y329">
        <f>(Z329/AA329*100)</f>
        <v>0</v>
      </c>
      <c r="Z329">
        <f>DD329*(DI329+DJ329)/1000</f>
        <v>0</v>
      </c>
      <c r="AA329">
        <f>0.61365*exp(17.502*DK329/(240.97+DK329))</f>
        <v>0</v>
      </c>
      <c r="AB329">
        <f>(X329-DD329*(DI329+DJ329)/1000)</f>
        <v>0</v>
      </c>
      <c r="AC329">
        <f>(-J329*44100)</f>
        <v>0</v>
      </c>
      <c r="AD329">
        <f>2*29.3*R329*0.92*(DK329-W329)</f>
        <v>0</v>
      </c>
      <c r="AE329">
        <f>2*0.95*5.67E-8*(((DK329+$B$7)+273)^4-(W329+273)^4)</f>
        <v>0</v>
      </c>
      <c r="AF329">
        <f>U329+AE329+AC329+AD329</f>
        <v>0</v>
      </c>
      <c r="AG329">
        <f>DH329*AU329*(DC329-DB329*(1000-AU329*DE329)/(1000-AU329*DD329))/(100*CV329)</f>
        <v>0</v>
      </c>
      <c r="AH329">
        <f>1000*DH329*AU329*(DD329-DE329)/(100*CV329*(1000-AU329*DD329))</f>
        <v>0</v>
      </c>
      <c r="AI329">
        <f>(AJ329 - AK329 - DI329*1E3/(8.314*(DK329+273.15)) * AM329/DH329 * AL329) * DH329/(100*CV329) * (1000 - DE329)/1000</f>
        <v>0</v>
      </c>
      <c r="AJ329">
        <v>430.390750759614</v>
      </c>
      <c r="AK329">
        <v>427.180206060606</v>
      </c>
      <c r="AL329">
        <v>-0.000750732499860034</v>
      </c>
      <c r="AM329">
        <v>64.6680745848926</v>
      </c>
      <c r="AN329">
        <f>(AP329 - AO329 + DI329*1E3/(8.314*(DK329+273.15)) * AR329/DH329 * AQ329) * DH329/(100*CV329) * 1000/(1000 - AP329)</f>
        <v>0</v>
      </c>
      <c r="AO329">
        <v>24.1917078781402</v>
      </c>
      <c r="AP329">
        <v>25.1209328671329</v>
      </c>
      <c r="AQ329">
        <v>1.49604877656994e-05</v>
      </c>
      <c r="AR329">
        <v>99.6129753711119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MAX(0,($B$13+$C$13*DP329)/(1+$D$13*DP329)*DI329/(DK329+273)*$E$13)</f>
        <v>0</v>
      </c>
      <c r="AX329" t="s">
        <v>407</v>
      </c>
      <c r="AY329" t="s">
        <v>407</v>
      </c>
      <c r="AZ329">
        <v>0</v>
      </c>
      <c r="BA329">
        <v>0</v>
      </c>
      <c r="BB329">
        <f>1-AZ329/BA329</f>
        <v>0</v>
      </c>
      <c r="BC329">
        <v>0</v>
      </c>
      <c r="BD329" t="s">
        <v>407</v>
      </c>
      <c r="BE329" t="s">
        <v>407</v>
      </c>
      <c r="BF329">
        <v>0</v>
      </c>
      <c r="BG329">
        <v>0</v>
      </c>
      <c r="BH329">
        <f>1-BF329/BG329</f>
        <v>0</v>
      </c>
      <c r="BI329">
        <v>0.5</v>
      </c>
      <c r="BJ329">
        <f>CS329</f>
        <v>0</v>
      </c>
      <c r="BK329">
        <f>L329</f>
        <v>0</v>
      </c>
      <c r="BL329">
        <f>BH329*BI329*BJ329</f>
        <v>0</v>
      </c>
      <c r="BM329">
        <f>(BK329-BC329)/BJ329</f>
        <v>0</v>
      </c>
      <c r="BN329">
        <f>(BA329-BG329)/BG329</f>
        <v>0</v>
      </c>
      <c r="BO329">
        <f>AZ329/(BB329+AZ329/BG329)</f>
        <v>0</v>
      </c>
      <c r="BP329" t="s">
        <v>407</v>
      </c>
      <c r="BQ329">
        <v>0</v>
      </c>
      <c r="BR329">
        <f>IF(BQ329&lt;&gt;0, BQ329, BO329)</f>
        <v>0</v>
      </c>
      <c r="BS329">
        <f>1-BR329/BG329</f>
        <v>0</v>
      </c>
      <c r="BT329">
        <f>(BG329-BF329)/(BG329-BR329)</f>
        <v>0</v>
      </c>
      <c r="BU329">
        <f>(BA329-BG329)/(BA329-BR329)</f>
        <v>0</v>
      </c>
      <c r="BV329">
        <f>(BG329-BF329)/(BG329-AZ329)</f>
        <v>0</v>
      </c>
      <c r="BW329">
        <f>(BA329-BG329)/(BA329-AZ329)</f>
        <v>0</v>
      </c>
      <c r="BX329">
        <f>(BT329*BR329/BF329)</f>
        <v>0</v>
      </c>
      <c r="BY329">
        <f>(1-BX329)</f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f>$B$11*DQ329+$C$11*DR329+$F$11*EC329*(1-EF329)</f>
        <v>0</v>
      </c>
      <c r="CS329">
        <f>CR329*CT329</f>
        <v>0</v>
      </c>
      <c r="CT329">
        <f>($B$11*$D$9+$C$11*$D$9+$F$11*((EP329+EH329)/MAX(EP329+EH329+EQ329, 0.1)*$I$9+EQ329/MAX(EP329+EH329+EQ329, 0.1)*$J$9))/($B$11+$C$11+$F$11)</f>
        <v>0</v>
      </c>
      <c r="CU329">
        <f>($B$11*$K$9+$C$11*$K$9+$F$11*((EP329+EH329)/MAX(EP329+EH329+EQ329, 0.1)*$P$9+EQ329/MAX(EP329+EH329+EQ329, 0.1)*$Q$9))/($B$11+$C$11+$F$11)</f>
        <v>0</v>
      </c>
      <c r="CV329">
        <v>2.96</v>
      </c>
      <c r="CW329">
        <v>0.5</v>
      </c>
      <c r="CX329" t="s">
        <v>408</v>
      </c>
      <c r="CY329">
        <v>2</v>
      </c>
      <c r="CZ329" t="b">
        <v>1</v>
      </c>
      <c r="DA329">
        <v>1510796994.1</v>
      </c>
      <c r="DB329">
        <v>416.498225806452</v>
      </c>
      <c r="DC329">
        <v>419.997548387097</v>
      </c>
      <c r="DD329">
        <v>25.1143967741935</v>
      </c>
      <c r="DE329">
        <v>24.1922161290323</v>
      </c>
      <c r="DF329">
        <v>409.647967741935</v>
      </c>
      <c r="DG329">
        <v>24.5423</v>
      </c>
      <c r="DH329">
        <v>500.086806451613</v>
      </c>
      <c r="DI329">
        <v>89.8038903225807</v>
      </c>
      <c r="DJ329">
        <v>0.100093403225806</v>
      </c>
      <c r="DK329">
        <v>26.5856290322581</v>
      </c>
      <c r="DL329">
        <v>27.4845806451613</v>
      </c>
      <c r="DM329">
        <v>999.9</v>
      </c>
      <c r="DN329">
        <v>0</v>
      </c>
      <c r="DO329">
        <v>0</v>
      </c>
      <c r="DP329">
        <v>9985.72838709677</v>
      </c>
      <c r="DQ329">
        <v>0</v>
      </c>
      <c r="DR329">
        <v>9.8192</v>
      </c>
      <c r="DS329">
        <v>-3.4994664516129</v>
      </c>
      <c r="DT329">
        <v>427.227677419355</v>
      </c>
      <c r="DU329">
        <v>430.410096774194</v>
      </c>
      <c r="DV329">
        <v>0.922181838709677</v>
      </c>
      <c r="DW329">
        <v>419.997548387097</v>
      </c>
      <c r="DX329">
        <v>24.1922161290323</v>
      </c>
      <c r="DY329">
        <v>2.25537064516129</v>
      </c>
      <c r="DZ329">
        <v>2.17255516129032</v>
      </c>
      <c r="EA329">
        <v>19.3611419354839</v>
      </c>
      <c r="EB329">
        <v>18.7613580645161</v>
      </c>
      <c r="EC329">
        <v>2000.00290322581</v>
      </c>
      <c r="ED329">
        <v>0.979994870967742</v>
      </c>
      <c r="EE329">
        <v>0.0200053</v>
      </c>
      <c r="EF329">
        <v>0</v>
      </c>
      <c r="EG329">
        <v>2.37884516129032</v>
      </c>
      <c r="EH329">
        <v>0</v>
      </c>
      <c r="EI329">
        <v>4824.93741935484</v>
      </c>
      <c r="EJ329">
        <v>17300.1419354839</v>
      </c>
      <c r="EK329">
        <v>37.875</v>
      </c>
      <c r="EL329">
        <v>38.312</v>
      </c>
      <c r="EM329">
        <v>37.562</v>
      </c>
      <c r="EN329">
        <v>37.004</v>
      </c>
      <c r="EO329">
        <v>37.278</v>
      </c>
      <c r="EP329">
        <v>1959.99193548387</v>
      </c>
      <c r="EQ329">
        <v>40.0109677419355</v>
      </c>
      <c r="ER329">
        <v>0</v>
      </c>
      <c r="ES329">
        <v>1679597755.1</v>
      </c>
      <c r="ET329">
        <v>0</v>
      </c>
      <c r="EU329">
        <v>2.382992</v>
      </c>
      <c r="EV329">
        <v>0.287692296923408</v>
      </c>
      <c r="EW329">
        <v>63.2830770401478</v>
      </c>
      <c r="EX329">
        <v>4825.7884</v>
      </c>
      <c r="EY329">
        <v>15</v>
      </c>
      <c r="EZ329">
        <v>0</v>
      </c>
      <c r="FA329" t="s">
        <v>409</v>
      </c>
      <c r="FB329">
        <v>1510787920.6</v>
      </c>
      <c r="FC329">
        <v>1510787921.6</v>
      </c>
      <c r="FD329">
        <v>0</v>
      </c>
      <c r="FE329">
        <v>-0.101</v>
      </c>
      <c r="FF329">
        <v>-0.012</v>
      </c>
      <c r="FG329">
        <v>6.901</v>
      </c>
      <c r="FH329">
        <v>0.516</v>
      </c>
      <c r="FI329">
        <v>420</v>
      </c>
      <c r="FJ329">
        <v>24</v>
      </c>
      <c r="FK329">
        <v>0.32</v>
      </c>
      <c r="FL329">
        <v>0.12</v>
      </c>
      <c r="FM329">
        <v>0.9215065</v>
      </c>
      <c r="FN329">
        <v>0.0225777861163216</v>
      </c>
      <c r="FO329">
        <v>0.0030059053295139</v>
      </c>
      <c r="FP329">
        <v>1</v>
      </c>
      <c r="FQ329">
        <v>1</v>
      </c>
      <c r="FR329">
        <v>1</v>
      </c>
      <c r="FS329" t="s">
        <v>410</v>
      </c>
      <c r="FT329">
        <v>2.97285</v>
      </c>
      <c r="FU329">
        <v>2.75356</v>
      </c>
      <c r="FV329">
        <v>0.0891034</v>
      </c>
      <c r="FW329">
        <v>0.0909605</v>
      </c>
      <c r="FX329">
        <v>0.105481</v>
      </c>
      <c r="FY329">
        <v>0.104033</v>
      </c>
      <c r="FZ329">
        <v>35394.5</v>
      </c>
      <c r="GA329">
        <v>38527.7</v>
      </c>
      <c r="GB329">
        <v>35214.8</v>
      </c>
      <c r="GC329">
        <v>38440.4</v>
      </c>
      <c r="GD329">
        <v>44621.8</v>
      </c>
      <c r="GE329">
        <v>49729.8</v>
      </c>
      <c r="GF329">
        <v>54999.7</v>
      </c>
      <c r="GG329">
        <v>61642.8</v>
      </c>
      <c r="GH329">
        <v>1.98283</v>
      </c>
      <c r="GI329">
        <v>1.81402</v>
      </c>
      <c r="GJ329">
        <v>0.119135</v>
      </c>
      <c r="GK329">
        <v>0</v>
      </c>
      <c r="GL329">
        <v>25.5325</v>
      </c>
      <c r="GM329">
        <v>999.9</v>
      </c>
      <c r="GN329">
        <v>61.885</v>
      </c>
      <c r="GO329">
        <v>30.051</v>
      </c>
      <c r="GP329">
        <v>29.4481</v>
      </c>
      <c r="GQ329">
        <v>55.8933</v>
      </c>
      <c r="GR329">
        <v>49.5553</v>
      </c>
      <c r="GS329">
        <v>1</v>
      </c>
      <c r="GT329">
        <v>-0.00551575</v>
      </c>
      <c r="GU329">
        <v>0.665237</v>
      </c>
      <c r="GV329">
        <v>20.1164</v>
      </c>
      <c r="GW329">
        <v>5.19827</v>
      </c>
      <c r="GX329">
        <v>12.004</v>
      </c>
      <c r="GY329">
        <v>4.9756</v>
      </c>
      <c r="GZ329">
        <v>3.2931</v>
      </c>
      <c r="HA329">
        <v>9999</v>
      </c>
      <c r="HB329">
        <v>9999</v>
      </c>
      <c r="HC329">
        <v>999.9</v>
      </c>
      <c r="HD329">
        <v>9999</v>
      </c>
      <c r="HE329">
        <v>1.8631</v>
      </c>
      <c r="HF329">
        <v>1.86813</v>
      </c>
      <c r="HG329">
        <v>1.86786</v>
      </c>
      <c r="HH329">
        <v>1.86898</v>
      </c>
      <c r="HI329">
        <v>1.86983</v>
      </c>
      <c r="HJ329">
        <v>1.86584</v>
      </c>
      <c r="HK329">
        <v>1.86696</v>
      </c>
      <c r="HL329">
        <v>1.86835</v>
      </c>
      <c r="HM329">
        <v>5</v>
      </c>
      <c r="HN329">
        <v>0</v>
      </c>
      <c r="HO329">
        <v>0</v>
      </c>
      <c r="HP329">
        <v>0</v>
      </c>
      <c r="HQ329" t="s">
        <v>411</v>
      </c>
      <c r="HR329" t="s">
        <v>412</v>
      </c>
      <c r="HS329" t="s">
        <v>413</v>
      </c>
      <c r="HT329" t="s">
        <v>413</v>
      </c>
      <c r="HU329" t="s">
        <v>413</v>
      </c>
      <c r="HV329" t="s">
        <v>413</v>
      </c>
      <c r="HW329">
        <v>0</v>
      </c>
      <c r="HX329">
        <v>100</v>
      </c>
      <c r="HY329">
        <v>100</v>
      </c>
      <c r="HZ329">
        <v>6.85</v>
      </c>
      <c r="IA329">
        <v>0.5724</v>
      </c>
      <c r="IB329">
        <v>4.09459096810632</v>
      </c>
      <c r="IC329">
        <v>0.00701673648668627</v>
      </c>
      <c r="ID329">
        <v>-7.00304995360485e-07</v>
      </c>
      <c r="IE329">
        <v>-1.86506737496121e-11</v>
      </c>
      <c r="IF329">
        <v>0.00125787624930914</v>
      </c>
      <c r="IG329">
        <v>-0.0224036906934607</v>
      </c>
      <c r="IH329">
        <v>0.00249664406764014</v>
      </c>
      <c r="II329">
        <v>-2.59163740235367e-05</v>
      </c>
      <c r="IJ329">
        <v>-2</v>
      </c>
      <c r="IK329">
        <v>2020</v>
      </c>
      <c r="IL329">
        <v>1</v>
      </c>
      <c r="IM329">
        <v>25</v>
      </c>
      <c r="IN329">
        <v>151.4</v>
      </c>
      <c r="IO329">
        <v>151.3</v>
      </c>
      <c r="IP329">
        <v>1.02661</v>
      </c>
      <c r="IQ329">
        <v>2.64526</v>
      </c>
      <c r="IR329">
        <v>1.54785</v>
      </c>
      <c r="IS329">
        <v>2.30347</v>
      </c>
      <c r="IT329">
        <v>1.34644</v>
      </c>
      <c r="IU329">
        <v>2.42554</v>
      </c>
      <c r="IV329">
        <v>34.1452</v>
      </c>
      <c r="IW329">
        <v>24.2188</v>
      </c>
      <c r="IX329">
        <v>18</v>
      </c>
      <c r="IY329">
        <v>502.923</v>
      </c>
      <c r="IZ329">
        <v>396.235</v>
      </c>
      <c r="JA329">
        <v>24.0696</v>
      </c>
      <c r="JB329">
        <v>27.1238</v>
      </c>
      <c r="JC329">
        <v>29.9999</v>
      </c>
      <c r="JD329">
        <v>27.0706</v>
      </c>
      <c r="JE329">
        <v>27.0138</v>
      </c>
      <c r="JF329">
        <v>20.5725</v>
      </c>
      <c r="JG329">
        <v>26.0993</v>
      </c>
      <c r="JH329">
        <v>63.7695</v>
      </c>
      <c r="JI329">
        <v>24.0815</v>
      </c>
      <c r="JJ329">
        <v>426.811</v>
      </c>
      <c r="JK329">
        <v>24.1878</v>
      </c>
      <c r="JL329">
        <v>102.06</v>
      </c>
      <c r="JM329">
        <v>102.614</v>
      </c>
    </row>
    <row r="330" spans="1:273">
      <c r="A330">
        <v>314</v>
      </c>
      <c r="B330">
        <v>1510797007.1</v>
      </c>
      <c r="C330">
        <v>7675</v>
      </c>
      <c r="D330" t="s">
        <v>1039</v>
      </c>
      <c r="E330" t="s">
        <v>1040</v>
      </c>
      <c r="F330">
        <v>5</v>
      </c>
      <c r="G330" t="s">
        <v>798</v>
      </c>
      <c r="H330" t="s">
        <v>406</v>
      </c>
      <c r="I330">
        <v>1510796999.25517</v>
      </c>
      <c r="J330">
        <f>(K330)/1000</f>
        <v>0</v>
      </c>
      <c r="K330">
        <f>IF(CZ330, AN330, AH330)</f>
        <v>0</v>
      </c>
      <c r="L330">
        <f>IF(CZ330, AI330, AG330)</f>
        <v>0</v>
      </c>
      <c r="M330">
        <f>DB330 - IF(AU330&gt;1, L330*CV330*100.0/(AW330*DP330), 0)</f>
        <v>0</v>
      </c>
      <c r="N330">
        <f>((T330-J330/2)*M330-L330)/(T330+J330/2)</f>
        <v>0</v>
      </c>
      <c r="O330">
        <f>N330*(DI330+DJ330)/1000.0</f>
        <v>0</v>
      </c>
      <c r="P330">
        <f>(DB330 - IF(AU330&gt;1, L330*CV330*100.0/(AW330*DP330), 0))*(DI330+DJ330)/1000.0</f>
        <v>0</v>
      </c>
      <c r="Q330">
        <f>2.0/((1/S330-1/R330)+SIGN(S330)*SQRT((1/S330-1/R330)*(1/S330-1/R330) + 4*CW330/((CW330+1)*(CW330+1))*(2*1/S330*1/R330-1/R330*1/R330)))</f>
        <v>0</v>
      </c>
      <c r="R330">
        <f>IF(LEFT(CX330,1)&lt;&gt;"0",IF(LEFT(CX330,1)="1",3.0,CY330),$D$5+$E$5*(DP330*DI330/($K$5*1000))+$F$5*(DP330*DI330/($K$5*1000))*MAX(MIN(CV330,$J$5),$I$5)*MAX(MIN(CV330,$J$5),$I$5)+$G$5*MAX(MIN(CV330,$J$5),$I$5)*(DP330*DI330/($K$5*1000))+$H$5*(DP330*DI330/($K$5*1000))*(DP330*DI330/($K$5*1000)))</f>
        <v>0</v>
      </c>
      <c r="S330">
        <f>J330*(1000-(1000*0.61365*exp(17.502*W330/(240.97+W330))/(DI330+DJ330)+DD330)/2)/(1000*0.61365*exp(17.502*W330/(240.97+W330))/(DI330+DJ330)-DD330)</f>
        <v>0</v>
      </c>
      <c r="T330">
        <f>1/((CW330+1)/(Q330/1.6)+1/(R330/1.37)) + CW330/((CW330+1)/(Q330/1.6) + CW330/(R330/1.37))</f>
        <v>0</v>
      </c>
      <c r="U330">
        <f>(CR330*CU330)</f>
        <v>0</v>
      </c>
      <c r="V330">
        <f>(DK330+(U330+2*0.95*5.67E-8*(((DK330+$B$7)+273)^4-(DK330+273)^4)-44100*J330)/(1.84*29.3*R330+8*0.95*5.67E-8*(DK330+273)^3))</f>
        <v>0</v>
      </c>
      <c r="W330">
        <f>($C$7*DL330+$D$7*DM330+$E$7*V330)</f>
        <v>0</v>
      </c>
      <c r="X330">
        <f>0.61365*exp(17.502*W330/(240.97+W330))</f>
        <v>0</v>
      </c>
      <c r="Y330">
        <f>(Z330/AA330*100)</f>
        <v>0</v>
      </c>
      <c r="Z330">
        <f>DD330*(DI330+DJ330)/1000</f>
        <v>0</v>
      </c>
      <c r="AA330">
        <f>0.61365*exp(17.502*DK330/(240.97+DK330))</f>
        <v>0</v>
      </c>
      <c r="AB330">
        <f>(X330-DD330*(DI330+DJ330)/1000)</f>
        <v>0</v>
      </c>
      <c r="AC330">
        <f>(-J330*44100)</f>
        <v>0</v>
      </c>
      <c r="AD330">
        <f>2*29.3*R330*0.92*(DK330-W330)</f>
        <v>0</v>
      </c>
      <c r="AE330">
        <f>2*0.95*5.67E-8*(((DK330+$B$7)+273)^4-(W330+273)^4)</f>
        <v>0</v>
      </c>
      <c r="AF330">
        <f>U330+AE330+AC330+AD330</f>
        <v>0</v>
      </c>
      <c r="AG330">
        <f>DH330*AU330*(DC330-DB330*(1000-AU330*DE330)/(1000-AU330*DD330))/(100*CV330)</f>
        <v>0</v>
      </c>
      <c r="AH330">
        <f>1000*DH330*AU330*(DD330-DE330)/(100*CV330*(1000-AU330*DD330))</f>
        <v>0</v>
      </c>
      <c r="AI330">
        <f>(AJ330 - AK330 - DI330*1E3/(8.314*(DK330+273.15)) * AM330/DH330 * AL330) * DH330/(100*CV330) * (1000 - DE330)/1000</f>
        <v>0</v>
      </c>
      <c r="AJ330">
        <v>430.5768393292</v>
      </c>
      <c r="AK330">
        <v>427.237606060606</v>
      </c>
      <c r="AL330">
        <v>0.0254958536888136</v>
      </c>
      <c r="AM330">
        <v>64.6680745848926</v>
      </c>
      <c r="AN330">
        <f>(AP330 - AO330 + DI330*1E3/(8.314*(DK330+273.15)) * AR330/DH330 * AQ330) * DH330/(100*CV330) * 1000/(1000 - AP330)</f>
        <v>0</v>
      </c>
      <c r="AO330">
        <v>24.1906684112054</v>
      </c>
      <c r="AP330">
        <v>25.1241916083916</v>
      </c>
      <c r="AQ330">
        <v>1.58209519672371e-05</v>
      </c>
      <c r="AR330">
        <v>99.6129753711119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MAX(0,($B$13+$C$13*DP330)/(1+$D$13*DP330)*DI330/(DK330+273)*$E$13)</f>
        <v>0</v>
      </c>
      <c r="AX330" t="s">
        <v>407</v>
      </c>
      <c r="AY330" t="s">
        <v>407</v>
      </c>
      <c r="AZ330">
        <v>0</v>
      </c>
      <c r="BA330">
        <v>0</v>
      </c>
      <c r="BB330">
        <f>1-AZ330/BA330</f>
        <v>0</v>
      </c>
      <c r="BC330">
        <v>0</v>
      </c>
      <c r="BD330" t="s">
        <v>407</v>
      </c>
      <c r="BE330" t="s">
        <v>407</v>
      </c>
      <c r="BF330">
        <v>0</v>
      </c>
      <c r="BG330">
        <v>0</v>
      </c>
      <c r="BH330">
        <f>1-BF330/BG330</f>
        <v>0</v>
      </c>
      <c r="BI330">
        <v>0.5</v>
      </c>
      <c r="BJ330">
        <f>CS330</f>
        <v>0</v>
      </c>
      <c r="BK330">
        <f>L330</f>
        <v>0</v>
      </c>
      <c r="BL330">
        <f>BH330*BI330*BJ330</f>
        <v>0</v>
      </c>
      <c r="BM330">
        <f>(BK330-BC330)/BJ330</f>
        <v>0</v>
      </c>
      <c r="BN330">
        <f>(BA330-BG330)/BG330</f>
        <v>0</v>
      </c>
      <c r="BO330">
        <f>AZ330/(BB330+AZ330/BG330)</f>
        <v>0</v>
      </c>
      <c r="BP330" t="s">
        <v>407</v>
      </c>
      <c r="BQ330">
        <v>0</v>
      </c>
      <c r="BR330">
        <f>IF(BQ330&lt;&gt;0, BQ330, BO330)</f>
        <v>0</v>
      </c>
      <c r="BS330">
        <f>1-BR330/BG330</f>
        <v>0</v>
      </c>
      <c r="BT330">
        <f>(BG330-BF330)/(BG330-BR330)</f>
        <v>0</v>
      </c>
      <c r="BU330">
        <f>(BA330-BG330)/(BA330-BR330)</f>
        <v>0</v>
      </c>
      <c r="BV330">
        <f>(BG330-BF330)/(BG330-AZ330)</f>
        <v>0</v>
      </c>
      <c r="BW330">
        <f>(BA330-BG330)/(BA330-AZ330)</f>
        <v>0</v>
      </c>
      <c r="BX330">
        <f>(BT330*BR330/BF330)</f>
        <v>0</v>
      </c>
      <c r="BY330">
        <f>(1-BX330)</f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f>$B$11*DQ330+$C$11*DR330+$F$11*EC330*(1-EF330)</f>
        <v>0</v>
      </c>
      <c r="CS330">
        <f>CR330*CT330</f>
        <v>0</v>
      </c>
      <c r="CT330">
        <f>($B$11*$D$9+$C$11*$D$9+$F$11*((EP330+EH330)/MAX(EP330+EH330+EQ330, 0.1)*$I$9+EQ330/MAX(EP330+EH330+EQ330, 0.1)*$J$9))/($B$11+$C$11+$F$11)</f>
        <v>0</v>
      </c>
      <c r="CU330">
        <f>($B$11*$K$9+$C$11*$K$9+$F$11*((EP330+EH330)/MAX(EP330+EH330+EQ330, 0.1)*$P$9+EQ330/MAX(EP330+EH330+EQ330, 0.1)*$Q$9))/($B$11+$C$11+$F$11)</f>
        <v>0</v>
      </c>
      <c r="CV330">
        <v>2.96</v>
      </c>
      <c r="CW330">
        <v>0.5</v>
      </c>
      <c r="CX330" t="s">
        <v>408</v>
      </c>
      <c r="CY330">
        <v>2</v>
      </c>
      <c r="CZ330" t="b">
        <v>1</v>
      </c>
      <c r="DA330">
        <v>1510796999.25517</v>
      </c>
      <c r="DB330">
        <v>416.467344827586</v>
      </c>
      <c r="DC330">
        <v>420.139310344828</v>
      </c>
      <c r="DD330">
        <v>25.1180413793103</v>
      </c>
      <c r="DE330">
        <v>24.1914137931035</v>
      </c>
      <c r="DF330">
        <v>409.617275862069</v>
      </c>
      <c r="DG330">
        <v>24.5457586206897</v>
      </c>
      <c r="DH330">
        <v>500.083551724138</v>
      </c>
      <c r="DI330">
        <v>89.8036413793104</v>
      </c>
      <c r="DJ330">
        <v>0.100061375862069</v>
      </c>
      <c r="DK330">
        <v>26.5859620689655</v>
      </c>
      <c r="DL330">
        <v>27.4828586206897</v>
      </c>
      <c r="DM330">
        <v>999.9</v>
      </c>
      <c r="DN330">
        <v>0</v>
      </c>
      <c r="DO330">
        <v>0</v>
      </c>
      <c r="DP330">
        <v>9983.58413793103</v>
      </c>
      <c r="DQ330">
        <v>0</v>
      </c>
      <c r="DR330">
        <v>9.8192</v>
      </c>
      <c r="DS330">
        <v>-3.6721224137931</v>
      </c>
      <c r="DT330">
        <v>427.197586206897</v>
      </c>
      <c r="DU330">
        <v>430.555103448276</v>
      </c>
      <c r="DV330">
        <v>0.926636448275862</v>
      </c>
      <c r="DW330">
        <v>420.139310344828</v>
      </c>
      <c r="DX330">
        <v>24.1914137931035</v>
      </c>
      <c r="DY330">
        <v>2.25569275862069</v>
      </c>
      <c r="DZ330">
        <v>2.17247793103448</v>
      </c>
      <c r="EA330">
        <v>19.3634310344828</v>
      </c>
      <c r="EB330">
        <v>18.7607827586207</v>
      </c>
      <c r="EC330">
        <v>2000.01103448276</v>
      </c>
      <c r="ED330">
        <v>0.979994931034483</v>
      </c>
      <c r="EE330">
        <v>0.0200052379310345</v>
      </c>
      <c r="EF330">
        <v>0</v>
      </c>
      <c r="EG330">
        <v>2.35094827586207</v>
      </c>
      <c r="EH330">
        <v>0</v>
      </c>
      <c r="EI330">
        <v>4830.79172413793</v>
      </c>
      <c r="EJ330">
        <v>17300.224137931</v>
      </c>
      <c r="EK330">
        <v>37.875</v>
      </c>
      <c r="EL330">
        <v>38.312</v>
      </c>
      <c r="EM330">
        <v>37.562</v>
      </c>
      <c r="EN330">
        <v>37.004275862069</v>
      </c>
      <c r="EO330">
        <v>37.2906206896552</v>
      </c>
      <c r="EP330">
        <v>1960</v>
      </c>
      <c r="EQ330">
        <v>40.0110344827586</v>
      </c>
      <c r="ER330">
        <v>0</v>
      </c>
      <c r="ES330">
        <v>1679597759.9</v>
      </c>
      <c r="ET330">
        <v>0</v>
      </c>
      <c r="EU330">
        <v>2.335264</v>
      </c>
      <c r="EV330">
        <v>-0.252661555388449</v>
      </c>
      <c r="EW330">
        <v>73.2946152746607</v>
      </c>
      <c r="EX330">
        <v>4831.2868</v>
      </c>
      <c r="EY330">
        <v>15</v>
      </c>
      <c r="EZ330">
        <v>0</v>
      </c>
      <c r="FA330" t="s">
        <v>409</v>
      </c>
      <c r="FB330">
        <v>1510787920.6</v>
      </c>
      <c r="FC330">
        <v>1510787921.6</v>
      </c>
      <c r="FD330">
        <v>0</v>
      </c>
      <c r="FE330">
        <v>-0.101</v>
      </c>
      <c r="FF330">
        <v>-0.012</v>
      </c>
      <c r="FG330">
        <v>6.901</v>
      </c>
      <c r="FH330">
        <v>0.516</v>
      </c>
      <c r="FI330">
        <v>420</v>
      </c>
      <c r="FJ330">
        <v>24</v>
      </c>
      <c r="FK330">
        <v>0.32</v>
      </c>
      <c r="FL330">
        <v>0.12</v>
      </c>
      <c r="FM330">
        <v>0.923994268292683</v>
      </c>
      <c r="FN330">
        <v>0.0482209756097575</v>
      </c>
      <c r="FO330">
        <v>0.00509916996604871</v>
      </c>
      <c r="FP330">
        <v>1</v>
      </c>
      <c r="FQ330">
        <v>1</v>
      </c>
      <c r="FR330">
        <v>1</v>
      </c>
      <c r="FS330" t="s">
        <v>410</v>
      </c>
      <c r="FT330">
        <v>2.97294</v>
      </c>
      <c r="FU330">
        <v>2.75406</v>
      </c>
      <c r="FV330">
        <v>0.0891329</v>
      </c>
      <c r="FW330">
        <v>0.0913925</v>
      </c>
      <c r="FX330">
        <v>0.105488</v>
      </c>
      <c r="FY330">
        <v>0.104034</v>
      </c>
      <c r="FZ330">
        <v>35393.6</v>
      </c>
      <c r="GA330">
        <v>38509.6</v>
      </c>
      <c r="GB330">
        <v>35215.1</v>
      </c>
      <c r="GC330">
        <v>38440.6</v>
      </c>
      <c r="GD330">
        <v>44621.8</v>
      </c>
      <c r="GE330">
        <v>49729.9</v>
      </c>
      <c r="GF330">
        <v>55000</v>
      </c>
      <c r="GG330">
        <v>61642.9</v>
      </c>
      <c r="GH330">
        <v>1.9833</v>
      </c>
      <c r="GI330">
        <v>1.81385</v>
      </c>
      <c r="GJ330">
        <v>0.11855</v>
      </c>
      <c r="GK330">
        <v>0</v>
      </c>
      <c r="GL330">
        <v>25.5329</v>
      </c>
      <c r="GM330">
        <v>999.9</v>
      </c>
      <c r="GN330">
        <v>61.885</v>
      </c>
      <c r="GO330">
        <v>30.051</v>
      </c>
      <c r="GP330">
        <v>29.4435</v>
      </c>
      <c r="GQ330">
        <v>55.5134</v>
      </c>
      <c r="GR330">
        <v>49.4872</v>
      </c>
      <c r="GS330">
        <v>1</v>
      </c>
      <c r="GT330">
        <v>-0.00570376</v>
      </c>
      <c r="GU330">
        <v>0.657712</v>
      </c>
      <c r="GV330">
        <v>20.1162</v>
      </c>
      <c r="GW330">
        <v>5.19827</v>
      </c>
      <c r="GX330">
        <v>12.004</v>
      </c>
      <c r="GY330">
        <v>4.9755</v>
      </c>
      <c r="GZ330">
        <v>3.29308</v>
      </c>
      <c r="HA330">
        <v>9999</v>
      </c>
      <c r="HB330">
        <v>9999</v>
      </c>
      <c r="HC330">
        <v>999.9</v>
      </c>
      <c r="HD330">
        <v>9999</v>
      </c>
      <c r="HE330">
        <v>1.8631</v>
      </c>
      <c r="HF330">
        <v>1.86813</v>
      </c>
      <c r="HG330">
        <v>1.86788</v>
      </c>
      <c r="HH330">
        <v>1.86897</v>
      </c>
      <c r="HI330">
        <v>1.86983</v>
      </c>
      <c r="HJ330">
        <v>1.86584</v>
      </c>
      <c r="HK330">
        <v>1.86697</v>
      </c>
      <c r="HL330">
        <v>1.86836</v>
      </c>
      <c r="HM330">
        <v>5</v>
      </c>
      <c r="HN330">
        <v>0</v>
      </c>
      <c r="HO330">
        <v>0</v>
      </c>
      <c r="HP330">
        <v>0</v>
      </c>
      <c r="HQ330" t="s">
        <v>411</v>
      </c>
      <c r="HR330" t="s">
        <v>412</v>
      </c>
      <c r="HS330" t="s">
        <v>413</v>
      </c>
      <c r="HT330" t="s">
        <v>413</v>
      </c>
      <c r="HU330" t="s">
        <v>413</v>
      </c>
      <c r="HV330" t="s">
        <v>413</v>
      </c>
      <c r="HW330">
        <v>0</v>
      </c>
      <c r="HX330">
        <v>100</v>
      </c>
      <c r="HY330">
        <v>100</v>
      </c>
      <c r="HZ330">
        <v>6.851</v>
      </c>
      <c r="IA330">
        <v>0.5726</v>
      </c>
      <c r="IB330">
        <v>4.09459096810632</v>
      </c>
      <c r="IC330">
        <v>0.00701673648668627</v>
      </c>
      <c r="ID330">
        <v>-7.00304995360485e-07</v>
      </c>
      <c r="IE330">
        <v>-1.86506737496121e-11</v>
      </c>
      <c r="IF330">
        <v>0.00125787624930914</v>
      </c>
      <c r="IG330">
        <v>-0.0224036906934607</v>
      </c>
      <c r="IH330">
        <v>0.00249664406764014</v>
      </c>
      <c r="II330">
        <v>-2.59163740235367e-05</v>
      </c>
      <c r="IJ330">
        <v>-2</v>
      </c>
      <c r="IK330">
        <v>2020</v>
      </c>
      <c r="IL330">
        <v>1</v>
      </c>
      <c r="IM330">
        <v>25</v>
      </c>
      <c r="IN330">
        <v>151.4</v>
      </c>
      <c r="IO330">
        <v>151.4</v>
      </c>
      <c r="IP330">
        <v>1.05347</v>
      </c>
      <c r="IQ330">
        <v>2.64526</v>
      </c>
      <c r="IR330">
        <v>1.54785</v>
      </c>
      <c r="IS330">
        <v>2.30469</v>
      </c>
      <c r="IT330">
        <v>1.34644</v>
      </c>
      <c r="IU330">
        <v>2.44263</v>
      </c>
      <c r="IV330">
        <v>34.1452</v>
      </c>
      <c r="IW330">
        <v>24.2188</v>
      </c>
      <c r="IX330">
        <v>18</v>
      </c>
      <c r="IY330">
        <v>503.247</v>
      </c>
      <c r="IZ330">
        <v>396.141</v>
      </c>
      <c r="JA330">
        <v>24.0846</v>
      </c>
      <c r="JB330">
        <v>27.1238</v>
      </c>
      <c r="JC330">
        <v>29.9999</v>
      </c>
      <c r="JD330">
        <v>27.0715</v>
      </c>
      <c r="JE330">
        <v>27.0141</v>
      </c>
      <c r="JF330">
        <v>21.1095</v>
      </c>
      <c r="JG330">
        <v>26.0993</v>
      </c>
      <c r="JH330">
        <v>63.7695</v>
      </c>
      <c r="JI330">
        <v>24.094</v>
      </c>
      <c r="JJ330">
        <v>440.202</v>
      </c>
      <c r="JK330">
        <v>24.187</v>
      </c>
      <c r="JL330">
        <v>102.061</v>
      </c>
      <c r="JM330">
        <v>102.615</v>
      </c>
    </row>
    <row r="331" spans="1:273">
      <c r="A331">
        <v>315</v>
      </c>
      <c r="B331">
        <v>1510797012.1</v>
      </c>
      <c r="C331">
        <v>7680</v>
      </c>
      <c r="D331" t="s">
        <v>1041</v>
      </c>
      <c r="E331" t="s">
        <v>1042</v>
      </c>
      <c r="F331">
        <v>5</v>
      </c>
      <c r="G331" t="s">
        <v>798</v>
      </c>
      <c r="H331" t="s">
        <v>406</v>
      </c>
      <c r="I331">
        <v>1510797004.33214</v>
      </c>
      <c r="J331">
        <f>(K331)/1000</f>
        <v>0</v>
      </c>
      <c r="K331">
        <f>IF(CZ331, AN331, AH331)</f>
        <v>0</v>
      </c>
      <c r="L331">
        <f>IF(CZ331, AI331, AG331)</f>
        <v>0</v>
      </c>
      <c r="M331">
        <f>DB331 - IF(AU331&gt;1, L331*CV331*100.0/(AW331*DP331), 0)</f>
        <v>0</v>
      </c>
      <c r="N331">
        <f>((T331-J331/2)*M331-L331)/(T331+J331/2)</f>
        <v>0</v>
      </c>
      <c r="O331">
        <f>N331*(DI331+DJ331)/1000.0</f>
        <v>0</v>
      </c>
      <c r="P331">
        <f>(DB331 - IF(AU331&gt;1, L331*CV331*100.0/(AW331*DP331), 0))*(DI331+DJ331)/1000.0</f>
        <v>0</v>
      </c>
      <c r="Q331">
        <f>2.0/((1/S331-1/R331)+SIGN(S331)*SQRT((1/S331-1/R331)*(1/S331-1/R331) + 4*CW331/((CW331+1)*(CW331+1))*(2*1/S331*1/R331-1/R331*1/R331)))</f>
        <v>0</v>
      </c>
      <c r="R331">
        <f>IF(LEFT(CX331,1)&lt;&gt;"0",IF(LEFT(CX331,1)="1",3.0,CY331),$D$5+$E$5*(DP331*DI331/($K$5*1000))+$F$5*(DP331*DI331/($K$5*1000))*MAX(MIN(CV331,$J$5),$I$5)*MAX(MIN(CV331,$J$5),$I$5)+$G$5*MAX(MIN(CV331,$J$5),$I$5)*(DP331*DI331/($K$5*1000))+$H$5*(DP331*DI331/($K$5*1000))*(DP331*DI331/($K$5*1000)))</f>
        <v>0</v>
      </c>
      <c r="S331">
        <f>J331*(1000-(1000*0.61365*exp(17.502*W331/(240.97+W331))/(DI331+DJ331)+DD331)/2)/(1000*0.61365*exp(17.502*W331/(240.97+W331))/(DI331+DJ331)-DD331)</f>
        <v>0</v>
      </c>
      <c r="T331">
        <f>1/((CW331+1)/(Q331/1.6)+1/(R331/1.37)) + CW331/((CW331+1)/(Q331/1.6) + CW331/(R331/1.37))</f>
        <v>0</v>
      </c>
      <c r="U331">
        <f>(CR331*CU331)</f>
        <v>0</v>
      </c>
      <c r="V331">
        <f>(DK331+(U331+2*0.95*5.67E-8*(((DK331+$B$7)+273)^4-(DK331+273)^4)-44100*J331)/(1.84*29.3*R331+8*0.95*5.67E-8*(DK331+273)^3))</f>
        <v>0</v>
      </c>
      <c r="W331">
        <f>($C$7*DL331+$D$7*DM331+$E$7*V331)</f>
        <v>0</v>
      </c>
      <c r="X331">
        <f>0.61365*exp(17.502*W331/(240.97+W331))</f>
        <v>0</v>
      </c>
      <c r="Y331">
        <f>(Z331/AA331*100)</f>
        <v>0</v>
      </c>
      <c r="Z331">
        <f>DD331*(DI331+DJ331)/1000</f>
        <v>0</v>
      </c>
      <c r="AA331">
        <f>0.61365*exp(17.502*DK331/(240.97+DK331))</f>
        <v>0</v>
      </c>
      <c r="AB331">
        <f>(X331-DD331*(DI331+DJ331)/1000)</f>
        <v>0</v>
      </c>
      <c r="AC331">
        <f>(-J331*44100)</f>
        <v>0</v>
      </c>
      <c r="AD331">
        <f>2*29.3*R331*0.92*(DK331-W331)</f>
        <v>0</v>
      </c>
      <c r="AE331">
        <f>2*0.95*5.67E-8*(((DK331+$B$7)+273)^4-(W331+273)^4)</f>
        <v>0</v>
      </c>
      <c r="AF331">
        <f>U331+AE331+AC331+AD331</f>
        <v>0</v>
      </c>
      <c r="AG331">
        <f>DH331*AU331*(DC331-DB331*(1000-AU331*DE331)/(1000-AU331*DD331))/(100*CV331)</f>
        <v>0</v>
      </c>
      <c r="AH331">
        <f>1000*DH331*AU331*(DD331-DE331)/(100*CV331*(1000-AU331*DD331))</f>
        <v>0</v>
      </c>
      <c r="AI331">
        <f>(AJ331 - AK331 - DI331*1E3/(8.314*(DK331+273.15)) * AM331/DH331 * AL331) * DH331/(100*CV331) * (1000 - DE331)/1000</f>
        <v>0</v>
      </c>
      <c r="AJ331">
        <v>438.791752370706</v>
      </c>
      <c r="AK331">
        <v>430.772151515151</v>
      </c>
      <c r="AL331">
        <v>0.950052553580837</v>
      </c>
      <c r="AM331">
        <v>64.6680745848926</v>
      </c>
      <c r="AN331">
        <f>(AP331 - AO331 + DI331*1E3/(8.314*(DK331+273.15)) * AR331/DH331 * AQ331) * DH331/(100*CV331) * 1000/(1000 - AP331)</f>
        <v>0</v>
      </c>
      <c r="AO331">
        <v>24.1906323424348</v>
      </c>
      <c r="AP331">
        <v>25.1263048951049</v>
      </c>
      <c r="AQ331">
        <v>8.35261949319088e-06</v>
      </c>
      <c r="AR331">
        <v>99.6129753711119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MAX(0,($B$13+$C$13*DP331)/(1+$D$13*DP331)*DI331/(DK331+273)*$E$13)</f>
        <v>0</v>
      </c>
      <c r="AX331" t="s">
        <v>407</v>
      </c>
      <c r="AY331" t="s">
        <v>407</v>
      </c>
      <c r="AZ331">
        <v>0</v>
      </c>
      <c r="BA331">
        <v>0</v>
      </c>
      <c r="BB331">
        <f>1-AZ331/BA331</f>
        <v>0</v>
      </c>
      <c r="BC331">
        <v>0</v>
      </c>
      <c r="BD331" t="s">
        <v>407</v>
      </c>
      <c r="BE331" t="s">
        <v>407</v>
      </c>
      <c r="BF331">
        <v>0</v>
      </c>
      <c r="BG331">
        <v>0</v>
      </c>
      <c r="BH331">
        <f>1-BF331/BG331</f>
        <v>0</v>
      </c>
      <c r="BI331">
        <v>0.5</v>
      </c>
      <c r="BJ331">
        <f>CS331</f>
        <v>0</v>
      </c>
      <c r="BK331">
        <f>L331</f>
        <v>0</v>
      </c>
      <c r="BL331">
        <f>BH331*BI331*BJ331</f>
        <v>0</v>
      </c>
      <c r="BM331">
        <f>(BK331-BC331)/BJ331</f>
        <v>0</v>
      </c>
      <c r="BN331">
        <f>(BA331-BG331)/BG331</f>
        <v>0</v>
      </c>
      <c r="BO331">
        <f>AZ331/(BB331+AZ331/BG331)</f>
        <v>0</v>
      </c>
      <c r="BP331" t="s">
        <v>407</v>
      </c>
      <c r="BQ331">
        <v>0</v>
      </c>
      <c r="BR331">
        <f>IF(BQ331&lt;&gt;0, BQ331, BO331)</f>
        <v>0</v>
      </c>
      <c r="BS331">
        <f>1-BR331/BG331</f>
        <v>0</v>
      </c>
      <c r="BT331">
        <f>(BG331-BF331)/(BG331-BR331)</f>
        <v>0</v>
      </c>
      <c r="BU331">
        <f>(BA331-BG331)/(BA331-BR331)</f>
        <v>0</v>
      </c>
      <c r="BV331">
        <f>(BG331-BF331)/(BG331-AZ331)</f>
        <v>0</v>
      </c>
      <c r="BW331">
        <f>(BA331-BG331)/(BA331-AZ331)</f>
        <v>0</v>
      </c>
      <c r="BX331">
        <f>(BT331*BR331/BF331)</f>
        <v>0</v>
      </c>
      <c r="BY331">
        <f>(1-BX331)</f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f>$B$11*DQ331+$C$11*DR331+$F$11*EC331*(1-EF331)</f>
        <v>0</v>
      </c>
      <c r="CS331">
        <f>CR331*CT331</f>
        <v>0</v>
      </c>
      <c r="CT331">
        <f>($B$11*$D$9+$C$11*$D$9+$F$11*((EP331+EH331)/MAX(EP331+EH331+EQ331, 0.1)*$I$9+EQ331/MAX(EP331+EH331+EQ331, 0.1)*$J$9))/($B$11+$C$11+$F$11)</f>
        <v>0</v>
      </c>
      <c r="CU331">
        <f>($B$11*$K$9+$C$11*$K$9+$F$11*((EP331+EH331)/MAX(EP331+EH331+EQ331, 0.1)*$P$9+EQ331/MAX(EP331+EH331+EQ331, 0.1)*$Q$9))/($B$11+$C$11+$F$11)</f>
        <v>0</v>
      </c>
      <c r="CV331">
        <v>2.96</v>
      </c>
      <c r="CW331">
        <v>0.5</v>
      </c>
      <c r="CX331" t="s">
        <v>408</v>
      </c>
      <c r="CY331">
        <v>2</v>
      </c>
      <c r="CZ331" t="b">
        <v>1</v>
      </c>
      <c r="DA331">
        <v>1510797004.33214</v>
      </c>
      <c r="DB331">
        <v>416.967071428571</v>
      </c>
      <c r="DC331">
        <v>422.872892857143</v>
      </c>
      <c r="DD331">
        <v>25.122</v>
      </c>
      <c r="DE331">
        <v>24.1908464285714</v>
      </c>
      <c r="DF331">
        <v>410.113928571429</v>
      </c>
      <c r="DG331">
        <v>24.549525</v>
      </c>
      <c r="DH331">
        <v>500.084892857143</v>
      </c>
      <c r="DI331">
        <v>89.8035107142857</v>
      </c>
      <c r="DJ331">
        <v>0.0999856678571429</v>
      </c>
      <c r="DK331">
        <v>26.5856785714286</v>
      </c>
      <c r="DL331">
        <v>27.4782464285714</v>
      </c>
      <c r="DM331">
        <v>999.9</v>
      </c>
      <c r="DN331">
        <v>0</v>
      </c>
      <c r="DO331">
        <v>0</v>
      </c>
      <c r="DP331">
        <v>9999.21642857143</v>
      </c>
      <c r="DQ331">
        <v>0</v>
      </c>
      <c r="DR331">
        <v>9.80836464285714</v>
      </c>
      <c r="DS331">
        <v>-5.90585071428571</v>
      </c>
      <c r="DT331">
        <v>427.712</v>
      </c>
      <c r="DU331">
        <v>433.356214285714</v>
      </c>
      <c r="DV331">
        <v>0.931162392857143</v>
      </c>
      <c r="DW331">
        <v>422.872892857143</v>
      </c>
      <c r="DX331">
        <v>24.1908464285714</v>
      </c>
      <c r="DY331">
        <v>2.25604535714286</v>
      </c>
      <c r="DZ331">
        <v>2.17242428571429</v>
      </c>
      <c r="EA331">
        <v>19.3659392857143</v>
      </c>
      <c r="EB331">
        <v>18.7603821428571</v>
      </c>
      <c r="EC331">
        <v>2000.00464285714</v>
      </c>
      <c r="ED331">
        <v>0.979995071428572</v>
      </c>
      <c r="EE331">
        <v>0.0200050928571429</v>
      </c>
      <c r="EF331">
        <v>0</v>
      </c>
      <c r="EG331">
        <v>2.37409285714286</v>
      </c>
      <c r="EH331">
        <v>0</v>
      </c>
      <c r="EI331">
        <v>4836.76928571429</v>
      </c>
      <c r="EJ331">
        <v>17300.1642857143</v>
      </c>
      <c r="EK331">
        <v>37.875</v>
      </c>
      <c r="EL331">
        <v>38.312</v>
      </c>
      <c r="EM331">
        <v>37.562</v>
      </c>
      <c r="EN331">
        <v>37.0044285714286</v>
      </c>
      <c r="EO331">
        <v>37.2987142857143</v>
      </c>
      <c r="EP331">
        <v>1959.99428571429</v>
      </c>
      <c r="EQ331">
        <v>40.0103571428571</v>
      </c>
      <c r="ER331">
        <v>0</v>
      </c>
      <c r="ES331">
        <v>1679597765.3</v>
      </c>
      <c r="ET331">
        <v>0</v>
      </c>
      <c r="EU331">
        <v>2.36624615384615</v>
      </c>
      <c r="EV331">
        <v>-0.304765814951526</v>
      </c>
      <c r="EW331">
        <v>71.2321367959068</v>
      </c>
      <c r="EX331">
        <v>4837.27846153846</v>
      </c>
      <c r="EY331">
        <v>15</v>
      </c>
      <c r="EZ331">
        <v>0</v>
      </c>
      <c r="FA331" t="s">
        <v>409</v>
      </c>
      <c r="FB331">
        <v>1510787920.6</v>
      </c>
      <c r="FC331">
        <v>1510787921.6</v>
      </c>
      <c r="FD331">
        <v>0</v>
      </c>
      <c r="FE331">
        <v>-0.101</v>
      </c>
      <c r="FF331">
        <v>-0.012</v>
      </c>
      <c r="FG331">
        <v>6.901</v>
      </c>
      <c r="FH331">
        <v>0.516</v>
      </c>
      <c r="FI331">
        <v>420</v>
      </c>
      <c r="FJ331">
        <v>24</v>
      </c>
      <c r="FK331">
        <v>0.32</v>
      </c>
      <c r="FL331">
        <v>0.12</v>
      </c>
      <c r="FM331">
        <v>0.927645756097561</v>
      </c>
      <c r="FN331">
        <v>0.0576531219512211</v>
      </c>
      <c r="FO331">
        <v>0.005766256196691</v>
      </c>
      <c r="FP331">
        <v>1</v>
      </c>
      <c r="FQ331">
        <v>1</v>
      </c>
      <c r="FR331">
        <v>1</v>
      </c>
      <c r="FS331" t="s">
        <v>410</v>
      </c>
      <c r="FT331">
        <v>2.97291</v>
      </c>
      <c r="FU331">
        <v>2.75401</v>
      </c>
      <c r="FV331">
        <v>0.0898021</v>
      </c>
      <c r="FW331">
        <v>0.0935162</v>
      </c>
      <c r="FX331">
        <v>0.105494</v>
      </c>
      <c r="FY331">
        <v>0.10403</v>
      </c>
      <c r="FZ331">
        <v>35367.6</v>
      </c>
      <c r="GA331">
        <v>38419.2</v>
      </c>
      <c r="GB331">
        <v>35215.1</v>
      </c>
      <c r="GC331">
        <v>38440.2</v>
      </c>
      <c r="GD331">
        <v>44621.4</v>
      </c>
      <c r="GE331">
        <v>49729.6</v>
      </c>
      <c r="GF331">
        <v>55000</v>
      </c>
      <c r="GG331">
        <v>61642.2</v>
      </c>
      <c r="GH331">
        <v>1.98283</v>
      </c>
      <c r="GI331">
        <v>1.8139</v>
      </c>
      <c r="GJ331">
        <v>0.118956</v>
      </c>
      <c r="GK331">
        <v>0</v>
      </c>
      <c r="GL331">
        <v>25.535</v>
      </c>
      <c r="GM331">
        <v>999.9</v>
      </c>
      <c r="GN331">
        <v>61.909</v>
      </c>
      <c r="GO331">
        <v>30.051</v>
      </c>
      <c r="GP331">
        <v>29.4559</v>
      </c>
      <c r="GQ331">
        <v>55.4634</v>
      </c>
      <c r="GR331">
        <v>49.0144</v>
      </c>
      <c r="GS331">
        <v>1</v>
      </c>
      <c r="GT331">
        <v>-0.00579776</v>
      </c>
      <c r="GU331">
        <v>0.636411</v>
      </c>
      <c r="GV331">
        <v>20.1163</v>
      </c>
      <c r="GW331">
        <v>5.19752</v>
      </c>
      <c r="GX331">
        <v>12.004</v>
      </c>
      <c r="GY331">
        <v>4.9754</v>
      </c>
      <c r="GZ331">
        <v>3.293</v>
      </c>
      <c r="HA331">
        <v>9999</v>
      </c>
      <c r="HB331">
        <v>9999</v>
      </c>
      <c r="HC331">
        <v>999.9</v>
      </c>
      <c r="HD331">
        <v>9999</v>
      </c>
      <c r="HE331">
        <v>1.8631</v>
      </c>
      <c r="HF331">
        <v>1.86813</v>
      </c>
      <c r="HG331">
        <v>1.86792</v>
      </c>
      <c r="HH331">
        <v>1.86896</v>
      </c>
      <c r="HI331">
        <v>1.86987</v>
      </c>
      <c r="HJ331">
        <v>1.86584</v>
      </c>
      <c r="HK331">
        <v>1.86696</v>
      </c>
      <c r="HL331">
        <v>1.86834</v>
      </c>
      <c r="HM331">
        <v>5</v>
      </c>
      <c r="HN331">
        <v>0</v>
      </c>
      <c r="HO331">
        <v>0</v>
      </c>
      <c r="HP331">
        <v>0</v>
      </c>
      <c r="HQ331" t="s">
        <v>411</v>
      </c>
      <c r="HR331" t="s">
        <v>412</v>
      </c>
      <c r="HS331" t="s">
        <v>413</v>
      </c>
      <c r="HT331" t="s">
        <v>413</v>
      </c>
      <c r="HU331" t="s">
        <v>413</v>
      </c>
      <c r="HV331" t="s">
        <v>413</v>
      </c>
      <c r="HW331">
        <v>0</v>
      </c>
      <c r="HX331">
        <v>100</v>
      </c>
      <c r="HY331">
        <v>100</v>
      </c>
      <c r="HZ331">
        <v>6.877</v>
      </c>
      <c r="IA331">
        <v>0.5727</v>
      </c>
      <c r="IB331">
        <v>4.09459096810632</v>
      </c>
      <c r="IC331">
        <v>0.00701673648668627</v>
      </c>
      <c r="ID331">
        <v>-7.00304995360485e-07</v>
      </c>
      <c r="IE331">
        <v>-1.86506737496121e-11</v>
      </c>
      <c r="IF331">
        <v>0.00125787624930914</v>
      </c>
      <c r="IG331">
        <v>-0.0224036906934607</v>
      </c>
      <c r="IH331">
        <v>0.00249664406764014</v>
      </c>
      <c r="II331">
        <v>-2.59163740235367e-05</v>
      </c>
      <c r="IJ331">
        <v>-2</v>
      </c>
      <c r="IK331">
        <v>2020</v>
      </c>
      <c r="IL331">
        <v>1</v>
      </c>
      <c r="IM331">
        <v>25</v>
      </c>
      <c r="IN331">
        <v>151.5</v>
      </c>
      <c r="IO331">
        <v>151.5</v>
      </c>
      <c r="IP331">
        <v>1.08276</v>
      </c>
      <c r="IQ331">
        <v>2.6416</v>
      </c>
      <c r="IR331">
        <v>1.54785</v>
      </c>
      <c r="IS331">
        <v>2.30347</v>
      </c>
      <c r="IT331">
        <v>1.34644</v>
      </c>
      <c r="IU331">
        <v>2.44873</v>
      </c>
      <c r="IV331">
        <v>34.1452</v>
      </c>
      <c r="IW331">
        <v>24.2188</v>
      </c>
      <c r="IX331">
        <v>18</v>
      </c>
      <c r="IY331">
        <v>502.934</v>
      </c>
      <c r="IZ331">
        <v>396.182</v>
      </c>
      <c r="JA331">
        <v>24.098</v>
      </c>
      <c r="JB331">
        <v>27.1241</v>
      </c>
      <c r="JC331">
        <v>30.0001</v>
      </c>
      <c r="JD331">
        <v>27.0718</v>
      </c>
      <c r="JE331">
        <v>27.0161</v>
      </c>
      <c r="JF331">
        <v>21.6993</v>
      </c>
      <c r="JG331">
        <v>26.0993</v>
      </c>
      <c r="JH331">
        <v>63.7695</v>
      </c>
      <c r="JI331">
        <v>24.114</v>
      </c>
      <c r="JJ331">
        <v>460.288</v>
      </c>
      <c r="JK331">
        <v>24.1841</v>
      </c>
      <c r="JL331">
        <v>102.061</v>
      </c>
      <c r="JM331">
        <v>102.614</v>
      </c>
    </row>
    <row r="332" spans="1:273">
      <c r="A332">
        <v>316</v>
      </c>
      <c r="B332">
        <v>1510797017.1</v>
      </c>
      <c r="C332">
        <v>7685</v>
      </c>
      <c r="D332" t="s">
        <v>1043</v>
      </c>
      <c r="E332" t="s">
        <v>1044</v>
      </c>
      <c r="F332">
        <v>5</v>
      </c>
      <c r="G332" t="s">
        <v>798</v>
      </c>
      <c r="H332" t="s">
        <v>406</v>
      </c>
      <c r="I332">
        <v>1510797009.6</v>
      </c>
      <c r="J332">
        <f>(K332)/1000</f>
        <v>0</v>
      </c>
      <c r="K332">
        <f>IF(CZ332, AN332, AH332)</f>
        <v>0</v>
      </c>
      <c r="L332">
        <f>IF(CZ332, AI332, AG332)</f>
        <v>0</v>
      </c>
      <c r="M332">
        <f>DB332 - IF(AU332&gt;1, L332*CV332*100.0/(AW332*DP332), 0)</f>
        <v>0</v>
      </c>
      <c r="N332">
        <f>((T332-J332/2)*M332-L332)/(T332+J332/2)</f>
        <v>0</v>
      </c>
      <c r="O332">
        <f>N332*(DI332+DJ332)/1000.0</f>
        <v>0</v>
      </c>
      <c r="P332">
        <f>(DB332 - IF(AU332&gt;1, L332*CV332*100.0/(AW332*DP332), 0))*(DI332+DJ332)/1000.0</f>
        <v>0</v>
      </c>
      <c r="Q332">
        <f>2.0/((1/S332-1/R332)+SIGN(S332)*SQRT((1/S332-1/R332)*(1/S332-1/R332) + 4*CW332/((CW332+1)*(CW332+1))*(2*1/S332*1/R332-1/R332*1/R332)))</f>
        <v>0</v>
      </c>
      <c r="R332">
        <f>IF(LEFT(CX332,1)&lt;&gt;"0",IF(LEFT(CX332,1)="1",3.0,CY332),$D$5+$E$5*(DP332*DI332/($K$5*1000))+$F$5*(DP332*DI332/($K$5*1000))*MAX(MIN(CV332,$J$5),$I$5)*MAX(MIN(CV332,$J$5),$I$5)+$G$5*MAX(MIN(CV332,$J$5),$I$5)*(DP332*DI332/($K$5*1000))+$H$5*(DP332*DI332/($K$5*1000))*(DP332*DI332/($K$5*1000)))</f>
        <v>0</v>
      </c>
      <c r="S332">
        <f>J332*(1000-(1000*0.61365*exp(17.502*W332/(240.97+W332))/(DI332+DJ332)+DD332)/2)/(1000*0.61365*exp(17.502*W332/(240.97+W332))/(DI332+DJ332)-DD332)</f>
        <v>0</v>
      </c>
      <c r="T332">
        <f>1/((CW332+1)/(Q332/1.6)+1/(R332/1.37)) + CW332/((CW332+1)/(Q332/1.6) + CW332/(R332/1.37))</f>
        <v>0</v>
      </c>
      <c r="U332">
        <f>(CR332*CU332)</f>
        <v>0</v>
      </c>
      <c r="V332">
        <f>(DK332+(U332+2*0.95*5.67E-8*(((DK332+$B$7)+273)^4-(DK332+273)^4)-44100*J332)/(1.84*29.3*R332+8*0.95*5.67E-8*(DK332+273)^3))</f>
        <v>0</v>
      </c>
      <c r="W332">
        <f>($C$7*DL332+$D$7*DM332+$E$7*V332)</f>
        <v>0</v>
      </c>
      <c r="X332">
        <f>0.61365*exp(17.502*W332/(240.97+W332))</f>
        <v>0</v>
      </c>
      <c r="Y332">
        <f>(Z332/AA332*100)</f>
        <v>0</v>
      </c>
      <c r="Z332">
        <f>DD332*(DI332+DJ332)/1000</f>
        <v>0</v>
      </c>
      <c r="AA332">
        <f>0.61365*exp(17.502*DK332/(240.97+DK332))</f>
        <v>0</v>
      </c>
      <c r="AB332">
        <f>(X332-DD332*(DI332+DJ332)/1000)</f>
        <v>0</v>
      </c>
      <c r="AC332">
        <f>(-J332*44100)</f>
        <v>0</v>
      </c>
      <c r="AD332">
        <f>2*29.3*R332*0.92*(DK332-W332)</f>
        <v>0</v>
      </c>
      <c r="AE332">
        <f>2*0.95*5.67E-8*(((DK332+$B$7)+273)^4-(W332+273)^4)</f>
        <v>0</v>
      </c>
      <c r="AF332">
        <f>U332+AE332+AC332+AD332</f>
        <v>0</v>
      </c>
      <c r="AG332">
        <f>DH332*AU332*(DC332-DB332*(1000-AU332*DE332)/(1000-AU332*DD332))/(100*CV332)</f>
        <v>0</v>
      </c>
      <c r="AH332">
        <f>1000*DH332*AU332*(DD332-DE332)/(100*CV332*(1000-AU332*DD332))</f>
        <v>0</v>
      </c>
      <c r="AI332">
        <f>(AJ332 - AK332 - DI332*1E3/(8.314*(DK332+273.15)) * AM332/DH332 * AL332) * DH332/(100*CV332) * (1000 - DE332)/1000</f>
        <v>0</v>
      </c>
      <c r="AJ332">
        <v>454.542117227707</v>
      </c>
      <c r="AK332">
        <v>440.700606060606</v>
      </c>
      <c r="AL332">
        <v>2.19233453335562</v>
      </c>
      <c r="AM332">
        <v>64.6680745848926</v>
      </c>
      <c r="AN332">
        <f>(AP332 - AO332 + DI332*1E3/(8.314*(DK332+273.15)) * AR332/DH332 * AQ332) * DH332/(100*CV332) * 1000/(1000 - AP332)</f>
        <v>0</v>
      </c>
      <c r="AO332">
        <v>24.1901641820832</v>
      </c>
      <c r="AP332">
        <v>25.1282363636364</v>
      </c>
      <c r="AQ332">
        <v>-3.20700003410094e-06</v>
      </c>
      <c r="AR332">
        <v>99.6129753711119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MAX(0,($B$13+$C$13*DP332)/(1+$D$13*DP332)*DI332/(DK332+273)*$E$13)</f>
        <v>0</v>
      </c>
      <c r="AX332" t="s">
        <v>407</v>
      </c>
      <c r="AY332" t="s">
        <v>407</v>
      </c>
      <c r="AZ332">
        <v>0</v>
      </c>
      <c r="BA332">
        <v>0</v>
      </c>
      <c r="BB332">
        <f>1-AZ332/BA332</f>
        <v>0</v>
      </c>
      <c r="BC332">
        <v>0</v>
      </c>
      <c r="BD332" t="s">
        <v>407</v>
      </c>
      <c r="BE332" t="s">
        <v>407</v>
      </c>
      <c r="BF332">
        <v>0</v>
      </c>
      <c r="BG332">
        <v>0</v>
      </c>
      <c r="BH332">
        <f>1-BF332/BG332</f>
        <v>0</v>
      </c>
      <c r="BI332">
        <v>0.5</v>
      </c>
      <c r="BJ332">
        <f>CS332</f>
        <v>0</v>
      </c>
      <c r="BK332">
        <f>L332</f>
        <v>0</v>
      </c>
      <c r="BL332">
        <f>BH332*BI332*BJ332</f>
        <v>0</v>
      </c>
      <c r="BM332">
        <f>(BK332-BC332)/BJ332</f>
        <v>0</v>
      </c>
      <c r="BN332">
        <f>(BA332-BG332)/BG332</f>
        <v>0</v>
      </c>
      <c r="BO332">
        <f>AZ332/(BB332+AZ332/BG332)</f>
        <v>0</v>
      </c>
      <c r="BP332" t="s">
        <v>407</v>
      </c>
      <c r="BQ332">
        <v>0</v>
      </c>
      <c r="BR332">
        <f>IF(BQ332&lt;&gt;0, BQ332, BO332)</f>
        <v>0</v>
      </c>
      <c r="BS332">
        <f>1-BR332/BG332</f>
        <v>0</v>
      </c>
      <c r="BT332">
        <f>(BG332-BF332)/(BG332-BR332)</f>
        <v>0</v>
      </c>
      <c r="BU332">
        <f>(BA332-BG332)/(BA332-BR332)</f>
        <v>0</v>
      </c>
      <c r="BV332">
        <f>(BG332-BF332)/(BG332-AZ332)</f>
        <v>0</v>
      </c>
      <c r="BW332">
        <f>(BA332-BG332)/(BA332-AZ332)</f>
        <v>0</v>
      </c>
      <c r="BX332">
        <f>(BT332*BR332/BF332)</f>
        <v>0</v>
      </c>
      <c r="BY332">
        <f>(1-BX332)</f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f>$B$11*DQ332+$C$11*DR332+$F$11*EC332*(1-EF332)</f>
        <v>0</v>
      </c>
      <c r="CS332">
        <f>CR332*CT332</f>
        <v>0</v>
      </c>
      <c r="CT332">
        <f>($B$11*$D$9+$C$11*$D$9+$F$11*((EP332+EH332)/MAX(EP332+EH332+EQ332, 0.1)*$I$9+EQ332/MAX(EP332+EH332+EQ332, 0.1)*$J$9))/($B$11+$C$11+$F$11)</f>
        <v>0</v>
      </c>
      <c r="CU332">
        <f>($B$11*$K$9+$C$11*$K$9+$F$11*((EP332+EH332)/MAX(EP332+EH332+EQ332, 0.1)*$P$9+EQ332/MAX(EP332+EH332+EQ332, 0.1)*$Q$9))/($B$11+$C$11+$F$11)</f>
        <v>0</v>
      </c>
      <c r="CV332">
        <v>2.96</v>
      </c>
      <c r="CW332">
        <v>0.5</v>
      </c>
      <c r="CX332" t="s">
        <v>408</v>
      </c>
      <c r="CY332">
        <v>2</v>
      </c>
      <c r="CZ332" t="b">
        <v>1</v>
      </c>
      <c r="DA332">
        <v>1510797009.6</v>
      </c>
      <c r="DB332">
        <v>419.927925925926</v>
      </c>
      <c r="DC332">
        <v>430.880444444444</v>
      </c>
      <c r="DD332">
        <v>25.1251296296296</v>
      </c>
      <c r="DE332">
        <v>24.1904481481481</v>
      </c>
      <c r="DF332">
        <v>413.055851851852</v>
      </c>
      <c r="DG332">
        <v>24.5524925925926</v>
      </c>
      <c r="DH332">
        <v>500.080296296296</v>
      </c>
      <c r="DI332">
        <v>89.8033814814815</v>
      </c>
      <c r="DJ332">
        <v>0.0998918037037037</v>
      </c>
      <c r="DK332">
        <v>26.5863962962963</v>
      </c>
      <c r="DL332">
        <v>27.4802666666667</v>
      </c>
      <c r="DM332">
        <v>999.9</v>
      </c>
      <c r="DN332">
        <v>0</v>
      </c>
      <c r="DO332">
        <v>0</v>
      </c>
      <c r="DP332">
        <v>10023.1692592593</v>
      </c>
      <c r="DQ332">
        <v>0</v>
      </c>
      <c r="DR332">
        <v>9.7914662962963</v>
      </c>
      <c r="DS332">
        <v>-10.9525318518519</v>
      </c>
      <c r="DT332">
        <v>430.750592592593</v>
      </c>
      <c r="DU332">
        <v>441.562074074074</v>
      </c>
      <c r="DV332">
        <v>0.934690481481481</v>
      </c>
      <c r="DW332">
        <v>430.880444444444</v>
      </c>
      <c r="DX332">
        <v>24.1904481481481</v>
      </c>
      <c r="DY332">
        <v>2.25632185185185</v>
      </c>
      <c r="DZ332">
        <v>2.17238481481482</v>
      </c>
      <c r="EA332">
        <v>19.3679185185185</v>
      </c>
      <c r="EB332">
        <v>18.7601</v>
      </c>
      <c r="EC332">
        <v>2000.01185185185</v>
      </c>
      <c r="ED332">
        <v>0.979994888888889</v>
      </c>
      <c r="EE332">
        <v>0.0200052814814815</v>
      </c>
      <c r="EF332">
        <v>0</v>
      </c>
      <c r="EG332">
        <v>2.32531111111111</v>
      </c>
      <c r="EH332">
        <v>0</v>
      </c>
      <c r="EI332">
        <v>4842.28407407407</v>
      </c>
      <c r="EJ332">
        <v>17300.237037037</v>
      </c>
      <c r="EK332">
        <v>37.875</v>
      </c>
      <c r="EL332">
        <v>38.312</v>
      </c>
      <c r="EM332">
        <v>37.562</v>
      </c>
      <c r="EN332">
        <v>37</v>
      </c>
      <c r="EO332">
        <v>37.3074074074074</v>
      </c>
      <c r="EP332">
        <v>1960.00074074074</v>
      </c>
      <c r="EQ332">
        <v>40.0111111111111</v>
      </c>
      <c r="ER332">
        <v>0</v>
      </c>
      <c r="ES332">
        <v>1679597770.1</v>
      </c>
      <c r="ET332">
        <v>0</v>
      </c>
      <c r="EU332">
        <v>2.33162692307692</v>
      </c>
      <c r="EV332">
        <v>-0.0632170923501927</v>
      </c>
      <c r="EW332">
        <v>53.9511111137151</v>
      </c>
      <c r="EX332">
        <v>4842.185</v>
      </c>
      <c r="EY332">
        <v>15</v>
      </c>
      <c r="EZ332">
        <v>0</v>
      </c>
      <c r="FA332" t="s">
        <v>409</v>
      </c>
      <c r="FB332">
        <v>1510787920.6</v>
      </c>
      <c r="FC332">
        <v>1510787921.6</v>
      </c>
      <c r="FD332">
        <v>0</v>
      </c>
      <c r="FE332">
        <v>-0.101</v>
      </c>
      <c r="FF332">
        <v>-0.012</v>
      </c>
      <c r="FG332">
        <v>6.901</v>
      </c>
      <c r="FH332">
        <v>0.516</v>
      </c>
      <c r="FI332">
        <v>420</v>
      </c>
      <c r="FJ332">
        <v>24</v>
      </c>
      <c r="FK332">
        <v>0.32</v>
      </c>
      <c r="FL332">
        <v>0.12</v>
      </c>
      <c r="FM332">
        <v>0.931648219512195</v>
      </c>
      <c r="FN332">
        <v>0.0431374703832749</v>
      </c>
      <c r="FO332">
        <v>0.00445598397615126</v>
      </c>
      <c r="FP332">
        <v>1</v>
      </c>
      <c r="FQ332">
        <v>1</v>
      </c>
      <c r="FR332">
        <v>1</v>
      </c>
      <c r="FS332" t="s">
        <v>410</v>
      </c>
      <c r="FT332">
        <v>2.97282</v>
      </c>
      <c r="FU332">
        <v>2.75393</v>
      </c>
      <c r="FV332">
        <v>0.0914679</v>
      </c>
      <c r="FW332">
        <v>0.0961398</v>
      </c>
      <c r="FX332">
        <v>0.105498</v>
      </c>
      <c r="FY332">
        <v>0.10403</v>
      </c>
      <c r="FZ332">
        <v>35302.8</v>
      </c>
      <c r="GA332">
        <v>38308.2</v>
      </c>
      <c r="GB332">
        <v>35215</v>
      </c>
      <c r="GC332">
        <v>38440.3</v>
      </c>
      <c r="GD332">
        <v>44621.2</v>
      </c>
      <c r="GE332">
        <v>49729.7</v>
      </c>
      <c r="GF332">
        <v>54999.8</v>
      </c>
      <c r="GG332">
        <v>61642.2</v>
      </c>
      <c r="GH332">
        <v>1.98305</v>
      </c>
      <c r="GI332">
        <v>1.81405</v>
      </c>
      <c r="GJ332">
        <v>0.119258</v>
      </c>
      <c r="GK332">
        <v>0</v>
      </c>
      <c r="GL332">
        <v>25.5369</v>
      </c>
      <c r="GM332">
        <v>999.9</v>
      </c>
      <c r="GN332">
        <v>61.909</v>
      </c>
      <c r="GO332">
        <v>30.051</v>
      </c>
      <c r="GP332">
        <v>29.4578</v>
      </c>
      <c r="GQ332">
        <v>55.6534</v>
      </c>
      <c r="GR332">
        <v>49.4071</v>
      </c>
      <c r="GS332">
        <v>1</v>
      </c>
      <c r="GT332">
        <v>-0.00551321</v>
      </c>
      <c r="GU332">
        <v>0.62403</v>
      </c>
      <c r="GV332">
        <v>20.1166</v>
      </c>
      <c r="GW332">
        <v>5.19707</v>
      </c>
      <c r="GX332">
        <v>12.004</v>
      </c>
      <c r="GY332">
        <v>4.97535</v>
      </c>
      <c r="GZ332">
        <v>3.29305</v>
      </c>
      <c r="HA332">
        <v>9999</v>
      </c>
      <c r="HB332">
        <v>9999</v>
      </c>
      <c r="HC332">
        <v>999.9</v>
      </c>
      <c r="HD332">
        <v>9999</v>
      </c>
      <c r="HE332">
        <v>1.8631</v>
      </c>
      <c r="HF332">
        <v>1.86813</v>
      </c>
      <c r="HG332">
        <v>1.86786</v>
      </c>
      <c r="HH332">
        <v>1.86896</v>
      </c>
      <c r="HI332">
        <v>1.86984</v>
      </c>
      <c r="HJ332">
        <v>1.86584</v>
      </c>
      <c r="HK332">
        <v>1.86697</v>
      </c>
      <c r="HL332">
        <v>1.86836</v>
      </c>
      <c r="HM332">
        <v>5</v>
      </c>
      <c r="HN332">
        <v>0</v>
      </c>
      <c r="HO332">
        <v>0</v>
      </c>
      <c r="HP332">
        <v>0</v>
      </c>
      <c r="HQ332" t="s">
        <v>411</v>
      </c>
      <c r="HR332" t="s">
        <v>412</v>
      </c>
      <c r="HS332" t="s">
        <v>413</v>
      </c>
      <c r="HT332" t="s">
        <v>413</v>
      </c>
      <c r="HU332" t="s">
        <v>413</v>
      </c>
      <c r="HV332" t="s">
        <v>413</v>
      </c>
      <c r="HW332">
        <v>0</v>
      </c>
      <c r="HX332">
        <v>100</v>
      </c>
      <c r="HY332">
        <v>100</v>
      </c>
      <c r="HZ332">
        <v>6.942</v>
      </c>
      <c r="IA332">
        <v>0.5728</v>
      </c>
      <c r="IB332">
        <v>4.09459096810632</v>
      </c>
      <c r="IC332">
        <v>0.00701673648668627</v>
      </c>
      <c r="ID332">
        <v>-7.00304995360485e-07</v>
      </c>
      <c r="IE332">
        <v>-1.86506737496121e-11</v>
      </c>
      <c r="IF332">
        <v>0.00125787624930914</v>
      </c>
      <c r="IG332">
        <v>-0.0224036906934607</v>
      </c>
      <c r="IH332">
        <v>0.00249664406764014</v>
      </c>
      <c r="II332">
        <v>-2.59163740235367e-05</v>
      </c>
      <c r="IJ332">
        <v>-2</v>
      </c>
      <c r="IK332">
        <v>2020</v>
      </c>
      <c r="IL332">
        <v>1</v>
      </c>
      <c r="IM332">
        <v>25</v>
      </c>
      <c r="IN332">
        <v>151.6</v>
      </c>
      <c r="IO332">
        <v>151.6</v>
      </c>
      <c r="IP332">
        <v>1.11694</v>
      </c>
      <c r="IQ332">
        <v>2.6355</v>
      </c>
      <c r="IR332">
        <v>1.54785</v>
      </c>
      <c r="IS332">
        <v>2.30469</v>
      </c>
      <c r="IT332">
        <v>1.34644</v>
      </c>
      <c r="IU332">
        <v>2.42065</v>
      </c>
      <c r="IV332">
        <v>34.1452</v>
      </c>
      <c r="IW332">
        <v>24.2188</v>
      </c>
      <c r="IX332">
        <v>18</v>
      </c>
      <c r="IY332">
        <v>503.102</v>
      </c>
      <c r="IZ332">
        <v>396.264</v>
      </c>
      <c r="JA332">
        <v>24.1175</v>
      </c>
      <c r="JB332">
        <v>27.1261</v>
      </c>
      <c r="JC332">
        <v>30</v>
      </c>
      <c r="JD332">
        <v>27.0738</v>
      </c>
      <c r="JE332">
        <v>27.0161</v>
      </c>
      <c r="JF332">
        <v>22.3795</v>
      </c>
      <c r="JG332">
        <v>26.0993</v>
      </c>
      <c r="JH332">
        <v>63.7695</v>
      </c>
      <c r="JI332">
        <v>24.1249</v>
      </c>
      <c r="JJ332">
        <v>473.703</v>
      </c>
      <c r="JK332">
        <v>24.1811</v>
      </c>
      <c r="JL332">
        <v>102.06</v>
      </c>
      <c r="JM332">
        <v>102.614</v>
      </c>
    </row>
    <row r="333" spans="1:273">
      <c r="A333">
        <v>317</v>
      </c>
      <c r="B333">
        <v>1510797022.1</v>
      </c>
      <c r="C333">
        <v>7690</v>
      </c>
      <c r="D333" t="s">
        <v>1045</v>
      </c>
      <c r="E333" t="s">
        <v>1046</v>
      </c>
      <c r="F333">
        <v>5</v>
      </c>
      <c r="G333" t="s">
        <v>798</v>
      </c>
      <c r="H333" t="s">
        <v>406</v>
      </c>
      <c r="I333">
        <v>1510797014.31429</v>
      </c>
      <c r="J333">
        <f>(K333)/1000</f>
        <v>0</v>
      </c>
      <c r="K333">
        <f>IF(CZ333, AN333, AH333)</f>
        <v>0</v>
      </c>
      <c r="L333">
        <f>IF(CZ333, AI333, AG333)</f>
        <v>0</v>
      </c>
      <c r="M333">
        <f>DB333 - IF(AU333&gt;1, L333*CV333*100.0/(AW333*DP333), 0)</f>
        <v>0</v>
      </c>
      <c r="N333">
        <f>((T333-J333/2)*M333-L333)/(T333+J333/2)</f>
        <v>0</v>
      </c>
      <c r="O333">
        <f>N333*(DI333+DJ333)/1000.0</f>
        <v>0</v>
      </c>
      <c r="P333">
        <f>(DB333 - IF(AU333&gt;1, L333*CV333*100.0/(AW333*DP333), 0))*(DI333+DJ333)/1000.0</f>
        <v>0</v>
      </c>
      <c r="Q333">
        <f>2.0/((1/S333-1/R333)+SIGN(S333)*SQRT((1/S333-1/R333)*(1/S333-1/R333) + 4*CW333/((CW333+1)*(CW333+1))*(2*1/S333*1/R333-1/R333*1/R333)))</f>
        <v>0</v>
      </c>
      <c r="R333">
        <f>IF(LEFT(CX333,1)&lt;&gt;"0",IF(LEFT(CX333,1)="1",3.0,CY333),$D$5+$E$5*(DP333*DI333/($K$5*1000))+$F$5*(DP333*DI333/($K$5*1000))*MAX(MIN(CV333,$J$5),$I$5)*MAX(MIN(CV333,$J$5),$I$5)+$G$5*MAX(MIN(CV333,$J$5),$I$5)*(DP333*DI333/($K$5*1000))+$H$5*(DP333*DI333/($K$5*1000))*(DP333*DI333/($K$5*1000)))</f>
        <v>0</v>
      </c>
      <c r="S333">
        <f>J333*(1000-(1000*0.61365*exp(17.502*W333/(240.97+W333))/(DI333+DJ333)+DD333)/2)/(1000*0.61365*exp(17.502*W333/(240.97+W333))/(DI333+DJ333)-DD333)</f>
        <v>0</v>
      </c>
      <c r="T333">
        <f>1/((CW333+1)/(Q333/1.6)+1/(R333/1.37)) + CW333/((CW333+1)/(Q333/1.6) + CW333/(R333/1.37))</f>
        <v>0</v>
      </c>
      <c r="U333">
        <f>(CR333*CU333)</f>
        <v>0</v>
      </c>
      <c r="V333">
        <f>(DK333+(U333+2*0.95*5.67E-8*(((DK333+$B$7)+273)^4-(DK333+273)^4)-44100*J333)/(1.84*29.3*R333+8*0.95*5.67E-8*(DK333+273)^3))</f>
        <v>0</v>
      </c>
      <c r="W333">
        <f>($C$7*DL333+$D$7*DM333+$E$7*V333)</f>
        <v>0</v>
      </c>
      <c r="X333">
        <f>0.61365*exp(17.502*W333/(240.97+W333))</f>
        <v>0</v>
      </c>
      <c r="Y333">
        <f>(Z333/AA333*100)</f>
        <v>0</v>
      </c>
      <c r="Z333">
        <f>DD333*(DI333+DJ333)/1000</f>
        <v>0</v>
      </c>
      <c r="AA333">
        <f>0.61365*exp(17.502*DK333/(240.97+DK333))</f>
        <v>0</v>
      </c>
      <c r="AB333">
        <f>(X333-DD333*(DI333+DJ333)/1000)</f>
        <v>0</v>
      </c>
      <c r="AC333">
        <f>(-J333*44100)</f>
        <v>0</v>
      </c>
      <c r="AD333">
        <f>2*29.3*R333*0.92*(DK333-W333)</f>
        <v>0</v>
      </c>
      <c r="AE333">
        <f>2*0.95*5.67E-8*(((DK333+$B$7)+273)^4-(W333+273)^4)</f>
        <v>0</v>
      </c>
      <c r="AF333">
        <f>U333+AE333+AC333+AD333</f>
        <v>0</v>
      </c>
      <c r="AG333">
        <f>DH333*AU333*(DC333-DB333*(1000-AU333*DE333)/(1000-AU333*DD333))/(100*CV333)</f>
        <v>0</v>
      </c>
      <c r="AH333">
        <f>1000*DH333*AU333*(DD333-DE333)/(100*CV333*(1000-AU333*DD333))</f>
        <v>0</v>
      </c>
      <c r="AI333">
        <f>(AJ333 - AK333 - DI333*1E3/(8.314*(DK333+273.15)) * AM333/DH333 * AL333) * DH333/(100*CV333) * (1000 - DE333)/1000</f>
        <v>0</v>
      </c>
      <c r="AJ333">
        <v>471.65180748757</v>
      </c>
      <c r="AK333">
        <v>454.578381818182</v>
      </c>
      <c r="AL333">
        <v>2.87841461460148</v>
      </c>
      <c r="AM333">
        <v>64.6680745848926</v>
      </c>
      <c r="AN333">
        <f>(AP333 - AO333 + DI333*1E3/(8.314*(DK333+273.15)) * AR333/DH333 * AQ333) * DH333/(100*CV333) * 1000/(1000 - AP333)</f>
        <v>0</v>
      </c>
      <c r="AO333">
        <v>24.1899527605109</v>
      </c>
      <c r="AP333">
        <v>25.1304132867133</v>
      </c>
      <c r="AQ333">
        <v>9.61347670414107e-06</v>
      </c>
      <c r="AR333">
        <v>99.6129753711119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MAX(0,($B$13+$C$13*DP333)/(1+$D$13*DP333)*DI333/(DK333+273)*$E$13)</f>
        <v>0</v>
      </c>
      <c r="AX333" t="s">
        <v>407</v>
      </c>
      <c r="AY333" t="s">
        <v>407</v>
      </c>
      <c r="AZ333">
        <v>0</v>
      </c>
      <c r="BA333">
        <v>0</v>
      </c>
      <c r="BB333">
        <f>1-AZ333/BA333</f>
        <v>0</v>
      </c>
      <c r="BC333">
        <v>0</v>
      </c>
      <c r="BD333" t="s">
        <v>407</v>
      </c>
      <c r="BE333" t="s">
        <v>407</v>
      </c>
      <c r="BF333">
        <v>0</v>
      </c>
      <c r="BG333">
        <v>0</v>
      </c>
      <c r="BH333">
        <f>1-BF333/BG333</f>
        <v>0</v>
      </c>
      <c r="BI333">
        <v>0.5</v>
      </c>
      <c r="BJ333">
        <f>CS333</f>
        <v>0</v>
      </c>
      <c r="BK333">
        <f>L333</f>
        <v>0</v>
      </c>
      <c r="BL333">
        <f>BH333*BI333*BJ333</f>
        <v>0</v>
      </c>
      <c r="BM333">
        <f>(BK333-BC333)/BJ333</f>
        <v>0</v>
      </c>
      <c r="BN333">
        <f>(BA333-BG333)/BG333</f>
        <v>0</v>
      </c>
      <c r="BO333">
        <f>AZ333/(BB333+AZ333/BG333)</f>
        <v>0</v>
      </c>
      <c r="BP333" t="s">
        <v>407</v>
      </c>
      <c r="BQ333">
        <v>0</v>
      </c>
      <c r="BR333">
        <f>IF(BQ333&lt;&gt;0, BQ333, BO333)</f>
        <v>0</v>
      </c>
      <c r="BS333">
        <f>1-BR333/BG333</f>
        <v>0</v>
      </c>
      <c r="BT333">
        <f>(BG333-BF333)/(BG333-BR333)</f>
        <v>0</v>
      </c>
      <c r="BU333">
        <f>(BA333-BG333)/(BA333-BR333)</f>
        <v>0</v>
      </c>
      <c r="BV333">
        <f>(BG333-BF333)/(BG333-AZ333)</f>
        <v>0</v>
      </c>
      <c r="BW333">
        <f>(BA333-BG333)/(BA333-AZ333)</f>
        <v>0</v>
      </c>
      <c r="BX333">
        <f>(BT333*BR333/BF333)</f>
        <v>0</v>
      </c>
      <c r="BY333">
        <f>(1-BX333)</f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f>$B$11*DQ333+$C$11*DR333+$F$11*EC333*(1-EF333)</f>
        <v>0</v>
      </c>
      <c r="CS333">
        <f>CR333*CT333</f>
        <v>0</v>
      </c>
      <c r="CT333">
        <f>($B$11*$D$9+$C$11*$D$9+$F$11*((EP333+EH333)/MAX(EP333+EH333+EQ333, 0.1)*$I$9+EQ333/MAX(EP333+EH333+EQ333, 0.1)*$J$9))/($B$11+$C$11+$F$11)</f>
        <v>0</v>
      </c>
      <c r="CU333">
        <f>($B$11*$K$9+$C$11*$K$9+$F$11*((EP333+EH333)/MAX(EP333+EH333+EQ333, 0.1)*$P$9+EQ333/MAX(EP333+EH333+EQ333, 0.1)*$Q$9))/($B$11+$C$11+$F$11)</f>
        <v>0</v>
      </c>
      <c r="CV333">
        <v>2.96</v>
      </c>
      <c r="CW333">
        <v>0.5</v>
      </c>
      <c r="CX333" t="s">
        <v>408</v>
      </c>
      <c r="CY333">
        <v>2</v>
      </c>
      <c r="CZ333" t="b">
        <v>1</v>
      </c>
      <c r="DA333">
        <v>1510797014.31429</v>
      </c>
      <c r="DB333">
        <v>426.579214285714</v>
      </c>
      <c r="DC333">
        <v>443.353071428571</v>
      </c>
      <c r="DD333">
        <v>25.1272392857143</v>
      </c>
      <c r="DE333">
        <v>24.190375</v>
      </c>
      <c r="DF333">
        <v>419.66475</v>
      </c>
      <c r="DG333">
        <v>24.5544892857143</v>
      </c>
      <c r="DH333">
        <v>500.086714285714</v>
      </c>
      <c r="DI333">
        <v>89.80265</v>
      </c>
      <c r="DJ333">
        <v>0.0999615392857143</v>
      </c>
      <c r="DK333">
        <v>26.5886107142857</v>
      </c>
      <c r="DL333">
        <v>27.4814535714286</v>
      </c>
      <c r="DM333">
        <v>999.9</v>
      </c>
      <c r="DN333">
        <v>0</v>
      </c>
      <c r="DO333">
        <v>0</v>
      </c>
      <c r="DP333">
        <v>10016.5825</v>
      </c>
      <c r="DQ333">
        <v>0</v>
      </c>
      <c r="DR333">
        <v>9.77472678571429</v>
      </c>
      <c r="DS333">
        <v>-16.7738271428571</v>
      </c>
      <c r="DT333">
        <v>437.574321428571</v>
      </c>
      <c r="DU333">
        <v>454.34375</v>
      </c>
      <c r="DV333">
        <v>0.936869535714286</v>
      </c>
      <c r="DW333">
        <v>443.353071428571</v>
      </c>
      <c r="DX333">
        <v>24.190375</v>
      </c>
      <c r="DY333">
        <v>2.25649214285714</v>
      </c>
      <c r="DZ333">
        <v>2.17236</v>
      </c>
      <c r="EA333">
        <v>19.3691357142857</v>
      </c>
      <c r="EB333">
        <v>18.7599214285714</v>
      </c>
      <c r="EC333">
        <v>2000.04321428571</v>
      </c>
      <c r="ED333">
        <v>0.979994857142857</v>
      </c>
      <c r="EE333">
        <v>0.0200053142857143</v>
      </c>
      <c r="EF333">
        <v>0</v>
      </c>
      <c r="EG333">
        <v>2.31722857142857</v>
      </c>
      <c r="EH333">
        <v>0</v>
      </c>
      <c r="EI333">
        <v>4845.83464285714</v>
      </c>
      <c r="EJ333">
        <v>17300.4964285714</v>
      </c>
      <c r="EK333">
        <v>37.875</v>
      </c>
      <c r="EL333">
        <v>38.312</v>
      </c>
      <c r="EM333">
        <v>37.562</v>
      </c>
      <c r="EN333">
        <v>37.0044285714286</v>
      </c>
      <c r="EO333">
        <v>37.3075714285714</v>
      </c>
      <c r="EP333">
        <v>1960.03107142857</v>
      </c>
      <c r="EQ333">
        <v>40.0121428571429</v>
      </c>
      <c r="ER333">
        <v>0</v>
      </c>
      <c r="ES333">
        <v>1679597774.9</v>
      </c>
      <c r="ET333">
        <v>0</v>
      </c>
      <c r="EU333">
        <v>2.32276153846154</v>
      </c>
      <c r="EV333">
        <v>-0.041764100356919</v>
      </c>
      <c r="EW333">
        <v>35.2211965654273</v>
      </c>
      <c r="EX333">
        <v>4845.85538461538</v>
      </c>
      <c r="EY333">
        <v>15</v>
      </c>
      <c r="EZ333">
        <v>0</v>
      </c>
      <c r="FA333" t="s">
        <v>409</v>
      </c>
      <c r="FB333">
        <v>1510787920.6</v>
      </c>
      <c r="FC333">
        <v>1510787921.6</v>
      </c>
      <c r="FD333">
        <v>0</v>
      </c>
      <c r="FE333">
        <v>-0.101</v>
      </c>
      <c r="FF333">
        <v>-0.012</v>
      </c>
      <c r="FG333">
        <v>6.901</v>
      </c>
      <c r="FH333">
        <v>0.516</v>
      </c>
      <c r="FI333">
        <v>420</v>
      </c>
      <c r="FJ333">
        <v>24</v>
      </c>
      <c r="FK333">
        <v>0.32</v>
      </c>
      <c r="FL333">
        <v>0.12</v>
      </c>
      <c r="FM333">
        <v>0.935544025</v>
      </c>
      <c r="FN333">
        <v>0.0279289643527201</v>
      </c>
      <c r="FO333">
        <v>0.00272874171082113</v>
      </c>
      <c r="FP333">
        <v>1</v>
      </c>
      <c r="FQ333">
        <v>1</v>
      </c>
      <c r="FR333">
        <v>1</v>
      </c>
      <c r="FS333" t="s">
        <v>410</v>
      </c>
      <c r="FT333">
        <v>2.97284</v>
      </c>
      <c r="FU333">
        <v>2.75373</v>
      </c>
      <c r="FV333">
        <v>0.0936903</v>
      </c>
      <c r="FW333">
        <v>0.0987119</v>
      </c>
      <c r="FX333">
        <v>0.105502</v>
      </c>
      <c r="FY333">
        <v>0.104033</v>
      </c>
      <c r="FZ333">
        <v>35216.5</v>
      </c>
      <c r="GA333">
        <v>38199.1</v>
      </c>
      <c r="GB333">
        <v>35215</v>
      </c>
      <c r="GC333">
        <v>38440.2</v>
      </c>
      <c r="GD333">
        <v>44621</v>
      </c>
      <c r="GE333">
        <v>49729.7</v>
      </c>
      <c r="GF333">
        <v>54999.8</v>
      </c>
      <c r="GG333">
        <v>61642.4</v>
      </c>
      <c r="GH333">
        <v>1.98293</v>
      </c>
      <c r="GI333">
        <v>1.81387</v>
      </c>
      <c r="GJ333">
        <v>0.119377</v>
      </c>
      <c r="GK333">
        <v>0</v>
      </c>
      <c r="GL333">
        <v>25.5349</v>
      </c>
      <c r="GM333">
        <v>999.9</v>
      </c>
      <c r="GN333">
        <v>61.885</v>
      </c>
      <c r="GO333">
        <v>30.051</v>
      </c>
      <c r="GP333">
        <v>29.4476</v>
      </c>
      <c r="GQ333">
        <v>55.2434</v>
      </c>
      <c r="GR333">
        <v>49.2668</v>
      </c>
      <c r="GS333">
        <v>1</v>
      </c>
      <c r="GT333">
        <v>-0.00531504</v>
      </c>
      <c r="GU333">
        <v>0.63817</v>
      </c>
      <c r="GV333">
        <v>20.1164</v>
      </c>
      <c r="GW333">
        <v>5.19782</v>
      </c>
      <c r="GX333">
        <v>12.004</v>
      </c>
      <c r="GY333">
        <v>4.9753</v>
      </c>
      <c r="GZ333">
        <v>3.29303</v>
      </c>
      <c r="HA333">
        <v>9999</v>
      </c>
      <c r="HB333">
        <v>9999</v>
      </c>
      <c r="HC333">
        <v>999.9</v>
      </c>
      <c r="HD333">
        <v>9999</v>
      </c>
      <c r="HE333">
        <v>1.8631</v>
      </c>
      <c r="HF333">
        <v>1.86813</v>
      </c>
      <c r="HG333">
        <v>1.86791</v>
      </c>
      <c r="HH333">
        <v>1.86898</v>
      </c>
      <c r="HI333">
        <v>1.86983</v>
      </c>
      <c r="HJ333">
        <v>1.86585</v>
      </c>
      <c r="HK333">
        <v>1.86694</v>
      </c>
      <c r="HL333">
        <v>1.86834</v>
      </c>
      <c r="HM333">
        <v>5</v>
      </c>
      <c r="HN333">
        <v>0</v>
      </c>
      <c r="HO333">
        <v>0</v>
      </c>
      <c r="HP333">
        <v>0</v>
      </c>
      <c r="HQ333" t="s">
        <v>411</v>
      </c>
      <c r="HR333" t="s">
        <v>412</v>
      </c>
      <c r="HS333" t="s">
        <v>413</v>
      </c>
      <c r="HT333" t="s">
        <v>413</v>
      </c>
      <c r="HU333" t="s">
        <v>413</v>
      </c>
      <c r="HV333" t="s">
        <v>413</v>
      </c>
      <c r="HW333">
        <v>0</v>
      </c>
      <c r="HX333">
        <v>100</v>
      </c>
      <c r="HY333">
        <v>100</v>
      </c>
      <c r="HZ333">
        <v>7.029</v>
      </c>
      <c r="IA333">
        <v>0.573</v>
      </c>
      <c r="IB333">
        <v>4.09459096810632</v>
      </c>
      <c r="IC333">
        <v>0.00701673648668627</v>
      </c>
      <c r="ID333">
        <v>-7.00304995360485e-07</v>
      </c>
      <c r="IE333">
        <v>-1.86506737496121e-11</v>
      </c>
      <c r="IF333">
        <v>0.00125787624930914</v>
      </c>
      <c r="IG333">
        <v>-0.0224036906934607</v>
      </c>
      <c r="IH333">
        <v>0.00249664406764014</v>
      </c>
      <c r="II333">
        <v>-2.59163740235367e-05</v>
      </c>
      <c r="IJ333">
        <v>-2</v>
      </c>
      <c r="IK333">
        <v>2020</v>
      </c>
      <c r="IL333">
        <v>1</v>
      </c>
      <c r="IM333">
        <v>25</v>
      </c>
      <c r="IN333">
        <v>151.7</v>
      </c>
      <c r="IO333">
        <v>151.7</v>
      </c>
      <c r="IP333">
        <v>1.14746</v>
      </c>
      <c r="IQ333">
        <v>2.63428</v>
      </c>
      <c r="IR333">
        <v>1.54785</v>
      </c>
      <c r="IS333">
        <v>2.30469</v>
      </c>
      <c r="IT333">
        <v>1.34644</v>
      </c>
      <c r="IU333">
        <v>2.37915</v>
      </c>
      <c r="IV333">
        <v>34.1452</v>
      </c>
      <c r="IW333">
        <v>24.2188</v>
      </c>
      <c r="IX333">
        <v>18</v>
      </c>
      <c r="IY333">
        <v>503.019</v>
      </c>
      <c r="IZ333">
        <v>396.184</v>
      </c>
      <c r="JA333">
        <v>24.1304</v>
      </c>
      <c r="JB333">
        <v>27.1261</v>
      </c>
      <c r="JC333">
        <v>30.0002</v>
      </c>
      <c r="JD333">
        <v>27.0738</v>
      </c>
      <c r="JE333">
        <v>27.0184</v>
      </c>
      <c r="JF333">
        <v>22.9997</v>
      </c>
      <c r="JG333">
        <v>26.0993</v>
      </c>
      <c r="JH333">
        <v>63.7695</v>
      </c>
      <c r="JI333">
        <v>24.134</v>
      </c>
      <c r="JJ333">
        <v>487.863</v>
      </c>
      <c r="JK333">
        <v>24.18</v>
      </c>
      <c r="JL333">
        <v>102.06</v>
      </c>
      <c r="JM333">
        <v>102.614</v>
      </c>
    </row>
    <row r="334" spans="1:273">
      <c r="A334">
        <v>318</v>
      </c>
      <c r="B334">
        <v>1510797027.1</v>
      </c>
      <c r="C334">
        <v>7695</v>
      </c>
      <c r="D334" t="s">
        <v>1047</v>
      </c>
      <c r="E334" t="s">
        <v>1048</v>
      </c>
      <c r="F334">
        <v>5</v>
      </c>
      <c r="G334" t="s">
        <v>798</v>
      </c>
      <c r="H334" t="s">
        <v>406</v>
      </c>
      <c r="I334">
        <v>1510797019.6</v>
      </c>
      <c r="J334">
        <f>(K334)/1000</f>
        <v>0</v>
      </c>
      <c r="K334">
        <f>IF(CZ334, AN334, AH334)</f>
        <v>0</v>
      </c>
      <c r="L334">
        <f>IF(CZ334, AI334, AG334)</f>
        <v>0</v>
      </c>
      <c r="M334">
        <f>DB334 - IF(AU334&gt;1, L334*CV334*100.0/(AW334*DP334), 0)</f>
        <v>0</v>
      </c>
      <c r="N334">
        <f>((T334-J334/2)*M334-L334)/(T334+J334/2)</f>
        <v>0</v>
      </c>
      <c r="O334">
        <f>N334*(DI334+DJ334)/1000.0</f>
        <v>0</v>
      </c>
      <c r="P334">
        <f>(DB334 - IF(AU334&gt;1, L334*CV334*100.0/(AW334*DP334), 0))*(DI334+DJ334)/1000.0</f>
        <v>0</v>
      </c>
      <c r="Q334">
        <f>2.0/((1/S334-1/R334)+SIGN(S334)*SQRT((1/S334-1/R334)*(1/S334-1/R334) + 4*CW334/((CW334+1)*(CW334+1))*(2*1/S334*1/R334-1/R334*1/R334)))</f>
        <v>0</v>
      </c>
      <c r="R334">
        <f>IF(LEFT(CX334,1)&lt;&gt;"0",IF(LEFT(CX334,1)="1",3.0,CY334),$D$5+$E$5*(DP334*DI334/($K$5*1000))+$F$5*(DP334*DI334/($K$5*1000))*MAX(MIN(CV334,$J$5),$I$5)*MAX(MIN(CV334,$J$5),$I$5)+$G$5*MAX(MIN(CV334,$J$5),$I$5)*(DP334*DI334/($K$5*1000))+$H$5*(DP334*DI334/($K$5*1000))*(DP334*DI334/($K$5*1000)))</f>
        <v>0</v>
      </c>
      <c r="S334">
        <f>J334*(1000-(1000*0.61365*exp(17.502*W334/(240.97+W334))/(DI334+DJ334)+DD334)/2)/(1000*0.61365*exp(17.502*W334/(240.97+W334))/(DI334+DJ334)-DD334)</f>
        <v>0</v>
      </c>
      <c r="T334">
        <f>1/((CW334+1)/(Q334/1.6)+1/(R334/1.37)) + CW334/((CW334+1)/(Q334/1.6) + CW334/(R334/1.37))</f>
        <v>0</v>
      </c>
      <c r="U334">
        <f>(CR334*CU334)</f>
        <v>0</v>
      </c>
      <c r="V334">
        <f>(DK334+(U334+2*0.95*5.67E-8*(((DK334+$B$7)+273)^4-(DK334+273)^4)-44100*J334)/(1.84*29.3*R334+8*0.95*5.67E-8*(DK334+273)^3))</f>
        <v>0</v>
      </c>
      <c r="W334">
        <f>($C$7*DL334+$D$7*DM334+$E$7*V334)</f>
        <v>0</v>
      </c>
      <c r="X334">
        <f>0.61365*exp(17.502*W334/(240.97+W334))</f>
        <v>0</v>
      </c>
      <c r="Y334">
        <f>(Z334/AA334*100)</f>
        <v>0</v>
      </c>
      <c r="Z334">
        <f>DD334*(DI334+DJ334)/1000</f>
        <v>0</v>
      </c>
      <c r="AA334">
        <f>0.61365*exp(17.502*DK334/(240.97+DK334))</f>
        <v>0</v>
      </c>
      <c r="AB334">
        <f>(X334-DD334*(DI334+DJ334)/1000)</f>
        <v>0</v>
      </c>
      <c r="AC334">
        <f>(-J334*44100)</f>
        <v>0</v>
      </c>
      <c r="AD334">
        <f>2*29.3*R334*0.92*(DK334-W334)</f>
        <v>0</v>
      </c>
      <c r="AE334">
        <f>2*0.95*5.67E-8*(((DK334+$B$7)+273)^4-(W334+273)^4)</f>
        <v>0</v>
      </c>
      <c r="AF334">
        <f>U334+AE334+AC334+AD334</f>
        <v>0</v>
      </c>
      <c r="AG334">
        <f>DH334*AU334*(DC334-DB334*(1000-AU334*DE334)/(1000-AU334*DD334))/(100*CV334)</f>
        <v>0</v>
      </c>
      <c r="AH334">
        <f>1000*DH334*AU334*(DD334-DE334)/(100*CV334*(1000-AU334*DD334))</f>
        <v>0</v>
      </c>
      <c r="AI334">
        <f>(AJ334 - AK334 - DI334*1E3/(8.314*(DK334+273.15)) * AM334/DH334 * AL334) * DH334/(100*CV334) * (1000 - DE334)/1000</f>
        <v>0</v>
      </c>
      <c r="AJ334">
        <v>488.222203147172</v>
      </c>
      <c r="AK334">
        <v>469.84093939394</v>
      </c>
      <c r="AL334">
        <v>3.09911550936406</v>
      </c>
      <c r="AM334">
        <v>64.6680745848926</v>
      </c>
      <c r="AN334">
        <f>(AP334 - AO334 + DI334*1E3/(8.314*(DK334+273.15)) * AR334/DH334 * AQ334) * DH334/(100*CV334) * 1000/(1000 - AP334)</f>
        <v>0</v>
      </c>
      <c r="AO334">
        <v>24.1916861471819</v>
      </c>
      <c r="AP334">
        <v>25.1307384615385</v>
      </c>
      <c r="AQ334">
        <v>-6.17938099753109e-06</v>
      </c>
      <c r="AR334">
        <v>99.6129753711119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MAX(0,($B$13+$C$13*DP334)/(1+$D$13*DP334)*DI334/(DK334+273)*$E$13)</f>
        <v>0</v>
      </c>
      <c r="AX334" t="s">
        <v>407</v>
      </c>
      <c r="AY334" t="s">
        <v>407</v>
      </c>
      <c r="AZ334">
        <v>0</v>
      </c>
      <c r="BA334">
        <v>0</v>
      </c>
      <c r="BB334">
        <f>1-AZ334/BA334</f>
        <v>0</v>
      </c>
      <c r="BC334">
        <v>0</v>
      </c>
      <c r="BD334" t="s">
        <v>407</v>
      </c>
      <c r="BE334" t="s">
        <v>407</v>
      </c>
      <c r="BF334">
        <v>0</v>
      </c>
      <c r="BG334">
        <v>0</v>
      </c>
      <c r="BH334">
        <f>1-BF334/BG334</f>
        <v>0</v>
      </c>
      <c r="BI334">
        <v>0.5</v>
      </c>
      <c r="BJ334">
        <f>CS334</f>
        <v>0</v>
      </c>
      <c r="BK334">
        <f>L334</f>
        <v>0</v>
      </c>
      <c r="BL334">
        <f>BH334*BI334*BJ334</f>
        <v>0</v>
      </c>
      <c r="BM334">
        <f>(BK334-BC334)/BJ334</f>
        <v>0</v>
      </c>
      <c r="BN334">
        <f>(BA334-BG334)/BG334</f>
        <v>0</v>
      </c>
      <c r="BO334">
        <f>AZ334/(BB334+AZ334/BG334)</f>
        <v>0</v>
      </c>
      <c r="BP334" t="s">
        <v>407</v>
      </c>
      <c r="BQ334">
        <v>0</v>
      </c>
      <c r="BR334">
        <f>IF(BQ334&lt;&gt;0, BQ334, BO334)</f>
        <v>0</v>
      </c>
      <c r="BS334">
        <f>1-BR334/BG334</f>
        <v>0</v>
      </c>
      <c r="BT334">
        <f>(BG334-BF334)/(BG334-BR334)</f>
        <v>0</v>
      </c>
      <c r="BU334">
        <f>(BA334-BG334)/(BA334-BR334)</f>
        <v>0</v>
      </c>
      <c r="BV334">
        <f>(BG334-BF334)/(BG334-AZ334)</f>
        <v>0</v>
      </c>
      <c r="BW334">
        <f>(BA334-BG334)/(BA334-AZ334)</f>
        <v>0</v>
      </c>
      <c r="BX334">
        <f>(BT334*BR334/BF334)</f>
        <v>0</v>
      </c>
      <c r="BY334">
        <f>(1-BX334)</f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f>$B$11*DQ334+$C$11*DR334+$F$11*EC334*(1-EF334)</f>
        <v>0</v>
      </c>
      <c r="CS334">
        <f>CR334*CT334</f>
        <v>0</v>
      </c>
      <c r="CT334">
        <f>($B$11*$D$9+$C$11*$D$9+$F$11*((EP334+EH334)/MAX(EP334+EH334+EQ334, 0.1)*$I$9+EQ334/MAX(EP334+EH334+EQ334, 0.1)*$J$9))/($B$11+$C$11+$F$11)</f>
        <v>0</v>
      </c>
      <c r="CU334">
        <f>($B$11*$K$9+$C$11*$K$9+$F$11*((EP334+EH334)/MAX(EP334+EH334+EQ334, 0.1)*$P$9+EQ334/MAX(EP334+EH334+EQ334, 0.1)*$Q$9))/($B$11+$C$11+$F$11)</f>
        <v>0</v>
      </c>
      <c r="CV334">
        <v>2.96</v>
      </c>
      <c r="CW334">
        <v>0.5</v>
      </c>
      <c r="CX334" t="s">
        <v>408</v>
      </c>
      <c r="CY334">
        <v>2</v>
      </c>
      <c r="CZ334" t="b">
        <v>1</v>
      </c>
      <c r="DA334">
        <v>1510797019.6</v>
      </c>
      <c r="DB334">
        <v>438.267185185185</v>
      </c>
      <c r="DC334">
        <v>460.162962962963</v>
      </c>
      <c r="DD334">
        <v>25.1289148148148</v>
      </c>
      <c r="DE334">
        <v>24.1906481481481</v>
      </c>
      <c r="DF334">
        <v>431.278333333333</v>
      </c>
      <c r="DG334">
        <v>24.5560777777778</v>
      </c>
      <c r="DH334">
        <v>500.08237037037</v>
      </c>
      <c r="DI334">
        <v>89.8016111111111</v>
      </c>
      <c r="DJ334">
        <v>0.0999891555555556</v>
      </c>
      <c r="DK334">
        <v>26.5909592592593</v>
      </c>
      <c r="DL334">
        <v>27.4860814814815</v>
      </c>
      <c r="DM334">
        <v>999.9</v>
      </c>
      <c r="DN334">
        <v>0</v>
      </c>
      <c r="DO334">
        <v>0</v>
      </c>
      <c r="DP334">
        <v>10004.5392592593</v>
      </c>
      <c r="DQ334">
        <v>0</v>
      </c>
      <c r="DR334">
        <v>9.76592962962963</v>
      </c>
      <c r="DS334">
        <v>-21.8957925925926</v>
      </c>
      <c r="DT334">
        <v>449.56437037037</v>
      </c>
      <c r="DU334">
        <v>471.570592592593</v>
      </c>
      <c r="DV334">
        <v>0.938272481481481</v>
      </c>
      <c r="DW334">
        <v>460.162962962963</v>
      </c>
      <c r="DX334">
        <v>24.1906481481481</v>
      </c>
      <c r="DY334">
        <v>2.25661666666667</v>
      </c>
      <c r="DZ334">
        <v>2.17235925925926</v>
      </c>
      <c r="EA334">
        <v>19.3700259259259</v>
      </c>
      <c r="EB334">
        <v>18.7599185185185</v>
      </c>
      <c r="EC334">
        <v>2000.05222222222</v>
      </c>
      <c r="ED334">
        <v>0.979994888888889</v>
      </c>
      <c r="EE334">
        <v>0.0200052814814815</v>
      </c>
      <c r="EF334">
        <v>0</v>
      </c>
      <c r="EG334">
        <v>2.25457777777778</v>
      </c>
      <c r="EH334">
        <v>0</v>
      </c>
      <c r="EI334">
        <v>4848.24555555556</v>
      </c>
      <c r="EJ334">
        <v>17300.5777777778</v>
      </c>
      <c r="EK334">
        <v>37.875</v>
      </c>
      <c r="EL334">
        <v>38.312</v>
      </c>
      <c r="EM334">
        <v>37.562</v>
      </c>
      <c r="EN334">
        <v>37.0045925925926</v>
      </c>
      <c r="EO334">
        <v>37.2959259259259</v>
      </c>
      <c r="EP334">
        <v>1960.04</v>
      </c>
      <c r="EQ334">
        <v>40.0122222222222</v>
      </c>
      <c r="ER334">
        <v>0</v>
      </c>
      <c r="ES334">
        <v>1679597780.3</v>
      </c>
      <c r="ET334">
        <v>0</v>
      </c>
      <c r="EU334">
        <v>2.287932</v>
      </c>
      <c r="EV334">
        <v>-0.175561541024723</v>
      </c>
      <c r="EW334">
        <v>16.6407692763819</v>
      </c>
      <c r="EX334">
        <v>4848.322</v>
      </c>
      <c r="EY334">
        <v>15</v>
      </c>
      <c r="EZ334">
        <v>0</v>
      </c>
      <c r="FA334" t="s">
        <v>409</v>
      </c>
      <c r="FB334">
        <v>1510787920.6</v>
      </c>
      <c r="FC334">
        <v>1510787921.6</v>
      </c>
      <c r="FD334">
        <v>0</v>
      </c>
      <c r="FE334">
        <v>-0.101</v>
      </c>
      <c r="FF334">
        <v>-0.012</v>
      </c>
      <c r="FG334">
        <v>6.901</v>
      </c>
      <c r="FH334">
        <v>0.516</v>
      </c>
      <c r="FI334">
        <v>420</v>
      </c>
      <c r="FJ334">
        <v>24</v>
      </c>
      <c r="FK334">
        <v>0.32</v>
      </c>
      <c r="FL334">
        <v>0.12</v>
      </c>
      <c r="FM334">
        <v>0.936949780487805</v>
      </c>
      <c r="FN334">
        <v>0.0193252264808354</v>
      </c>
      <c r="FO334">
        <v>0.00210431437779504</v>
      </c>
      <c r="FP334">
        <v>1</v>
      </c>
      <c r="FQ334">
        <v>1</v>
      </c>
      <c r="FR334">
        <v>1</v>
      </c>
      <c r="FS334" t="s">
        <v>410</v>
      </c>
      <c r="FT334">
        <v>2.9729</v>
      </c>
      <c r="FU334">
        <v>2.75395</v>
      </c>
      <c r="FV334">
        <v>0.0960819</v>
      </c>
      <c r="FW334">
        <v>0.101253</v>
      </c>
      <c r="FX334">
        <v>0.105506</v>
      </c>
      <c r="FY334">
        <v>0.104032</v>
      </c>
      <c r="FZ334">
        <v>35123.9</v>
      </c>
      <c r="GA334">
        <v>38091.8</v>
      </c>
      <c r="GB334">
        <v>35215.3</v>
      </c>
      <c r="GC334">
        <v>38440.6</v>
      </c>
      <c r="GD334">
        <v>44621.3</v>
      </c>
      <c r="GE334">
        <v>49730.1</v>
      </c>
      <c r="GF334">
        <v>55000.3</v>
      </c>
      <c r="GG334">
        <v>61642.7</v>
      </c>
      <c r="GH334">
        <v>1.98283</v>
      </c>
      <c r="GI334">
        <v>1.81408</v>
      </c>
      <c r="GJ334">
        <v>0.119191</v>
      </c>
      <c r="GK334">
        <v>0</v>
      </c>
      <c r="GL334">
        <v>25.5332</v>
      </c>
      <c r="GM334">
        <v>999.9</v>
      </c>
      <c r="GN334">
        <v>61.885</v>
      </c>
      <c r="GO334">
        <v>30.051</v>
      </c>
      <c r="GP334">
        <v>29.4462</v>
      </c>
      <c r="GQ334">
        <v>55.4334</v>
      </c>
      <c r="GR334">
        <v>49.0184</v>
      </c>
      <c r="GS334">
        <v>1</v>
      </c>
      <c r="GT334">
        <v>-0.00575457</v>
      </c>
      <c r="GU334">
        <v>0.638502</v>
      </c>
      <c r="GV334">
        <v>20.1163</v>
      </c>
      <c r="GW334">
        <v>5.19737</v>
      </c>
      <c r="GX334">
        <v>12.004</v>
      </c>
      <c r="GY334">
        <v>4.9752</v>
      </c>
      <c r="GZ334">
        <v>3.29293</v>
      </c>
      <c r="HA334">
        <v>9999</v>
      </c>
      <c r="HB334">
        <v>9999</v>
      </c>
      <c r="HC334">
        <v>999.9</v>
      </c>
      <c r="HD334">
        <v>9999</v>
      </c>
      <c r="HE334">
        <v>1.8631</v>
      </c>
      <c r="HF334">
        <v>1.86813</v>
      </c>
      <c r="HG334">
        <v>1.86788</v>
      </c>
      <c r="HH334">
        <v>1.86898</v>
      </c>
      <c r="HI334">
        <v>1.86987</v>
      </c>
      <c r="HJ334">
        <v>1.86585</v>
      </c>
      <c r="HK334">
        <v>1.86696</v>
      </c>
      <c r="HL334">
        <v>1.86836</v>
      </c>
      <c r="HM334">
        <v>5</v>
      </c>
      <c r="HN334">
        <v>0</v>
      </c>
      <c r="HO334">
        <v>0</v>
      </c>
      <c r="HP334">
        <v>0</v>
      </c>
      <c r="HQ334" t="s">
        <v>411</v>
      </c>
      <c r="HR334" t="s">
        <v>412</v>
      </c>
      <c r="HS334" t="s">
        <v>413</v>
      </c>
      <c r="HT334" t="s">
        <v>413</v>
      </c>
      <c r="HU334" t="s">
        <v>413</v>
      </c>
      <c r="HV334" t="s">
        <v>413</v>
      </c>
      <c r="HW334">
        <v>0</v>
      </c>
      <c r="HX334">
        <v>100</v>
      </c>
      <c r="HY334">
        <v>100</v>
      </c>
      <c r="HZ334">
        <v>7.124</v>
      </c>
      <c r="IA334">
        <v>0.573</v>
      </c>
      <c r="IB334">
        <v>4.09459096810632</v>
      </c>
      <c r="IC334">
        <v>0.00701673648668627</v>
      </c>
      <c r="ID334">
        <v>-7.00304995360485e-07</v>
      </c>
      <c r="IE334">
        <v>-1.86506737496121e-11</v>
      </c>
      <c r="IF334">
        <v>0.00125787624930914</v>
      </c>
      <c r="IG334">
        <v>-0.0224036906934607</v>
      </c>
      <c r="IH334">
        <v>0.00249664406764014</v>
      </c>
      <c r="II334">
        <v>-2.59163740235367e-05</v>
      </c>
      <c r="IJ334">
        <v>-2</v>
      </c>
      <c r="IK334">
        <v>2020</v>
      </c>
      <c r="IL334">
        <v>1</v>
      </c>
      <c r="IM334">
        <v>25</v>
      </c>
      <c r="IN334">
        <v>151.8</v>
      </c>
      <c r="IO334">
        <v>151.8</v>
      </c>
      <c r="IP334">
        <v>1.18164</v>
      </c>
      <c r="IQ334">
        <v>2.64771</v>
      </c>
      <c r="IR334">
        <v>1.54785</v>
      </c>
      <c r="IS334">
        <v>2.30347</v>
      </c>
      <c r="IT334">
        <v>1.34644</v>
      </c>
      <c r="IU334">
        <v>2.2937</v>
      </c>
      <c r="IV334">
        <v>34.1452</v>
      </c>
      <c r="IW334">
        <v>24.2188</v>
      </c>
      <c r="IX334">
        <v>18</v>
      </c>
      <c r="IY334">
        <v>502.971</v>
      </c>
      <c r="IZ334">
        <v>396.294</v>
      </c>
      <c r="JA334">
        <v>24.1394</v>
      </c>
      <c r="JB334">
        <v>27.1261</v>
      </c>
      <c r="JC334">
        <v>30</v>
      </c>
      <c r="JD334">
        <v>27.0759</v>
      </c>
      <c r="JE334">
        <v>27.0184</v>
      </c>
      <c r="JF334">
        <v>23.6736</v>
      </c>
      <c r="JG334">
        <v>26.0993</v>
      </c>
      <c r="JH334">
        <v>63.7695</v>
      </c>
      <c r="JI334">
        <v>24.1446</v>
      </c>
      <c r="JJ334">
        <v>508.277</v>
      </c>
      <c r="JK334">
        <v>24.1738</v>
      </c>
      <c r="JL334">
        <v>102.061</v>
      </c>
      <c r="JM334">
        <v>102.615</v>
      </c>
    </row>
    <row r="335" spans="1:273">
      <c r="A335">
        <v>319</v>
      </c>
      <c r="B335">
        <v>1510797032.1</v>
      </c>
      <c r="C335">
        <v>7700</v>
      </c>
      <c r="D335" t="s">
        <v>1049</v>
      </c>
      <c r="E335" t="s">
        <v>1050</v>
      </c>
      <c r="F335">
        <v>5</v>
      </c>
      <c r="G335" t="s">
        <v>798</v>
      </c>
      <c r="H335" t="s">
        <v>406</v>
      </c>
      <c r="I335">
        <v>1510797024.31429</v>
      </c>
      <c r="J335">
        <f>(K335)/1000</f>
        <v>0</v>
      </c>
      <c r="K335">
        <f>IF(CZ335, AN335, AH335)</f>
        <v>0</v>
      </c>
      <c r="L335">
        <f>IF(CZ335, AI335, AG335)</f>
        <v>0</v>
      </c>
      <c r="M335">
        <f>DB335 - IF(AU335&gt;1, L335*CV335*100.0/(AW335*DP335), 0)</f>
        <v>0</v>
      </c>
      <c r="N335">
        <f>((T335-J335/2)*M335-L335)/(T335+J335/2)</f>
        <v>0</v>
      </c>
      <c r="O335">
        <f>N335*(DI335+DJ335)/1000.0</f>
        <v>0</v>
      </c>
      <c r="P335">
        <f>(DB335 - IF(AU335&gt;1, L335*CV335*100.0/(AW335*DP335), 0))*(DI335+DJ335)/1000.0</f>
        <v>0</v>
      </c>
      <c r="Q335">
        <f>2.0/((1/S335-1/R335)+SIGN(S335)*SQRT((1/S335-1/R335)*(1/S335-1/R335) + 4*CW335/((CW335+1)*(CW335+1))*(2*1/S335*1/R335-1/R335*1/R335)))</f>
        <v>0</v>
      </c>
      <c r="R335">
        <f>IF(LEFT(CX335,1)&lt;&gt;"0",IF(LEFT(CX335,1)="1",3.0,CY335),$D$5+$E$5*(DP335*DI335/($K$5*1000))+$F$5*(DP335*DI335/($K$5*1000))*MAX(MIN(CV335,$J$5),$I$5)*MAX(MIN(CV335,$J$5),$I$5)+$G$5*MAX(MIN(CV335,$J$5),$I$5)*(DP335*DI335/($K$5*1000))+$H$5*(DP335*DI335/($K$5*1000))*(DP335*DI335/($K$5*1000)))</f>
        <v>0</v>
      </c>
      <c r="S335">
        <f>J335*(1000-(1000*0.61365*exp(17.502*W335/(240.97+W335))/(DI335+DJ335)+DD335)/2)/(1000*0.61365*exp(17.502*W335/(240.97+W335))/(DI335+DJ335)-DD335)</f>
        <v>0</v>
      </c>
      <c r="T335">
        <f>1/((CW335+1)/(Q335/1.6)+1/(R335/1.37)) + CW335/((CW335+1)/(Q335/1.6) + CW335/(R335/1.37))</f>
        <v>0</v>
      </c>
      <c r="U335">
        <f>(CR335*CU335)</f>
        <v>0</v>
      </c>
      <c r="V335">
        <f>(DK335+(U335+2*0.95*5.67E-8*(((DK335+$B$7)+273)^4-(DK335+273)^4)-44100*J335)/(1.84*29.3*R335+8*0.95*5.67E-8*(DK335+273)^3))</f>
        <v>0</v>
      </c>
      <c r="W335">
        <f>($C$7*DL335+$D$7*DM335+$E$7*V335)</f>
        <v>0</v>
      </c>
      <c r="X335">
        <f>0.61365*exp(17.502*W335/(240.97+W335))</f>
        <v>0</v>
      </c>
      <c r="Y335">
        <f>(Z335/AA335*100)</f>
        <v>0</v>
      </c>
      <c r="Z335">
        <f>DD335*(DI335+DJ335)/1000</f>
        <v>0</v>
      </c>
      <c r="AA335">
        <f>0.61365*exp(17.502*DK335/(240.97+DK335))</f>
        <v>0</v>
      </c>
      <c r="AB335">
        <f>(X335-DD335*(DI335+DJ335)/1000)</f>
        <v>0</v>
      </c>
      <c r="AC335">
        <f>(-J335*44100)</f>
        <v>0</v>
      </c>
      <c r="AD335">
        <f>2*29.3*R335*0.92*(DK335-W335)</f>
        <v>0</v>
      </c>
      <c r="AE335">
        <f>2*0.95*5.67E-8*(((DK335+$B$7)+273)^4-(W335+273)^4)</f>
        <v>0</v>
      </c>
      <c r="AF335">
        <f>U335+AE335+AC335+AD335</f>
        <v>0</v>
      </c>
      <c r="AG335">
        <f>DH335*AU335*(DC335-DB335*(1000-AU335*DE335)/(1000-AU335*DD335))/(100*CV335)</f>
        <v>0</v>
      </c>
      <c r="AH335">
        <f>1000*DH335*AU335*(DD335-DE335)/(100*CV335*(1000-AU335*DD335))</f>
        <v>0</v>
      </c>
      <c r="AI335">
        <f>(AJ335 - AK335 - DI335*1E3/(8.314*(DK335+273.15)) * AM335/DH335 * AL335) * DH335/(100*CV335) * (1000 - DE335)/1000</f>
        <v>0</v>
      </c>
      <c r="AJ335">
        <v>505.26955374202</v>
      </c>
      <c r="AK335">
        <v>485.977678787879</v>
      </c>
      <c r="AL335">
        <v>3.25360220403364</v>
      </c>
      <c r="AM335">
        <v>64.6680745848926</v>
      </c>
      <c r="AN335">
        <f>(AP335 - AO335 + DI335*1E3/(8.314*(DK335+273.15)) * AR335/DH335 * AQ335) * DH335/(100*CV335) * 1000/(1000 - AP335)</f>
        <v>0</v>
      </c>
      <c r="AO335">
        <v>24.1928502142838</v>
      </c>
      <c r="AP335">
        <v>25.1343468531469</v>
      </c>
      <c r="AQ335">
        <v>1.41735014729119e-05</v>
      </c>
      <c r="AR335">
        <v>99.6129753711119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MAX(0,($B$13+$C$13*DP335)/(1+$D$13*DP335)*DI335/(DK335+273)*$E$13)</f>
        <v>0</v>
      </c>
      <c r="AX335" t="s">
        <v>407</v>
      </c>
      <c r="AY335" t="s">
        <v>407</v>
      </c>
      <c r="AZ335">
        <v>0</v>
      </c>
      <c r="BA335">
        <v>0</v>
      </c>
      <c r="BB335">
        <f>1-AZ335/BA335</f>
        <v>0</v>
      </c>
      <c r="BC335">
        <v>0</v>
      </c>
      <c r="BD335" t="s">
        <v>407</v>
      </c>
      <c r="BE335" t="s">
        <v>407</v>
      </c>
      <c r="BF335">
        <v>0</v>
      </c>
      <c r="BG335">
        <v>0</v>
      </c>
      <c r="BH335">
        <f>1-BF335/BG335</f>
        <v>0</v>
      </c>
      <c r="BI335">
        <v>0.5</v>
      </c>
      <c r="BJ335">
        <f>CS335</f>
        <v>0</v>
      </c>
      <c r="BK335">
        <f>L335</f>
        <v>0</v>
      </c>
      <c r="BL335">
        <f>BH335*BI335*BJ335</f>
        <v>0</v>
      </c>
      <c r="BM335">
        <f>(BK335-BC335)/BJ335</f>
        <v>0</v>
      </c>
      <c r="BN335">
        <f>(BA335-BG335)/BG335</f>
        <v>0</v>
      </c>
      <c r="BO335">
        <f>AZ335/(BB335+AZ335/BG335)</f>
        <v>0</v>
      </c>
      <c r="BP335" t="s">
        <v>407</v>
      </c>
      <c r="BQ335">
        <v>0</v>
      </c>
      <c r="BR335">
        <f>IF(BQ335&lt;&gt;0, BQ335, BO335)</f>
        <v>0</v>
      </c>
      <c r="BS335">
        <f>1-BR335/BG335</f>
        <v>0</v>
      </c>
      <c r="BT335">
        <f>(BG335-BF335)/(BG335-BR335)</f>
        <v>0</v>
      </c>
      <c r="BU335">
        <f>(BA335-BG335)/(BA335-BR335)</f>
        <v>0</v>
      </c>
      <c r="BV335">
        <f>(BG335-BF335)/(BG335-AZ335)</f>
        <v>0</v>
      </c>
      <c r="BW335">
        <f>(BA335-BG335)/(BA335-AZ335)</f>
        <v>0</v>
      </c>
      <c r="BX335">
        <f>(BT335*BR335/BF335)</f>
        <v>0</v>
      </c>
      <c r="BY335">
        <f>(1-BX335)</f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f>$B$11*DQ335+$C$11*DR335+$F$11*EC335*(1-EF335)</f>
        <v>0</v>
      </c>
      <c r="CS335">
        <f>CR335*CT335</f>
        <v>0</v>
      </c>
      <c r="CT335">
        <f>($B$11*$D$9+$C$11*$D$9+$F$11*((EP335+EH335)/MAX(EP335+EH335+EQ335, 0.1)*$I$9+EQ335/MAX(EP335+EH335+EQ335, 0.1)*$J$9))/($B$11+$C$11+$F$11)</f>
        <v>0</v>
      </c>
      <c r="CU335">
        <f>($B$11*$K$9+$C$11*$K$9+$F$11*((EP335+EH335)/MAX(EP335+EH335+EQ335, 0.1)*$P$9+EQ335/MAX(EP335+EH335+EQ335, 0.1)*$Q$9))/($B$11+$C$11+$F$11)</f>
        <v>0</v>
      </c>
      <c r="CV335">
        <v>2.96</v>
      </c>
      <c r="CW335">
        <v>0.5</v>
      </c>
      <c r="CX335" t="s">
        <v>408</v>
      </c>
      <c r="CY335">
        <v>2</v>
      </c>
      <c r="CZ335" t="b">
        <v>1</v>
      </c>
      <c r="DA335">
        <v>1510797024.31429</v>
      </c>
      <c r="DB335">
        <v>451.492285714286</v>
      </c>
      <c r="DC335">
        <v>475.743714285714</v>
      </c>
      <c r="DD335">
        <v>25.1310464285714</v>
      </c>
      <c r="DE335">
        <v>24.1915071428571</v>
      </c>
      <c r="DF335">
        <v>444.419464285714</v>
      </c>
      <c r="DG335">
        <v>24.5581</v>
      </c>
      <c r="DH335">
        <v>500.082321428571</v>
      </c>
      <c r="DI335">
        <v>89.8007964285714</v>
      </c>
      <c r="DJ335">
        <v>0.100044585714286</v>
      </c>
      <c r="DK335">
        <v>26.5926928571429</v>
      </c>
      <c r="DL335">
        <v>27.4842071428571</v>
      </c>
      <c r="DM335">
        <v>999.9</v>
      </c>
      <c r="DN335">
        <v>0</v>
      </c>
      <c r="DO335">
        <v>0</v>
      </c>
      <c r="DP335">
        <v>9995.89428571429</v>
      </c>
      <c r="DQ335">
        <v>0</v>
      </c>
      <c r="DR335">
        <v>9.76404</v>
      </c>
      <c r="DS335">
        <v>-24.2515</v>
      </c>
      <c r="DT335">
        <v>463.131357142857</v>
      </c>
      <c r="DU335">
        <v>487.538178571429</v>
      </c>
      <c r="DV335">
        <v>0.939542428571429</v>
      </c>
      <c r="DW335">
        <v>475.743714285714</v>
      </c>
      <c r="DX335">
        <v>24.1915071428571</v>
      </c>
      <c r="DY335">
        <v>2.25678821428571</v>
      </c>
      <c r="DZ335">
        <v>2.17241642857143</v>
      </c>
      <c r="EA335">
        <v>19.3712392857143</v>
      </c>
      <c r="EB335">
        <v>18.7603428571429</v>
      </c>
      <c r="EC335">
        <v>2000.03642857143</v>
      </c>
      <c r="ED335">
        <v>0.979994964285715</v>
      </c>
      <c r="EE335">
        <v>0.0200052035714286</v>
      </c>
      <c r="EF335">
        <v>0</v>
      </c>
      <c r="EG335">
        <v>2.281025</v>
      </c>
      <c r="EH335">
        <v>0</v>
      </c>
      <c r="EI335">
        <v>4849.2025</v>
      </c>
      <c r="EJ335">
        <v>17300.4392857143</v>
      </c>
      <c r="EK335">
        <v>37.875</v>
      </c>
      <c r="EL335">
        <v>38.312</v>
      </c>
      <c r="EM335">
        <v>37.562</v>
      </c>
      <c r="EN335">
        <v>37.0088571428571</v>
      </c>
      <c r="EO335">
        <v>37.3009285714286</v>
      </c>
      <c r="EP335">
        <v>1960.025</v>
      </c>
      <c r="EQ335">
        <v>40.0114285714286</v>
      </c>
      <c r="ER335">
        <v>0</v>
      </c>
      <c r="ES335">
        <v>1679597785.1</v>
      </c>
      <c r="ET335">
        <v>0</v>
      </c>
      <c r="EU335">
        <v>2.277616</v>
      </c>
      <c r="EV335">
        <v>-0.00174615803175925</v>
      </c>
      <c r="EW335">
        <v>4.79307693803414</v>
      </c>
      <c r="EX335">
        <v>4849.2624</v>
      </c>
      <c r="EY335">
        <v>15</v>
      </c>
      <c r="EZ335">
        <v>0</v>
      </c>
      <c r="FA335" t="s">
        <v>409</v>
      </c>
      <c r="FB335">
        <v>1510787920.6</v>
      </c>
      <c r="FC335">
        <v>1510787921.6</v>
      </c>
      <c r="FD335">
        <v>0</v>
      </c>
      <c r="FE335">
        <v>-0.101</v>
      </c>
      <c r="FF335">
        <v>-0.012</v>
      </c>
      <c r="FG335">
        <v>6.901</v>
      </c>
      <c r="FH335">
        <v>0.516</v>
      </c>
      <c r="FI335">
        <v>420</v>
      </c>
      <c r="FJ335">
        <v>24</v>
      </c>
      <c r="FK335">
        <v>0.32</v>
      </c>
      <c r="FL335">
        <v>0.12</v>
      </c>
      <c r="FM335">
        <v>0.938720829268293</v>
      </c>
      <c r="FN335">
        <v>0.014088982578394</v>
      </c>
      <c r="FO335">
        <v>0.00160545616802081</v>
      </c>
      <c r="FP335">
        <v>1</v>
      </c>
      <c r="FQ335">
        <v>1</v>
      </c>
      <c r="FR335">
        <v>1</v>
      </c>
      <c r="FS335" t="s">
        <v>410</v>
      </c>
      <c r="FT335">
        <v>2.97293</v>
      </c>
      <c r="FU335">
        <v>2.75393</v>
      </c>
      <c r="FV335">
        <v>0.0985665</v>
      </c>
      <c r="FW335">
        <v>0.103926</v>
      </c>
      <c r="FX335">
        <v>0.105513</v>
      </c>
      <c r="FY335">
        <v>0.104034</v>
      </c>
      <c r="FZ335">
        <v>35027.5</v>
      </c>
      <c r="GA335">
        <v>37978.4</v>
      </c>
      <c r="GB335">
        <v>35215.4</v>
      </c>
      <c r="GC335">
        <v>38440.4</v>
      </c>
      <c r="GD335">
        <v>44621.1</v>
      </c>
      <c r="GE335">
        <v>49729.8</v>
      </c>
      <c r="GF335">
        <v>55000.4</v>
      </c>
      <c r="GG335">
        <v>61642.4</v>
      </c>
      <c r="GH335">
        <v>1.98285</v>
      </c>
      <c r="GI335">
        <v>1.81428</v>
      </c>
      <c r="GJ335">
        <v>0.11861</v>
      </c>
      <c r="GK335">
        <v>0</v>
      </c>
      <c r="GL335">
        <v>25.5311</v>
      </c>
      <c r="GM335">
        <v>999.9</v>
      </c>
      <c r="GN335">
        <v>61.909</v>
      </c>
      <c r="GO335">
        <v>30.041</v>
      </c>
      <c r="GP335">
        <v>29.4419</v>
      </c>
      <c r="GQ335">
        <v>54.8434</v>
      </c>
      <c r="GR335">
        <v>48.9103</v>
      </c>
      <c r="GS335">
        <v>1</v>
      </c>
      <c r="GT335">
        <v>-0.0052998</v>
      </c>
      <c r="GU335">
        <v>0.630621</v>
      </c>
      <c r="GV335">
        <v>20.1166</v>
      </c>
      <c r="GW335">
        <v>5.19797</v>
      </c>
      <c r="GX335">
        <v>12.004</v>
      </c>
      <c r="GY335">
        <v>4.97535</v>
      </c>
      <c r="GZ335">
        <v>3.29303</v>
      </c>
      <c r="HA335">
        <v>9999</v>
      </c>
      <c r="HB335">
        <v>9999</v>
      </c>
      <c r="HC335">
        <v>999.9</v>
      </c>
      <c r="HD335">
        <v>9999</v>
      </c>
      <c r="HE335">
        <v>1.86311</v>
      </c>
      <c r="HF335">
        <v>1.86813</v>
      </c>
      <c r="HG335">
        <v>1.86791</v>
      </c>
      <c r="HH335">
        <v>1.86896</v>
      </c>
      <c r="HI335">
        <v>1.86988</v>
      </c>
      <c r="HJ335">
        <v>1.86585</v>
      </c>
      <c r="HK335">
        <v>1.86699</v>
      </c>
      <c r="HL335">
        <v>1.86834</v>
      </c>
      <c r="HM335">
        <v>5</v>
      </c>
      <c r="HN335">
        <v>0</v>
      </c>
      <c r="HO335">
        <v>0</v>
      </c>
      <c r="HP335">
        <v>0</v>
      </c>
      <c r="HQ335" t="s">
        <v>411</v>
      </c>
      <c r="HR335" t="s">
        <v>412</v>
      </c>
      <c r="HS335" t="s">
        <v>413</v>
      </c>
      <c r="HT335" t="s">
        <v>413</v>
      </c>
      <c r="HU335" t="s">
        <v>413</v>
      </c>
      <c r="HV335" t="s">
        <v>413</v>
      </c>
      <c r="HW335">
        <v>0</v>
      </c>
      <c r="HX335">
        <v>100</v>
      </c>
      <c r="HY335">
        <v>100</v>
      </c>
      <c r="HZ335">
        <v>7.224</v>
      </c>
      <c r="IA335">
        <v>0.5731</v>
      </c>
      <c r="IB335">
        <v>4.09459096810632</v>
      </c>
      <c r="IC335">
        <v>0.00701673648668627</v>
      </c>
      <c r="ID335">
        <v>-7.00304995360485e-07</v>
      </c>
      <c r="IE335">
        <v>-1.86506737496121e-11</v>
      </c>
      <c r="IF335">
        <v>0.00125787624930914</v>
      </c>
      <c r="IG335">
        <v>-0.0224036906934607</v>
      </c>
      <c r="IH335">
        <v>0.00249664406764014</v>
      </c>
      <c r="II335">
        <v>-2.59163740235367e-05</v>
      </c>
      <c r="IJ335">
        <v>-2</v>
      </c>
      <c r="IK335">
        <v>2020</v>
      </c>
      <c r="IL335">
        <v>1</v>
      </c>
      <c r="IM335">
        <v>25</v>
      </c>
      <c r="IN335">
        <v>151.9</v>
      </c>
      <c r="IO335">
        <v>151.8</v>
      </c>
      <c r="IP335">
        <v>1.21094</v>
      </c>
      <c r="IQ335">
        <v>2.64526</v>
      </c>
      <c r="IR335">
        <v>1.54785</v>
      </c>
      <c r="IS335">
        <v>2.30347</v>
      </c>
      <c r="IT335">
        <v>1.34644</v>
      </c>
      <c r="IU335">
        <v>2.2998</v>
      </c>
      <c r="IV335">
        <v>34.1452</v>
      </c>
      <c r="IW335">
        <v>24.2188</v>
      </c>
      <c r="IX335">
        <v>18</v>
      </c>
      <c r="IY335">
        <v>502.99</v>
      </c>
      <c r="IZ335">
        <v>396.417</v>
      </c>
      <c r="JA335">
        <v>24.1486</v>
      </c>
      <c r="JB335">
        <v>27.1284</v>
      </c>
      <c r="JC335">
        <v>30.0001</v>
      </c>
      <c r="JD335">
        <v>27.0761</v>
      </c>
      <c r="JE335">
        <v>27.0203</v>
      </c>
      <c r="JF335">
        <v>24.2615</v>
      </c>
      <c r="JG335">
        <v>26.0993</v>
      </c>
      <c r="JH335">
        <v>63.7695</v>
      </c>
      <c r="JI335">
        <v>24.1551</v>
      </c>
      <c r="JJ335">
        <v>521.71</v>
      </c>
      <c r="JK335">
        <v>24.1723</v>
      </c>
      <c r="JL335">
        <v>102.061</v>
      </c>
      <c r="JM335">
        <v>102.614</v>
      </c>
    </row>
    <row r="336" spans="1:273">
      <c r="A336">
        <v>320</v>
      </c>
      <c r="B336">
        <v>1510797037.1</v>
      </c>
      <c r="C336">
        <v>7705</v>
      </c>
      <c r="D336" t="s">
        <v>1051</v>
      </c>
      <c r="E336" t="s">
        <v>1052</v>
      </c>
      <c r="F336">
        <v>5</v>
      </c>
      <c r="G336" t="s">
        <v>798</v>
      </c>
      <c r="H336" t="s">
        <v>406</v>
      </c>
      <c r="I336">
        <v>1510797029.6</v>
      </c>
      <c r="J336">
        <f>(K336)/1000</f>
        <v>0</v>
      </c>
      <c r="K336">
        <f>IF(CZ336, AN336, AH336)</f>
        <v>0</v>
      </c>
      <c r="L336">
        <f>IF(CZ336, AI336, AG336)</f>
        <v>0</v>
      </c>
      <c r="M336">
        <f>DB336 - IF(AU336&gt;1, L336*CV336*100.0/(AW336*DP336), 0)</f>
        <v>0</v>
      </c>
      <c r="N336">
        <f>((T336-J336/2)*M336-L336)/(T336+J336/2)</f>
        <v>0</v>
      </c>
      <c r="O336">
        <f>N336*(DI336+DJ336)/1000.0</f>
        <v>0</v>
      </c>
      <c r="P336">
        <f>(DB336 - IF(AU336&gt;1, L336*CV336*100.0/(AW336*DP336), 0))*(DI336+DJ336)/1000.0</f>
        <v>0</v>
      </c>
      <c r="Q336">
        <f>2.0/((1/S336-1/R336)+SIGN(S336)*SQRT((1/S336-1/R336)*(1/S336-1/R336) + 4*CW336/((CW336+1)*(CW336+1))*(2*1/S336*1/R336-1/R336*1/R336)))</f>
        <v>0</v>
      </c>
      <c r="R336">
        <f>IF(LEFT(CX336,1)&lt;&gt;"0",IF(LEFT(CX336,1)="1",3.0,CY336),$D$5+$E$5*(DP336*DI336/($K$5*1000))+$F$5*(DP336*DI336/($K$5*1000))*MAX(MIN(CV336,$J$5),$I$5)*MAX(MIN(CV336,$J$5),$I$5)+$G$5*MAX(MIN(CV336,$J$5),$I$5)*(DP336*DI336/($K$5*1000))+$H$5*(DP336*DI336/($K$5*1000))*(DP336*DI336/($K$5*1000)))</f>
        <v>0</v>
      </c>
      <c r="S336">
        <f>J336*(1000-(1000*0.61365*exp(17.502*W336/(240.97+W336))/(DI336+DJ336)+DD336)/2)/(1000*0.61365*exp(17.502*W336/(240.97+W336))/(DI336+DJ336)-DD336)</f>
        <v>0</v>
      </c>
      <c r="T336">
        <f>1/((CW336+1)/(Q336/1.6)+1/(R336/1.37)) + CW336/((CW336+1)/(Q336/1.6) + CW336/(R336/1.37))</f>
        <v>0</v>
      </c>
      <c r="U336">
        <f>(CR336*CU336)</f>
        <v>0</v>
      </c>
      <c r="V336">
        <f>(DK336+(U336+2*0.95*5.67E-8*(((DK336+$B$7)+273)^4-(DK336+273)^4)-44100*J336)/(1.84*29.3*R336+8*0.95*5.67E-8*(DK336+273)^3))</f>
        <v>0</v>
      </c>
      <c r="W336">
        <f>($C$7*DL336+$D$7*DM336+$E$7*V336)</f>
        <v>0</v>
      </c>
      <c r="X336">
        <f>0.61365*exp(17.502*W336/(240.97+W336))</f>
        <v>0</v>
      </c>
      <c r="Y336">
        <f>(Z336/AA336*100)</f>
        <v>0</v>
      </c>
      <c r="Z336">
        <f>DD336*(DI336+DJ336)/1000</f>
        <v>0</v>
      </c>
      <c r="AA336">
        <f>0.61365*exp(17.502*DK336/(240.97+DK336))</f>
        <v>0</v>
      </c>
      <c r="AB336">
        <f>(X336-DD336*(DI336+DJ336)/1000)</f>
        <v>0</v>
      </c>
      <c r="AC336">
        <f>(-J336*44100)</f>
        <v>0</v>
      </c>
      <c r="AD336">
        <f>2*29.3*R336*0.92*(DK336-W336)</f>
        <v>0</v>
      </c>
      <c r="AE336">
        <f>2*0.95*5.67E-8*(((DK336+$B$7)+273)^4-(W336+273)^4)</f>
        <v>0</v>
      </c>
      <c r="AF336">
        <f>U336+AE336+AC336+AD336</f>
        <v>0</v>
      </c>
      <c r="AG336">
        <f>DH336*AU336*(DC336-DB336*(1000-AU336*DE336)/(1000-AU336*DD336))/(100*CV336)</f>
        <v>0</v>
      </c>
      <c r="AH336">
        <f>1000*DH336*AU336*(DD336-DE336)/(100*CV336*(1000-AU336*DD336))</f>
        <v>0</v>
      </c>
      <c r="AI336">
        <f>(AJ336 - AK336 - DI336*1E3/(8.314*(DK336+273.15)) * AM336/DH336 * AL336) * DH336/(100*CV336) * (1000 - DE336)/1000</f>
        <v>0</v>
      </c>
      <c r="AJ336">
        <v>523.033013147097</v>
      </c>
      <c r="AK336">
        <v>503.043763636363</v>
      </c>
      <c r="AL336">
        <v>3.40314027293573</v>
      </c>
      <c r="AM336">
        <v>64.6680745848926</v>
      </c>
      <c r="AN336">
        <f>(AP336 - AO336 + DI336*1E3/(8.314*(DK336+273.15)) * AR336/DH336 * AQ336) * DH336/(100*CV336) * 1000/(1000 - AP336)</f>
        <v>0</v>
      </c>
      <c r="AO336">
        <v>24.1920773899719</v>
      </c>
      <c r="AP336">
        <v>25.1348895104895</v>
      </c>
      <c r="AQ336">
        <v>4.47373048079283e-06</v>
      </c>
      <c r="AR336">
        <v>99.6129753711119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MAX(0,($B$13+$C$13*DP336)/(1+$D$13*DP336)*DI336/(DK336+273)*$E$13)</f>
        <v>0</v>
      </c>
      <c r="AX336" t="s">
        <v>407</v>
      </c>
      <c r="AY336" t="s">
        <v>407</v>
      </c>
      <c r="AZ336">
        <v>0</v>
      </c>
      <c r="BA336">
        <v>0</v>
      </c>
      <c r="BB336">
        <f>1-AZ336/BA336</f>
        <v>0</v>
      </c>
      <c r="BC336">
        <v>0</v>
      </c>
      <c r="BD336" t="s">
        <v>407</v>
      </c>
      <c r="BE336" t="s">
        <v>407</v>
      </c>
      <c r="BF336">
        <v>0</v>
      </c>
      <c r="BG336">
        <v>0</v>
      </c>
      <c r="BH336">
        <f>1-BF336/BG336</f>
        <v>0</v>
      </c>
      <c r="BI336">
        <v>0.5</v>
      </c>
      <c r="BJ336">
        <f>CS336</f>
        <v>0</v>
      </c>
      <c r="BK336">
        <f>L336</f>
        <v>0</v>
      </c>
      <c r="BL336">
        <f>BH336*BI336*BJ336</f>
        <v>0</v>
      </c>
      <c r="BM336">
        <f>(BK336-BC336)/BJ336</f>
        <v>0</v>
      </c>
      <c r="BN336">
        <f>(BA336-BG336)/BG336</f>
        <v>0</v>
      </c>
      <c r="BO336">
        <f>AZ336/(BB336+AZ336/BG336)</f>
        <v>0</v>
      </c>
      <c r="BP336" t="s">
        <v>407</v>
      </c>
      <c r="BQ336">
        <v>0</v>
      </c>
      <c r="BR336">
        <f>IF(BQ336&lt;&gt;0, BQ336, BO336)</f>
        <v>0</v>
      </c>
      <c r="BS336">
        <f>1-BR336/BG336</f>
        <v>0</v>
      </c>
      <c r="BT336">
        <f>(BG336-BF336)/(BG336-BR336)</f>
        <v>0</v>
      </c>
      <c r="BU336">
        <f>(BA336-BG336)/(BA336-BR336)</f>
        <v>0</v>
      </c>
      <c r="BV336">
        <f>(BG336-BF336)/(BG336-AZ336)</f>
        <v>0</v>
      </c>
      <c r="BW336">
        <f>(BA336-BG336)/(BA336-AZ336)</f>
        <v>0</v>
      </c>
      <c r="BX336">
        <f>(BT336*BR336/BF336)</f>
        <v>0</v>
      </c>
      <c r="BY336">
        <f>(1-BX336)</f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f>$B$11*DQ336+$C$11*DR336+$F$11*EC336*(1-EF336)</f>
        <v>0</v>
      </c>
      <c r="CS336">
        <f>CR336*CT336</f>
        <v>0</v>
      </c>
      <c r="CT336">
        <f>($B$11*$D$9+$C$11*$D$9+$F$11*((EP336+EH336)/MAX(EP336+EH336+EQ336, 0.1)*$I$9+EQ336/MAX(EP336+EH336+EQ336, 0.1)*$J$9))/($B$11+$C$11+$F$11)</f>
        <v>0</v>
      </c>
      <c r="CU336">
        <f>($B$11*$K$9+$C$11*$K$9+$F$11*((EP336+EH336)/MAX(EP336+EH336+EQ336, 0.1)*$P$9+EQ336/MAX(EP336+EH336+EQ336, 0.1)*$Q$9))/($B$11+$C$11+$F$11)</f>
        <v>0</v>
      </c>
      <c r="CV336">
        <v>2.96</v>
      </c>
      <c r="CW336">
        <v>0.5</v>
      </c>
      <c r="CX336" t="s">
        <v>408</v>
      </c>
      <c r="CY336">
        <v>2</v>
      </c>
      <c r="CZ336" t="b">
        <v>1</v>
      </c>
      <c r="DA336">
        <v>1510797029.6</v>
      </c>
      <c r="DB336">
        <v>467.718925925926</v>
      </c>
      <c r="DC336">
        <v>493.397925925926</v>
      </c>
      <c r="DD336">
        <v>25.1328962962963</v>
      </c>
      <c r="DE336">
        <v>24.1922185185185</v>
      </c>
      <c r="DF336">
        <v>460.543333333333</v>
      </c>
      <c r="DG336">
        <v>24.5598592592593</v>
      </c>
      <c r="DH336">
        <v>500.085925925926</v>
      </c>
      <c r="DI336">
        <v>89.8007</v>
      </c>
      <c r="DJ336">
        <v>0.100082392592593</v>
      </c>
      <c r="DK336">
        <v>26.5928333333333</v>
      </c>
      <c r="DL336">
        <v>27.4797222222222</v>
      </c>
      <c r="DM336">
        <v>999.9</v>
      </c>
      <c r="DN336">
        <v>0</v>
      </c>
      <c r="DO336">
        <v>0</v>
      </c>
      <c r="DP336">
        <v>9995.73888888889</v>
      </c>
      <c r="DQ336">
        <v>0</v>
      </c>
      <c r="DR336">
        <v>9.76404</v>
      </c>
      <c r="DS336">
        <v>-25.6790148148148</v>
      </c>
      <c r="DT336">
        <v>479.777148148148</v>
      </c>
      <c r="DU336">
        <v>505.630407407407</v>
      </c>
      <c r="DV336">
        <v>0.94068362962963</v>
      </c>
      <c r="DW336">
        <v>493.397925925926</v>
      </c>
      <c r="DX336">
        <v>24.1922185185185</v>
      </c>
      <c r="DY336">
        <v>2.25695185185185</v>
      </c>
      <c r="DZ336">
        <v>2.17247777777778</v>
      </c>
      <c r="EA336">
        <v>19.3724074074074</v>
      </c>
      <c r="EB336">
        <v>18.7607925925926</v>
      </c>
      <c r="EC336">
        <v>1999.98518518519</v>
      </c>
      <c r="ED336">
        <v>0.979994777777778</v>
      </c>
      <c r="EE336">
        <v>0.0200053962962963</v>
      </c>
      <c r="EF336">
        <v>0</v>
      </c>
      <c r="EG336">
        <v>2.26564074074074</v>
      </c>
      <c r="EH336">
        <v>0</v>
      </c>
      <c r="EI336">
        <v>4849.46777777778</v>
      </c>
      <c r="EJ336">
        <v>17299.9962962963</v>
      </c>
      <c r="EK336">
        <v>37.875</v>
      </c>
      <c r="EL336">
        <v>38.312</v>
      </c>
      <c r="EM336">
        <v>37.562</v>
      </c>
      <c r="EN336">
        <v>37.0183703703704</v>
      </c>
      <c r="EO336">
        <v>37.3005185185185</v>
      </c>
      <c r="EP336">
        <v>1959.97481481481</v>
      </c>
      <c r="EQ336">
        <v>40.0103703703704</v>
      </c>
      <c r="ER336">
        <v>0</v>
      </c>
      <c r="ES336">
        <v>1679597789.9</v>
      </c>
      <c r="ET336">
        <v>0</v>
      </c>
      <c r="EU336">
        <v>2.26398</v>
      </c>
      <c r="EV336">
        <v>0.179330770057508</v>
      </c>
      <c r="EW336">
        <v>1.62076924227507</v>
      </c>
      <c r="EX336">
        <v>4849.5072</v>
      </c>
      <c r="EY336">
        <v>15</v>
      </c>
      <c r="EZ336">
        <v>0</v>
      </c>
      <c r="FA336" t="s">
        <v>409</v>
      </c>
      <c r="FB336">
        <v>1510787920.6</v>
      </c>
      <c r="FC336">
        <v>1510787921.6</v>
      </c>
      <c r="FD336">
        <v>0</v>
      </c>
      <c r="FE336">
        <v>-0.101</v>
      </c>
      <c r="FF336">
        <v>-0.012</v>
      </c>
      <c r="FG336">
        <v>6.901</v>
      </c>
      <c r="FH336">
        <v>0.516</v>
      </c>
      <c r="FI336">
        <v>420</v>
      </c>
      <c r="FJ336">
        <v>24</v>
      </c>
      <c r="FK336">
        <v>0.32</v>
      </c>
      <c r="FL336">
        <v>0.12</v>
      </c>
      <c r="FM336">
        <v>0.940232609756098</v>
      </c>
      <c r="FN336">
        <v>0.0137422578397214</v>
      </c>
      <c r="FO336">
        <v>0.00161653690184505</v>
      </c>
      <c r="FP336">
        <v>1</v>
      </c>
      <c r="FQ336">
        <v>1</v>
      </c>
      <c r="FR336">
        <v>1</v>
      </c>
      <c r="FS336" t="s">
        <v>410</v>
      </c>
      <c r="FT336">
        <v>2.97301</v>
      </c>
      <c r="FU336">
        <v>2.75373</v>
      </c>
      <c r="FV336">
        <v>0.101126</v>
      </c>
      <c r="FW336">
        <v>0.106325</v>
      </c>
      <c r="FX336">
        <v>0.105517</v>
      </c>
      <c r="FY336">
        <v>0.104035</v>
      </c>
      <c r="FZ336">
        <v>34927.8</v>
      </c>
      <c r="GA336">
        <v>37876.6</v>
      </c>
      <c r="GB336">
        <v>35215.1</v>
      </c>
      <c r="GC336">
        <v>38440.2</v>
      </c>
      <c r="GD336">
        <v>44620.6</v>
      </c>
      <c r="GE336">
        <v>49729.7</v>
      </c>
      <c r="GF336">
        <v>55000</v>
      </c>
      <c r="GG336">
        <v>61642.3</v>
      </c>
      <c r="GH336">
        <v>1.98312</v>
      </c>
      <c r="GI336">
        <v>1.81413</v>
      </c>
      <c r="GJ336">
        <v>0.119653</v>
      </c>
      <c r="GK336">
        <v>0</v>
      </c>
      <c r="GL336">
        <v>25.529</v>
      </c>
      <c r="GM336">
        <v>999.9</v>
      </c>
      <c r="GN336">
        <v>61.909</v>
      </c>
      <c r="GO336">
        <v>30.051</v>
      </c>
      <c r="GP336">
        <v>29.4579</v>
      </c>
      <c r="GQ336">
        <v>55.5134</v>
      </c>
      <c r="GR336">
        <v>48.8862</v>
      </c>
      <c r="GS336">
        <v>1</v>
      </c>
      <c r="GT336">
        <v>-0.00537602</v>
      </c>
      <c r="GU336">
        <v>0.599695</v>
      </c>
      <c r="GV336">
        <v>20.1165</v>
      </c>
      <c r="GW336">
        <v>5.19707</v>
      </c>
      <c r="GX336">
        <v>12.004</v>
      </c>
      <c r="GY336">
        <v>4.9752</v>
      </c>
      <c r="GZ336">
        <v>3.29298</v>
      </c>
      <c r="HA336">
        <v>9999</v>
      </c>
      <c r="HB336">
        <v>9999</v>
      </c>
      <c r="HC336">
        <v>999.9</v>
      </c>
      <c r="HD336">
        <v>9999</v>
      </c>
      <c r="HE336">
        <v>1.8631</v>
      </c>
      <c r="HF336">
        <v>1.86813</v>
      </c>
      <c r="HG336">
        <v>1.86785</v>
      </c>
      <c r="HH336">
        <v>1.86898</v>
      </c>
      <c r="HI336">
        <v>1.86988</v>
      </c>
      <c r="HJ336">
        <v>1.86586</v>
      </c>
      <c r="HK336">
        <v>1.867</v>
      </c>
      <c r="HL336">
        <v>1.86832</v>
      </c>
      <c r="HM336">
        <v>5</v>
      </c>
      <c r="HN336">
        <v>0</v>
      </c>
      <c r="HO336">
        <v>0</v>
      </c>
      <c r="HP336">
        <v>0</v>
      </c>
      <c r="HQ336" t="s">
        <v>411</v>
      </c>
      <c r="HR336" t="s">
        <v>412</v>
      </c>
      <c r="HS336" t="s">
        <v>413</v>
      </c>
      <c r="HT336" t="s">
        <v>413</v>
      </c>
      <c r="HU336" t="s">
        <v>413</v>
      </c>
      <c r="HV336" t="s">
        <v>413</v>
      </c>
      <c r="HW336">
        <v>0</v>
      </c>
      <c r="HX336">
        <v>100</v>
      </c>
      <c r="HY336">
        <v>100</v>
      </c>
      <c r="HZ336">
        <v>7.329</v>
      </c>
      <c r="IA336">
        <v>0.5732</v>
      </c>
      <c r="IB336">
        <v>4.09459096810632</v>
      </c>
      <c r="IC336">
        <v>0.00701673648668627</v>
      </c>
      <c r="ID336">
        <v>-7.00304995360485e-07</v>
      </c>
      <c r="IE336">
        <v>-1.86506737496121e-11</v>
      </c>
      <c r="IF336">
        <v>0.00125787624930914</v>
      </c>
      <c r="IG336">
        <v>-0.0224036906934607</v>
      </c>
      <c r="IH336">
        <v>0.00249664406764014</v>
      </c>
      <c r="II336">
        <v>-2.59163740235367e-05</v>
      </c>
      <c r="IJ336">
        <v>-2</v>
      </c>
      <c r="IK336">
        <v>2020</v>
      </c>
      <c r="IL336">
        <v>1</v>
      </c>
      <c r="IM336">
        <v>25</v>
      </c>
      <c r="IN336">
        <v>151.9</v>
      </c>
      <c r="IO336">
        <v>151.9</v>
      </c>
      <c r="IP336">
        <v>1.2439</v>
      </c>
      <c r="IQ336">
        <v>2.64282</v>
      </c>
      <c r="IR336">
        <v>1.54785</v>
      </c>
      <c r="IS336">
        <v>2.30347</v>
      </c>
      <c r="IT336">
        <v>1.34644</v>
      </c>
      <c r="IU336">
        <v>2.37915</v>
      </c>
      <c r="IV336">
        <v>34.1678</v>
      </c>
      <c r="IW336">
        <v>24.2188</v>
      </c>
      <c r="IX336">
        <v>18</v>
      </c>
      <c r="IY336">
        <v>503.191</v>
      </c>
      <c r="IZ336">
        <v>396.337</v>
      </c>
      <c r="JA336">
        <v>24.1594</v>
      </c>
      <c r="JB336">
        <v>27.1284</v>
      </c>
      <c r="JC336">
        <v>30</v>
      </c>
      <c r="JD336">
        <v>27.0782</v>
      </c>
      <c r="JE336">
        <v>27.0206</v>
      </c>
      <c r="JF336">
        <v>24.9128</v>
      </c>
      <c r="JG336">
        <v>26.0993</v>
      </c>
      <c r="JH336">
        <v>63.7695</v>
      </c>
      <c r="JI336">
        <v>24.1748</v>
      </c>
      <c r="JJ336">
        <v>541.846</v>
      </c>
      <c r="JK336">
        <v>24.1657</v>
      </c>
      <c r="JL336">
        <v>102.061</v>
      </c>
      <c r="JM336">
        <v>102.614</v>
      </c>
    </row>
    <row r="337" spans="1:273">
      <c r="A337">
        <v>321</v>
      </c>
      <c r="B337">
        <v>1510797042.1</v>
      </c>
      <c r="C337">
        <v>7710</v>
      </c>
      <c r="D337" t="s">
        <v>1053</v>
      </c>
      <c r="E337" t="s">
        <v>1054</v>
      </c>
      <c r="F337">
        <v>5</v>
      </c>
      <c r="G337" t="s">
        <v>798</v>
      </c>
      <c r="H337" t="s">
        <v>406</v>
      </c>
      <c r="I337">
        <v>1510797034.31429</v>
      </c>
      <c r="J337">
        <f>(K337)/1000</f>
        <v>0</v>
      </c>
      <c r="K337">
        <f>IF(CZ337, AN337, AH337)</f>
        <v>0</v>
      </c>
      <c r="L337">
        <f>IF(CZ337, AI337, AG337)</f>
        <v>0</v>
      </c>
      <c r="M337">
        <f>DB337 - IF(AU337&gt;1, L337*CV337*100.0/(AW337*DP337), 0)</f>
        <v>0</v>
      </c>
      <c r="N337">
        <f>((T337-J337/2)*M337-L337)/(T337+J337/2)</f>
        <v>0</v>
      </c>
      <c r="O337">
        <f>N337*(DI337+DJ337)/1000.0</f>
        <v>0</v>
      </c>
      <c r="P337">
        <f>(DB337 - IF(AU337&gt;1, L337*CV337*100.0/(AW337*DP337), 0))*(DI337+DJ337)/1000.0</f>
        <v>0</v>
      </c>
      <c r="Q337">
        <f>2.0/((1/S337-1/R337)+SIGN(S337)*SQRT((1/S337-1/R337)*(1/S337-1/R337) + 4*CW337/((CW337+1)*(CW337+1))*(2*1/S337*1/R337-1/R337*1/R337)))</f>
        <v>0</v>
      </c>
      <c r="R337">
        <f>IF(LEFT(CX337,1)&lt;&gt;"0",IF(LEFT(CX337,1)="1",3.0,CY337),$D$5+$E$5*(DP337*DI337/($K$5*1000))+$F$5*(DP337*DI337/($K$5*1000))*MAX(MIN(CV337,$J$5),$I$5)*MAX(MIN(CV337,$J$5),$I$5)+$G$5*MAX(MIN(CV337,$J$5),$I$5)*(DP337*DI337/($K$5*1000))+$H$5*(DP337*DI337/($K$5*1000))*(DP337*DI337/($K$5*1000)))</f>
        <v>0</v>
      </c>
      <c r="S337">
        <f>J337*(1000-(1000*0.61365*exp(17.502*W337/(240.97+W337))/(DI337+DJ337)+DD337)/2)/(1000*0.61365*exp(17.502*W337/(240.97+W337))/(DI337+DJ337)-DD337)</f>
        <v>0</v>
      </c>
      <c r="T337">
        <f>1/((CW337+1)/(Q337/1.6)+1/(R337/1.37)) + CW337/((CW337+1)/(Q337/1.6) + CW337/(R337/1.37))</f>
        <v>0</v>
      </c>
      <c r="U337">
        <f>(CR337*CU337)</f>
        <v>0</v>
      </c>
      <c r="V337">
        <f>(DK337+(U337+2*0.95*5.67E-8*(((DK337+$B$7)+273)^4-(DK337+273)^4)-44100*J337)/(1.84*29.3*R337+8*0.95*5.67E-8*(DK337+273)^3))</f>
        <v>0</v>
      </c>
      <c r="W337">
        <f>($C$7*DL337+$D$7*DM337+$E$7*V337)</f>
        <v>0</v>
      </c>
      <c r="X337">
        <f>0.61365*exp(17.502*W337/(240.97+W337))</f>
        <v>0</v>
      </c>
      <c r="Y337">
        <f>(Z337/AA337*100)</f>
        <v>0</v>
      </c>
      <c r="Z337">
        <f>DD337*(DI337+DJ337)/1000</f>
        <v>0</v>
      </c>
      <c r="AA337">
        <f>0.61365*exp(17.502*DK337/(240.97+DK337))</f>
        <v>0</v>
      </c>
      <c r="AB337">
        <f>(X337-DD337*(DI337+DJ337)/1000)</f>
        <v>0</v>
      </c>
      <c r="AC337">
        <f>(-J337*44100)</f>
        <v>0</v>
      </c>
      <c r="AD337">
        <f>2*29.3*R337*0.92*(DK337-W337)</f>
        <v>0</v>
      </c>
      <c r="AE337">
        <f>2*0.95*5.67E-8*(((DK337+$B$7)+273)^4-(W337+273)^4)</f>
        <v>0</v>
      </c>
      <c r="AF337">
        <f>U337+AE337+AC337+AD337</f>
        <v>0</v>
      </c>
      <c r="AG337">
        <f>DH337*AU337*(DC337-DB337*(1000-AU337*DE337)/(1000-AU337*DD337))/(100*CV337)</f>
        <v>0</v>
      </c>
      <c r="AH337">
        <f>1000*DH337*AU337*(DD337-DE337)/(100*CV337*(1000-AU337*DD337))</f>
        <v>0</v>
      </c>
      <c r="AI337">
        <f>(AJ337 - AK337 - DI337*1E3/(8.314*(DK337+273.15)) * AM337/DH337 * AL337) * DH337/(100*CV337) * (1000 - DE337)/1000</f>
        <v>0</v>
      </c>
      <c r="AJ337">
        <v>539.630618541834</v>
      </c>
      <c r="AK337">
        <v>519.672103030303</v>
      </c>
      <c r="AL337">
        <v>3.34129945953671</v>
      </c>
      <c r="AM337">
        <v>64.6680745848926</v>
      </c>
      <c r="AN337">
        <f>(AP337 - AO337 + DI337*1E3/(8.314*(DK337+273.15)) * AR337/DH337 * AQ337) * DH337/(100*CV337) * 1000/(1000 - AP337)</f>
        <v>0</v>
      </c>
      <c r="AO337">
        <v>24.1923102843357</v>
      </c>
      <c r="AP337">
        <v>25.1367272727273</v>
      </c>
      <c r="AQ337">
        <v>1.0234663158843e-05</v>
      </c>
      <c r="AR337">
        <v>99.6129753711119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MAX(0,($B$13+$C$13*DP337)/(1+$D$13*DP337)*DI337/(DK337+273)*$E$13)</f>
        <v>0</v>
      </c>
      <c r="AX337" t="s">
        <v>407</v>
      </c>
      <c r="AY337" t="s">
        <v>407</v>
      </c>
      <c r="AZ337">
        <v>0</v>
      </c>
      <c r="BA337">
        <v>0</v>
      </c>
      <c r="BB337">
        <f>1-AZ337/BA337</f>
        <v>0</v>
      </c>
      <c r="BC337">
        <v>0</v>
      </c>
      <c r="BD337" t="s">
        <v>407</v>
      </c>
      <c r="BE337" t="s">
        <v>407</v>
      </c>
      <c r="BF337">
        <v>0</v>
      </c>
      <c r="BG337">
        <v>0</v>
      </c>
      <c r="BH337">
        <f>1-BF337/BG337</f>
        <v>0</v>
      </c>
      <c r="BI337">
        <v>0.5</v>
      </c>
      <c r="BJ337">
        <f>CS337</f>
        <v>0</v>
      </c>
      <c r="BK337">
        <f>L337</f>
        <v>0</v>
      </c>
      <c r="BL337">
        <f>BH337*BI337*BJ337</f>
        <v>0</v>
      </c>
      <c r="BM337">
        <f>(BK337-BC337)/BJ337</f>
        <v>0</v>
      </c>
      <c r="BN337">
        <f>(BA337-BG337)/BG337</f>
        <v>0</v>
      </c>
      <c r="BO337">
        <f>AZ337/(BB337+AZ337/BG337)</f>
        <v>0</v>
      </c>
      <c r="BP337" t="s">
        <v>407</v>
      </c>
      <c r="BQ337">
        <v>0</v>
      </c>
      <c r="BR337">
        <f>IF(BQ337&lt;&gt;0, BQ337, BO337)</f>
        <v>0</v>
      </c>
      <c r="BS337">
        <f>1-BR337/BG337</f>
        <v>0</v>
      </c>
      <c r="BT337">
        <f>(BG337-BF337)/(BG337-BR337)</f>
        <v>0</v>
      </c>
      <c r="BU337">
        <f>(BA337-BG337)/(BA337-BR337)</f>
        <v>0</v>
      </c>
      <c r="BV337">
        <f>(BG337-BF337)/(BG337-AZ337)</f>
        <v>0</v>
      </c>
      <c r="BW337">
        <f>(BA337-BG337)/(BA337-AZ337)</f>
        <v>0</v>
      </c>
      <c r="BX337">
        <f>(BT337*BR337/BF337)</f>
        <v>0</v>
      </c>
      <c r="BY337">
        <f>(1-BX337)</f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f>$B$11*DQ337+$C$11*DR337+$F$11*EC337*(1-EF337)</f>
        <v>0</v>
      </c>
      <c r="CS337">
        <f>CR337*CT337</f>
        <v>0</v>
      </c>
      <c r="CT337">
        <f>($B$11*$D$9+$C$11*$D$9+$F$11*((EP337+EH337)/MAX(EP337+EH337+EQ337, 0.1)*$I$9+EQ337/MAX(EP337+EH337+EQ337, 0.1)*$J$9))/($B$11+$C$11+$F$11)</f>
        <v>0</v>
      </c>
      <c r="CU337">
        <f>($B$11*$K$9+$C$11*$K$9+$F$11*((EP337+EH337)/MAX(EP337+EH337+EQ337, 0.1)*$P$9+EQ337/MAX(EP337+EH337+EQ337, 0.1)*$Q$9))/($B$11+$C$11+$F$11)</f>
        <v>0</v>
      </c>
      <c r="CV337">
        <v>2.96</v>
      </c>
      <c r="CW337">
        <v>0.5</v>
      </c>
      <c r="CX337" t="s">
        <v>408</v>
      </c>
      <c r="CY337">
        <v>2</v>
      </c>
      <c r="CZ337" t="b">
        <v>1</v>
      </c>
      <c r="DA337">
        <v>1510797034.31429</v>
      </c>
      <c r="DB337">
        <v>482.83725</v>
      </c>
      <c r="DC337">
        <v>509.180821428571</v>
      </c>
      <c r="DD337">
        <v>25.1349571428571</v>
      </c>
      <c r="DE337">
        <v>24.1922678571429</v>
      </c>
      <c r="DF337">
        <v>475.566178571429</v>
      </c>
      <c r="DG337">
        <v>24.5618071428571</v>
      </c>
      <c r="DH337">
        <v>500.082821428571</v>
      </c>
      <c r="DI337">
        <v>89.8005892857143</v>
      </c>
      <c r="DJ337">
        <v>0.100067064285714</v>
      </c>
      <c r="DK337">
        <v>26.5933035714286</v>
      </c>
      <c r="DL337">
        <v>27.4875214285714</v>
      </c>
      <c r="DM337">
        <v>999.9</v>
      </c>
      <c r="DN337">
        <v>0</v>
      </c>
      <c r="DO337">
        <v>0</v>
      </c>
      <c r="DP337">
        <v>9993.12178571429</v>
      </c>
      <c r="DQ337">
        <v>0</v>
      </c>
      <c r="DR337">
        <v>9.76674857142857</v>
      </c>
      <c r="DS337">
        <v>-26.3436107142857</v>
      </c>
      <c r="DT337">
        <v>495.286214285714</v>
      </c>
      <c r="DU337">
        <v>521.8045</v>
      </c>
      <c r="DV337">
        <v>0.942688892857143</v>
      </c>
      <c r="DW337">
        <v>509.180821428571</v>
      </c>
      <c r="DX337">
        <v>24.1922678571429</v>
      </c>
      <c r="DY337">
        <v>2.25713321428571</v>
      </c>
      <c r="DZ337">
        <v>2.17247928571429</v>
      </c>
      <c r="EA337">
        <v>19.3736964285714</v>
      </c>
      <c r="EB337">
        <v>18.7608035714286</v>
      </c>
      <c r="EC337">
        <v>1999.97464285714</v>
      </c>
      <c r="ED337">
        <v>0.97999475</v>
      </c>
      <c r="EE337">
        <v>0.020005425</v>
      </c>
      <c r="EF337">
        <v>0</v>
      </c>
      <c r="EG337">
        <v>2.29573928571429</v>
      </c>
      <c r="EH337">
        <v>0</v>
      </c>
      <c r="EI337">
        <v>4849.51464285714</v>
      </c>
      <c r="EJ337">
        <v>17299.9035714286</v>
      </c>
      <c r="EK337">
        <v>37.875</v>
      </c>
      <c r="EL337">
        <v>38.312</v>
      </c>
      <c r="EM337">
        <v>37.562</v>
      </c>
      <c r="EN337">
        <v>37.0287857142857</v>
      </c>
      <c r="EO337">
        <v>37.3075714285714</v>
      </c>
      <c r="EP337">
        <v>1959.96464285714</v>
      </c>
      <c r="EQ337">
        <v>40.01</v>
      </c>
      <c r="ER337">
        <v>0</v>
      </c>
      <c r="ES337">
        <v>1679597795.3</v>
      </c>
      <c r="ET337">
        <v>0</v>
      </c>
      <c r="EU337">
        <v>2.28415</v>
      </c>
      <c r="EV337">
        <v>0.237473503890505</v>
      </c>
      <c r="EW337">
        <v>-0.300170951737404</v>
      </c>
      <c r="EX337">
        <v>4849.55923076923</v>
      </c>
      <c r="EY337">
        <v>15</v>
      </c>
      <c r="EZ337">
        <v>0</v>
      </c>
      <c r="FA337" t="s">
        <v>409</v>
      </c>
      <c r="FB337">
        <v>1510787920.6</v>
      </c>
      <c r="FC337">
        <v>1510787921.6</v>
      </c>
      <c r="FD337">
        <v>0</v>
      </c>
      <c r="FE337">
        <v>-0.101</v>
      </c>
      <c r="FF337">
        <v>-0.012</v>
      </c>
      <c r="FG337">
        <v>6.901</v>
      </c>
      <c r="FH337">
        <v>0.516</v>
      </c>
      <c r="FI337">
        <v>420</v>
      </c>
      <c r="FJ337">
        <v>24</v>
      </c>
      <c r="FK337">
        <v>0.32</v>
      </c>
      <c r="FL337">
        <v>0.12</v>
      </c>
      <c r="FM337">
        <v>0.941299390243903</v>
      </c>
      <c r="FN337">
        <v>0.0215267665505229</v>
      </c>
      <c r="FO337">
        <v>0.002264796387532</v>
      </c>
      <c r="FP337">
        <v>1</v>
      </c>
      <c r="FQ337">
        <v>1</v>
      </c>
      <c r="FR337">
        <v>1</v>
      </c>
      <c r="FS337" t="s">
        <v>410</v>
      </c>
      <c r="FT337">
        <v>2.9729</v>
      </c>
      <c r="FU337">
        <v>2.7538</v>
      </c>
      <c r="FV337">
        <v>0.103595</v>
      </c>
      <c r="FW337">
        <v>0.108875</v>
      </c>
      <c r="FX337">
        <v>0.105518</v>
      </c>
      <c r="FY337">
        <v>0.104026</v>
      </c>
      <c r="FZ337">
        <v>34832</v>
      </c>
      <c r="GA337">
        <v>37768.7</v>
      </c>
      <c r="GB337">
        <v>35215.2</v>
      </c>
      <c r="GC337">
        <v>38440.4</v>
      </c>
      <c r="GD337">
        <v>44620.4</v>
      </c>
      <c r="GE337">
        <v>49730.3</v>
      </c>
      <c r="GF337">
        <v>54999.8</v>
      </c>
      <c r="GG337">
        <v>61642.3</v>
      </c>
      <c r="GH337">
        <v>1.98288</v>
      </c>
      <c r="GI337">
        <v>1.8145</v>
      </c>
      <c r="GJ337">
        <v>0.121109</v>
      </c>
      <c r="GK337">
        <v>0</v>
      </c>
      <c r="GL337">
        <v>25.5273</v>
      </c>
      <c r="GM337">
        <v>999.9</v>
      </c>
      <c r="GN337">
        <v>61.909</v>
      </c>
      <c r="GO337">
        <v>30.051</v>
      </c>
      <c r="GP337">
        <v>29.459</v>
      </c>
      <c r="GQ337">
        <v>55.3734</v>
      </c>
      <c r="GR337">
        <v>49.0505</v>
      </c>
      <c r="GS337">
        <v>1</v>
      </c>
      <c r="GT337">
        <v>-0.00530488</v>
      </c>
      <c r="GU337">
        <v>0.61518</v>
      </c>
      <c r="GV337">
        <v>20.1163</v>
      </c>
      <c r="GW337">
        <v>5.19737</v>
      </c>
      <c r="GX337">
        <v>12.0041</v>
      </c>
      <c r="GY337">
        <v>4.97515</v>
      </c>
      <c r="GZ337">
        <v>3.29295</v>
      </c>
      <c r="HA337">
        <v>9999</v>
      </c>
      <c r="HB337">
        <v>9999</v>
      </c>
      <c r="HC337">
        <v>999.9</v>
      </c>
      <c r="HD337">
        <v>9999</v>
      </c>
      <c r="HE337">
        <v>1.8631</v>
      </c>
      <c r="HF337">
        <v>1.86813</v>
      </c>
      <c r="HG337">
        <v>1.86788</v>
      </c>
      <c r="HH337">
        <v>1.86898</v>
      </c>
      <c r="HI337">
        <v>1.86985</v>
      </c>
      <c r="HJ337">
        <v>1.86585</v>
      </c>
      <c r="HK337">
        <v>1.86704</v>
      </c>
      <c r="HL337">
        <v>1.86834</v>
      </c>
      <c r="HM337">
        <v>5</v>
      </c>
      <c r="HN337">
        <v>0</v>
      </c>
      <c r="HO337">
        <v>0</v>
      </c>
      <c r="HP337">
        <v>0</v>
      </c>
      <c r="HQ337" t="s">
        <v>411</v>
      </c>
      <c r="HR337" t="s">
        <v>412</v>
      </c>
      <c r="HS337" t="s">
        <v>413</v>
      </c>
      <c r="HT337" t="s">
        <v>413</v>
      </c>
      <c r="HU337" t="s">
        <v>413</v>
      </c>
      <c r="HV337" t="s">
        <v>413</v>
      </c>
      <c r="HW337">
        <v>0</v>
      </c>
      <c r="HX337">
        <v>100</v>
      </c>
      <c r="HY337">
        <v>100</v>
      </c>
      <c r="HZ337">
        <v>7.431</v>
      </c>
      <c r="IA337">
        <v>0.5732</v>
      </c>
      <c r="IB337">
        <v>4.09459096810632</v>
      </c>
      <c r="IC337">
        <v>0.00701673648668627</v>
      </c>
      <c r="ID337">
        <v>-7.00304995360485e-07</v>
      </c>
      <c r="IE337">
        <v>-1.86506737496121e-11</v>
      </c>
      <c r="IF337">
        <v>0.00125787624930914</v>
      </c>
      <c r="IG337">
        <v>-0.0224036906934607</v>
      </c>
      <c r="IH337">
        <v>0.00249664406764014</v>
      </c>
      <c r="II337">
        <v>-2.59163740235367e-05</v>
      </c>
      <c r="IJ337">
        <v>-2</v>
      </c>
      <c r="IK337">
        <v>2020</v>
      </c>
      <c r="IL337">
        <v>1</v>
      </c>
      <c r="IM337">
        <v>25</v>
      </c>
      <c r="IN337">
        <v>152</v>
      </c>
      <c r="IO337">
        <v>152</v>
      </c>
      <c r="IP337">
        <v>1.27319</v>
      </c>
      <c r="IQ337">
        <v>2.6355</v>
      </c>
      <c r="IR337">
        <v>1.54785</v>
      </c>
      <c r="IS337">
        <v>2.30469</v>
      </c>
      <c r="IT337">
        <v>1.34644</v>
      </c>
      <c r="IU337">
        <v>2.41821</v>
      </c>
      <c r="IV337">
        <v>34.1452</v>
      </c>
      <c r="IW337">
        <v>24.2188</v>
      </c>
      <c r="IX337">
        <v>18</v>
      </c>
      <c r="IY337">
        <v>503.027</v>
      </c>
      <c r="IZ337">
        <v>396.557</v>
      </c>
      <c r="JA337">
        <v>24.1781</v>
      </c>
      <c r="JB337">
        <v>27.1284</v>
      </c>
      <c r="JC337">
        <v>30.0001</v>
      </c>
      <c r="JD337">
        <v>27.0783</v>
      </c>
      <c r="JE337">
        <v>27.0226</v>
      </c>
      <c r="JF337">
        <v>25.5146</v>
      </c>
      <c r="JG337">
        <v>26.0993</v>
      </c>
      <c r="JH337">
        <v>63.7695</v>
      </c>
      <c r="JI337">
        <v>24.1777</v>
      </c>
      <c r="JJ337">
        <v>555.366</v>
      </c>
      <c r="JK337">
        <v>24.1599</v>
      </c>
      <c r="JL337">
        <v>102.061</v>
      </c>
      <c r="JM337">
        <v>102.614</v>
      </c>
    </row>
    <row r="338" spans="1:273">
      <c r="A338">
        <v>322</v>
      </c>
      <c r="B338">
        <v>1510797047.1</v>
      </c>
      <c r="C338">
        <v>7715</v>
      </c>
      <c r="D338" t="s">
        <v>1055</v>
      </c>
      <c r="E338" t="s">
        <v>1056</v>
      </c>
      <c r="F338">
        <v>5</v>
      </c>
      <c r="G338" t="s">
        <v>798</v>
      </c>
      <c r="H338" t="s">
        <v>406</v>
      </c>
      <c r="I338">
        <v>1510797039.6</v>
      </c>
      <c r="J338">
        <f>(K338)/1000</f>
        <v>0</v>
      </c>
      <c r="K338">
        <f>IF(CZ338, AN338, AH338)</f>
        <v>0</v>
      </c>
      <c r="L338">
        <f>IF(CZ338, AI338, AG338)</f>
        <v>0</v>
      </c>
      <c r="M338">
        <f>DB338 - IF(AU338&gt;1, L338*CV338*100.0/(AW338*DP338), 0)</f>
        <v>0</v>
      </c>
      <c r="N338">
        <f>((T338-J338/2)*M338-L338)/(T338+J338/2)</f>
        <v>0</v>
      </c>
      <c r="O338">
        <f>N338*(DI338+DJ338)/1000.0</f>
        <v>0</v>
      </c>
      <c r="P338">
        <f>(DB338 - IF(AU338&gt;1, L338*CV338*100.0/(AW338*DP338), 0))*(DI338+DJ338)/1000.0</f>
        <v>0</v>
      </c>
      <c r="Q338">
        <f>2.0/((1/S338-1/R338)+SIGN(S338)*SQRT((1/S338-1/R338)*(1/S338-1/R338) + 4*CW338/((CW338+1)*(CW338+1))*(2*1/S338*1/R338-1/R338*1/R338)))</f>
        <v>0</v>
      </c>
      <c r="R338">
        <f>IF(LEFT(CX338,1)&lt;&gt;"0",IF(LEFT(CX338,1)="1",3.0,CY338),$D$5+$E$5*(DP338*DI338/($K$5*1000))+$F$5*(DP338*DI338/($K$5*1000))*MAX(MIN(CV338,$J$5),$I$5)*MAX(MIN(CV338,$J$5),$I$5)+$G$5*MAX(MIN(CV338,$J$5),$I$5)*(DP338*DI338/($K$5*1000))+$H$5*(DP338*DI338/($K$5*1000))*(DP338*DI338/($K$5*1000)))</f>
        <v>0</v>
      </c>
      <c r="S338">
        <f>J338*(1000-(1000*0.61365*exp(17.502*W338/(240.97+W338))/(DI338+DJ338)+DD338)/2)/(1000*0.61365*exp(17.502*W338/(240.97+W338))/(DI338+DJ338)-DD338)</f>
        <v>0</v>
      </c>
      <c r="T338">
        <f>1/((CW338+1)/(Q338/1.6)+1/(R338/1.37)) + CW338/((CW338+1)/(Q338/1.6) + CW338/(R338/1.37))</f>
        <v>0</v>
      </c>
      <c r="U338">
        <f>(CR338*CU338)</f>
        <v>0</v>
      </c>
      <c r="V338">
        <f>(DK338+(U338+2*0.95*5.67E-8*(((DK338+$B$7)+273)^4-(DK338+273)^4)-44100*J338)/(1.84*29.3*R338+8*0.95*5.67E-8*(DK338+273)^3))</f>
        <v>0</v>
      </c>
      <c r="W338">
        <f>($C$7*DL338+$D$7*DM338+$E$7*V338)</f>
        <v>0</v>
      </c>
      <c r="X338">
        <f>0.61365*exp(17.502*W338/(240.97+W338))</f>
        <v>0</v>
      </c>
      <c r="Y338">
        <f>(Z338/AA338*100)</f>
        <v>0</v>
      </c>
      <c r="Z338">
        <f>DD338*(DI338+DJ338)/1000</f>
        <v>0</v>
      </c>
      <c r="AA338">
        <f>0.61365*exp(17.502*DK338/(240.97+DK338))</f>
        <v>0</v>
      </c>
      <c r="AB338">
        <f>(X338-DD338*(DI338+DJ338)/1000)</f>
        <v>0</v>
      </c>
      <c r="AC338">
        <f>(-J338*44100)</f>
        <v>0</v>
      </c>
      <c r="AD338">
        <f>2*29.3*R338*0.92*(DK338-W338)</f>
        <v>0</v>
      </c>
      <c r="AE338">
        <f>2*0.95*5.67E-8*(((DK338+$B$7)+273)^4-(W338+273)^4)</f>
        <v>0</v>
      </c>
      <c r="AF338">
        <f>U338+AE338+AC338+AD338</f>
        <v>0</v>
      </c>
      <c r="AG338">
        <f>DH338*AU338*(DC338-DB338*(1000-AU338*DE338)/(1000-AU338*DD338))/(100*CV338)</f>
        <v>0</v>
      </c>
      <c r="AH338">
        <f>1000*DH338*AU338*(DD338-DE338)/(100*CV338*(1000-AU338*DD338))</f>
        <v>0</v>
      </c>
      <c r="AI338">
        <f>(AJ338 - AK338 - DI338*1E3/(8.314*(DK338+273.15)) * AM338/DH338 * AL338) * DH338/(100*CV338) * (1000 - DE338)/1000</f>
        <v>0</v>
      </c>
      <c r="AJ338">
        <v>557.299598586147</v>
      </c>
      <c r="AK338">
        <v>536.888739393939</v>
      </c>
      <c r="AL338">
        <v>3.44555423037884</v>
      </c>
      <c r="AM338">
        <v>64.6680745848926</v>
      </c>
      <c r="AN338">
        <f>(AP338 - AO338 + DI338*1E3/(8.314*(DK338+273.15)) * AR338/DH338 * AQ338) * DH338/(100*CV338) * 1000/(1000 - AP338)</f>
        <v>0</v>
      </c>
      <c r="AO338">
        <v>24.1909466896474</v>
      </c>
      <c r="AP338">
        <v>25.1385174825175</v>
      </c>
      <c r="AQ338">
        <v>1.98018350159702e-06</v>
      </c>
      <c r="AR338">
        <v>99.6129753711119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MAX(0,($B$13+$C$13*DP338)/(1+$D$13*DP338)*DI338/(DK338+273)*$E$13)</f>
        <v>0</v>
      </c>
      <c r="AX338" t="s">
        <v>407</v>
      </c>
      <c r="AY338" t="s">
        <v>407</v>
      </c>
      <c r="AZ338">
        <v>0</v>
      </c>
      <c r="BA338">
        <v>0</v>
      </c>
      <c r="BB338">
        <f>1-AZ338/BA338</f>
        <v>0</v>
      </c>
      <c r="BC338">
        <v>0</v>
      </c>
      <c r="BD338" t="s">
        <v>407</v>
      </c>
      <c r="BE338" t="s">
        <v>407</v>
      </c>
      <c r="BF338">
        <v>0</v>
      </c>
      <c r="BG338">
        <v>0</v>
      </c>
      <c r="BH338">
        <f>1-BF338/BG338</f>
        <v>0</v>
      </c>
      <c r="BI338">
        <v>0.5</v>
      </c>
      <c r="BJ338">
        <f>CS338</f>
        <v>0</v>
      </c>
      <c r="BK338">
        <f>L338</f>
        <v>0</v>
      </c>
      <c r="BL338">
        <f>BH338*BI338*BJ338</f>
        <v>0</v>
      </c>
      <c r="BM338">
        <f>(BK338-BC338)/BJ338</f>
        <v>0</v>
      </c>
      <c r="BN338">
        <f>(BA338-BG338)/BG338</f>
        <v>0</v>
      </c>
      <c r="BO338">
        <f>AZ338/(BB338+AZ338/BG338)</f>
        <v>0</v>
      </c>
      <c r="BP338" t="s">
        <v>407</v>
      </c>
      <c r="BQ338">
        <v>0</v>
      </c>
      <c r="BR338">
        <f>IF(BQ338&lt;&gt;0, BQ338, BO338)</f>
        <v>0</v>
      </c>
      <c r="BS338">
        <f>1-BR338/BG338</f>
        <v>0</v>
      </c>
      <c r="BT338">
        <f>(BG338-BF338)/(BG338-BR338)</f>
        <v>0</v>
      </c>
      <c r="BU338">
        <f>(BA338-BG338)/(BA338-BR338)</f>
        <v>0</v>
      </c>
      <c r="BV338">
        <f>(BG338-BF338)/(BG338-AZ338)</f>
        <v>0</v>
      </c>
      <c r="BW338">
        <f>(BA338-BG338)/(BA338-AZ338)</f>
        <v>0</v>
      </c>
      <c r="BX338">
        <f>(BT338*BR338/BF338)</f>
        <v>0</v>
      </c>
      <c r="BY338">
        <f>(1-BX338)</f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f>$B$11*DQ338+$C$11*DR338+$F$11*EC338*(1-EF338)</f>
        <v>0</v>
      </c>
      <c r="CS338">
        <f>CR338*CT338</f>
        <v>0</v>
      </c>
      <c r="CT338">
        <f>($B$11*$D$9+$C$11*$D$9+$F$11*((EP338+EH338)/MAX(EP338+EH338+EQ338, 0.1)*$I$9+EQ338/MAX(EP338+EH338+EQ338, 0.1)*$J$9))/($B$11+$C$11+$F$11)</f>
        <v>0</v>
      </c>
      <c r="CU338">
        <f>($B$11*$K$9+$C$11*$K$9+$F$11*((EP338+EH338)/MAX(EP338+EH338+EQ338, 0.1)*$P$9+EQ338/MAX(EP338+EH338+EQ338, 0.1)*$Q$9))/($B$11+$C$11+$F$11)</f>
        <v>0</v>
      </c>
      <c r="CV338">
        <v>2.96</v>
      </c>
      <c r="CW338">
        <v>0.5</v>
      </c>
      <c r="CX338" t="s">
        <v>408</v>
      </c>
      <c r="CY338">
        <v>2</v>
      </c>
      <c r="CZ338" t="b">
        <v>1</v>
      </c>
      <c r="DA338">
        <v>1510797039.6</v>
      </c>
      <c r="DB338">
        <v>500.178111111111</v>
      </c>
      <c r="DC338">
        <v>527.009296296296</v>
      </c>
      <c r="DD338">
        <v>25.1365037037037</v>
      </c>
      <c r="DE338">
        <v>24.1918185185185</v>
      </c>
      <c r="DF338">
        <v>492.798037037037</v>
      </c>
      <c r="DG338">
        <v>24.5632777777778</v>
      </c>
      <c r="DH338">
        <v>500.074222222222</v>
      </c>
      <c r="DI338">
        <v>89.8006703703704</v>
      </c>
      <c r="DJ338">
        <v>0.0999543851851852</v>
      </c>
      <c r="DK338">
        <v>26.5944555555556</v>
      </c>
      <c r="DL338">
        <v>27.4959074074074</v>
      </c>
      <c r="DM338">
        <v>999.9</v>
      </c>
      <c r="DN338">
        <v>0</v>
      </c>
      <c r="DO338">
        <v>0</v>
      </c>
      <c r="DP338">
        <v>10001.3381481481</v>
      </c>
      <c r="DQ338">
        <v>0</v>
      </c>
      <c r="DR338">
        <v>9.77098518518518</v>
      </c>
      <c r="DS338">
        <v>-26.8311888888889</v>
      </c>
      <c r="DT338">
        <v>513.074962962963</v>
      </c>
      <c r="DU338">
        <v>540.07462962963</v>
      </c>
      <c r="DV338">
        <v>0.944684074074074</v>
      </c>
      <c r="DW338">
        <v>527.009296296296</v>
      </c>
      <c r="DX338">
        <v>24.1918185185185</v>
      </c>
      <c r="DY338">
        <v>2.25727407407407</v>
      </c>
      <c r="DZ338">
        <v>2.17244148148148</v>
      </c>
      <c r="EA338">
        <v>19.3747037037037</v>
      </c>
      <c r="EB338">
        <v>18.7605111111111</v>
      </c>
      <c r="EC338">
        <v>1999.97851851852</v>
      </c>
      <c r="ED338">
        <v>0.979994777777778</v>
      </c>
      <c r="EE338">
        <v>0.0200053962962963</v>
      </c>
      <c r="EF338">
        <v>0</v>
      </c>
      <c r="EG338">
        <v>2.31042962962963</v>
      </c>
      <c r="EH338">
        <v>0</v>
      </c>
      <c r="EI338">
        <v>4849.3762962963</v>
      </c>
      <c r="EJ338">
        <v>17299.9333333333</v>
      </c>
      <c r="EK338">
        <v>37.875</v>
      </c>
      <c r="EL338">
        <v>38.312</v>
      </c>
      <c r="EM338">
        <v>37.562</v>
      </c>
      <c r="EN338">
        <v>37.0436296296296</v>
      </c>
      <c r="EO338">
        <v>37.3074074074074</v>
      </c>
      <c r="EP338">
        <v>1959.96851851852</v>
      </c>
      <c r="EQ338">
        <v>40.01</v>
      </c>
      <c r="ER338">
        <v>0</v>
      </c>
      <c r="ES338">
        <v>1679597800.1</v>
      </c>
      <c r="ET338">
        <v>0</v>
      </c>
      <c r="EU338">
        <v>2.29569615384615</v>
      </c>
      <c r="EV338">
        <v>0.406895729968041</v>
      </c>
      <c r="EW338">
        <v>-3.55384617293734</v>
      </c>
      <c r="EX338">
        <v>4849.43423076923</v>
      </c>
      <c r="EY338">
        <v>15</v>
      </c>
      <c r="EZ338">
        <v>0</v>
      </c>
      <c r="FA338" t="s">
        <v>409</v>
      </c>
      <c r="FB338">
        <v>1510787920.6</v>
      </c>
      <c r="FC338">
        <v>1510787921.6</v>
      </c>
      <c r="FD338">
        <v>0</v>
      </c>
      <c r="FE338">
        <v>-0.101</v>
      </c>
      <c r="FF338">
        <v>-0.012</v>
      </c>
      <c r="FG338">
        <v>6.901</v>
      </c>
      <c r="FH338">
        <v>0.516</v>
      </c>
      <c r="FI338">
        <v>420</v>
      </c>
      <c r="FJ338">
        <v>24</v>
      </c>
      <c r="FK338">
        <v>0.32</v>
      </c>
      <c r="FL338">
        <v>0.12</v>
      </c>
      <c r="FM338">
        <v>0.943481731707317</v>
      </c>
      <c r="FN338">
        <v>0.0228011707317052</v>
      </c>
      <c r="FO338">
        <v>0.00239251028516168</v>
      </c>
      <c r="FP338">
        <v>1</v>
      </c>
      <c r="FQ338">
        <v>1</v>
      </c>
      <c r="FR338">
        <v>1</v>
      </c>
      <c r="FS338" t="s">
        <v>410</v>
      </c>
      <c r="FT338">
        <v>2.97285</v>
      </c>
      <c r="FU338">
        <v>2.75404</v>
      </c>
      <c r="FV338">
        <v>0.106099</v>
      </c>
      <c r="FW338">
        <v>0.111249</v>
      </c>
      <c r="FX338">
        <v>0.105524</v>
      </c>
      <c r="FY338">
        <v>0.104032</v>
      </c>
      <c r="FZ338">
        <v>34734.7</v>
      </c>
      <c r="GA338">
        <v>37668.3</v>
      </c>
      <c r="GB338">
        <v>35215.2</v>
      </c>
      <c r="GC338">
        <v>38440.5</v>
      </c>
      <c r="GD338">
        <v>44620.2</v>
      </c>
      <c r="GE338">
        <v>49730.1</v>
      </c>
      <c r="GF338">
        <v>54999.8</v>
      </c>
      <c r="GG338">
        <v>61642.5</v>
      </c>
      <c r="GH338">
        <v>1.98293</v>
      </c>
      <c r="GI338">
        <v>1.8144</v>
      </c>
      <c r="GJ338">
        <v>0.120878</v>
      </c>
      <c r="GK338">
        <v>0</v>
      </c>
      <c r="GL338">
        <v>25.5247</v>
      </c>
      <c r="GM338">
        <v>999.9</v>
      </c>
      <c r="GN338">
        <v>61.885</v>
      </c>
      <c r="GO338">
        <v>30.051</v>
      </c>
      <c r="GP338">
        <v>29.4501</v>
      </c>
      <c r="GQ338">
        <v>55.3534</v>
      </c>
      <c r="GR338">
        <v>49.4151</v>
      </c>
      <c r="GS338">
        <v>1</v>
      </c>
      <c r="GT338">
        <v>-0.00523374</v>
      </c>
      <c r="GU338">
        <v>0.804374</v>
      </c>
      <c r="GV338">
        <v>20.1154</v>
      </c>
      <c r="GW338">
        <v>5.19737</v>
      </c>
      <c r="GX338">
        <v>12.004</v>
      </c>
      <c r="GY338">
        <v>4.975</v>
      </c>
      <c r="GZ338">
        <v>3.29303</v>
      </c>
      <c r="HA338">
        <v>9999</v>
      </c>
      <c r="HB338">
        <v>9999</v>
      </c>
      <c r="HC338">
        <v>999.9</v>
      </c>
      <c r="HD338">
        <v>9999</v>
      </c>
      <c r="HE338">
        <v>1.8631</v>
      </c>
      <c r="HF338">
        <v>1.86813</v>
      </c>
      <c r="HG338">
        <v>1.86785</v>
      </c>
      <c r="HH338">
        <v>1.86896</v>
      </c>
      <c r="HI338">
        <v>1.86982</v>
      </c>
      <c r="HJ338">
        <v>1.86585</v>
      </c>
      <c r="HK338">
        <v>1.86699</v>
      </c>
      <c r="HL338">
        <v>1.86835</v>
      </c>
      <c r="HM338">
        <v>5</v>
      </c>
      <c r="HN338">
        <v>0</v>
      </c>
      <c r="HO338">
        <v>0</v>
      </c>
      <c r="HP338">
        <v>0</v>
      </c>
      <c r="HQ338" t="s">
        <v>411</v>
      </c>
      <c r="HR338" t="s">
        <v>412</v>
      </c>
      <c r="HS338" t="s">
        <v>413</v>
      </c>
      <c r="HT338" t="s">
        <v>413</v>
      </c>
      <c r="HU338" t="s">
        <v>413</v>
      </c>
      <c r="HV338" t="s">
        <v>413</v>
      </c>
      <c r="HW338">
        <v>0</v>
      </c>
      <c r="HX338">
        <v>100</v>
      </c>
      <c r="HY338">
        <v>100</v>
      </c>
      <c r="HZ338">
        <v>7.536</v>
      </c>
      <c r="IA338">
        <v>0.5734</v>
      </c>
      <c r="IB338">
        <v>4.09459096810632</v>
      </c>
      <c r="IC338">
        <v>0.00701673648668627</v>
      </c>
      <c r="ID338">
        <v>-7.00304995360485e-07</v>
      </c>
      <c r="IE338">
        <v>-1.86506737496121e-11</v>
      </c>
      <c r="IF338">
        <v>0.00125787624930914</v>
      </c>
      <c r="IG338">
        <v>-0.0224036906934607</v>
      </c>
      <c r="IH338">
        <v>0.00249664406764014</v>
      </c>
      <c r="II338">
        <v>-2.59163740235367e-05</v>
      </c>
      <c r="IJ338">
        <v>-2</v>
      </c>
      <c r="IK338">
        <v>2020</v>
      </c>
      <c r="IL338">
        <v>1</v>
      </c>
      <c r="IM338">
        <v>25</v>
      </c>
      <c r="IN338">
        <v>152.1</v>
      </c>
      <c r="IO338">
        <v>152.1</v>
      </c>
      <c r="IP338">
        <v>1.30615</v>
      </c>
      <c r="IQ338">
        <v>2.63672</v>
      </c>
      <c r="IR338">
        <v>1.54785</v>
      </c>
      <c r="IS338">
        <v>2.30469</v>
      </c>
      <c r="IT338">
        <v>1.34644</v>
      </c>
      <c r="IU338">
        <v>2.44995</v>
      </c>
      <c r="IV338">
        <v>34.1452</v>
      </c>
      <c r="IW338">
        <v>24.2188</v>
      </c>
      <c r="IX338">
        <v>18</v>
      </c>
      <c r="IY338">
        <v>503.074</v>
      </c>
      <c r="IZ338">
        <v>396.504</v>
      </c>
      <c r="JA338">
        <v>24.1791</v>
      </c>
      <c r="JB338">
        <v>27.1305</v>
      </c>
      <c r="JC338">
        <v>30.0002</v>
      </c>
      <c r="JD338">
        <v>27.0799</v>
      </c>
      <c r="JE338">
        <v>27.0229</v>
      </c>
      <c r="JF338">
        <v>26.1655</v>
      </c>
      <c r="JG338">
        <v>26.0993</v>
      </c>
      <c r="JH338">
        <v>63.7695</v>
      </c>
      <c r="JI338">
        <v>24.1152</v>
      </c>
      <c r="JJ338">
        <v>575.469</v>
      </c>
      <c r="JK338">
        <v>24.1549</v>
      </c>
      <c r="JL338">
        <v>102.06</v>
      </c>
      <c r="JM338">
        <v>102.614</v>
      </c>
    </row>
    <row r="339" spans="1:273">
      <c r="A339">
        <v>323</v>
      </c>
      <c r="B339">
        <v>1510797052.1</v>
      </c>
      <c r="C339">
        <v>7720</v>
      </c>
      <c r="D339" t="s">
        <v>1057</v>
      </c>
      <c r="E339" t="s">
        <v>1058</v>
      </c>
      <c r="F339">
        <v>5</v>
      </c>
      <c r="G339" t="s">
        <v>798</v>
      </c>
      <c r="H339" t="s">
        <v>406</v>
      </c>
      <c r="I339">
        <v>1510797044.31429</v>
      </c>
      <c r="J339">
        <f>(K339)/1000</f>
        <v>0</v>
      </c>
      <c r="K339">
        <f>IF(CZ339, AN339, AH339)</f>
        <v>0</v>
      </c>
      <c r="L339">
        <f>IF(CZ339, AI339, AG339)</f>
        <v>0</v>
      </c>
      <c r="M339">
        <f>DB339 - IF(AU339&gt;1, L339*CV339*100.0/(AW339*DP339), 0)</f>
        <v>0</v>
      </c>
      <c r="N339">
        <f>((T339-J339/2)*M339-L339)/(T339+J339/2)</f>
        <v>0</v>
      </c>
      <c r="O339">
        <f>N339*(DI339+DJ339)/1000.0</f>
        <v>0</v>
      </c>
      <c r="P339">
        <f>(DB339 - IF(AU339&gt;1, L339*CV339*100.0/(AW339*DP339), 0))*(DI339+DJ339)/1000.0</f>
        <v>0</v>
      </c>
      <c r="Q339">
        <f>2.0/((1/S339-1/R339)+SIGN(S339)*SQRT((1/S339-1/R339)*(1/S339-1/R339) + 4*CW339/((CW339+1)*(CW339+1))*(2*1/S339*1/R339-1/R339*1/R339)))</f>
        <v>0</v>
      </c>
      <c r="R339">
        <f>IF(LEFT(CX339,1)&lt;&gt;"0",IF(LEFT(CX339,1)="1",3.0,CY339),$D$5+$E$5*(DP339*DI339/($K$5*1000))+$F$5*(DP339*DI339/($K$5*1000))*MAX(MIN(CV339,$J$5),$I$5)*MAX(MIN(CV339,$J$5),$I$5)+$G$5*MAX(MIN(CV339,$J$5),$I$5)*(DP339*DI339/($K$5*1000))+$H$5*(DP339*DI339/($K$5*1000))*(DP339*DI339/($K$5*1000)))</f>
        <v>0</v>
      </c>
      <c r="S339">
        <f>J339*(1000-(1000*0.61365*exp(17.502*W339/(240.97+W339))/(DI339+DJ339)+DD339)/2)/(1000*0.61365*exp(17.502*W339/(240.97+W339))/(DI339+DJ339)-DD339)</f>
        <v>0</v>
      </c>
      <c r="T339">
        <f>1/((CW339+1)/(Q339/1.6)+1/(R339/1.37)) + CW339/((CW339+1)/(Q339/1.6) + CW339/(R339/1.37))</f>
        <v>0</v>
      </c>
      <c r="U339">
        <f>(CR339*CU339)</f>
        <v>0</v>
      </c>
      <c r="V339">
        <f>(DK339+(U339+2*0.95*5.67E-8*(((DK339+$B$7)+273)^4-(DK339+273)^4)-44100*J339)/(1.84*29.3*R339+8*0.95*5.67E-8*(DK339+273)^3))</f>
        <v>0</v>
      </c>
      <c r="W339">
        <f>($C$7*DL339+$D$7*DM339+$E$7*V339)</f>
        <v>0</v>
      </c>
      <c r="X339">
        <f>0.61365*exp(17.502*W339/(240.97+W339))</f>
        <v>0</v>
      </c>
      <c r="Y339">
        <f>(Z339/AA339*100)</f>
        <v>0</v>
      </c>
      <c r="Z339">
        <f>DD339*(DI339+DJ339)/1000</f>
        <v>0</v>
      </c>
      <c r="AA339">
        <f>0.61365*exp(17.502*DK339/(240.97+DK339))</f>
        <v>0</v>
      </c>
      <c r="AB339">
        <f>(X339-DD339*(DI339+DJ339)/1000)</f>
        <v>0</v>
      </c>
      <c r="AC339">
        <f>(-J339*44100)</f>
        <v>0</v>
      </c>
      <c r="AD339">
        <f>2*29.3*R339*0.92*(DK339-W339)</f>
        <v>0</v>
      </c>
      <c r="AE339">
        <f>2*0.95*5.67E-8*(((DK339+$B$7)+273)^4-(W339+273)^4)</f>
        <v>0</v>
      </c>
      <c r="AF339">
        <f>U339+AE339+AC339+AD339</f>
        <v>0</v>
      </c>
      <c r="AG339">
        <f>DH339*AU339*(DC339-DB339*(1000-AU339*DE339)/(1000-AU339*DD339))/(100*CV339)</f>
        <v>0</v>
      </c>
      <c r="AH339">
        <f>1000*DH339*AU339*(DD339-DE339)/(100*CV339*(1000-AU339*DD339))</f>
        <v>0</v>
      </c>
      <c r="AI339">
        <f>(AJ339 - AK339 - DI339*1E3/(8.314*(DK339+273.15)) * AM339/DH339 * AL339) * DH339/(100*CV339) * (1000 - DE339)/1000</f>
        <v>0</v>
      </c>
      <c r="AJ339">
        <v>574.182637825569</v>
      </c>
      <c r="AK339">
        <v>553.751224242424</v>
      </c>
      <c r="AL339">
        <v>3.38864655778043</v>
      </c>
      <c r="AM339">
        <v>64.6680745848926</v>
      </c>
      <c r="AN339">
        <f>(AP339 - AO339 + DI339*1E3/(8.314*(DK339+273.15)) * AR339/DH339 * AQ339) * DH339/(100*CV339) * 1000/(1000 - AP339)</f>
        <v>0</v>
      </c>
      <c r="AO339">
        <v>24.1926009971723</v>
      </c>
      <c r="AP339">
        <v>25.1361888111888</v>
      </c>
      <c r="AQ339">
        <v>6.45267731366571e-06</v>
      </c>
      <c r="AR339">
        <v>99.6129753711119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MAX(0,($B$13+$C$13*DP339)/(1+$D$13*DP339)*DI339/(DK339+273)*$E$13)</f>
        <v>0</v>
      </c>
      <c r="AX339" t="s">
        <v>407</v>
      </c>
      <c r="AY339" t="s">
        <v>407</v>
      </c>
      <c r="AZ339">
        <v>0</v>
      </c>
      <c r="BA339">
        <v>0</v>
      </c>
      <c r="BB339">
        <f>1-AZ339/BA339</f>
        <v>0</v>
      </c>
      <c r="BC339">
        <v>0</v>
      </c>
      <c r="BD339" t="s">
        <v>407</v>
      </c>
      <c r="BE339" t="s">
        <v>407</v>
      </c>
      <c r="BF339">
        <v>0</v>
      </c>
      <c r="BG339">
        <v>0</v>
      </c>
      <c r="BH339">
        <f>1-BF339/BG339</f>
        <v>0</v>
      </c>
      <c r="BI339">
        <v>0.5</v>
      </c>
      <c r="BJ339">
        <f>CS339</f>
        <v>0</v>
      </c>
      <c r="BK339">
        <f>L339</f>
        <v>0</v>
      </c>
      <c r="BL339">
        <f>BH339*BI339*BJ339</f>
        <v>0</v>
      </c>
      <c r="BM339">
        <f>(BK339-BC339)/BJ339</f>
        <v>0</v>
      </c>
      <c r="BN339">
        <f>(BA339-BG339)/BG339</f>
        <v>0</v>
      </c>
      <c r="BO339">
        <f>AZ339/(BB339+AZ339/BG339)</f>
        <v>0</v>
      </c>
      <c r="BP339" t="s">
        <v>407</v>
      </c>
      <c r="BQ339">
        <v>0</v>
      </c>
      <c r="BR339">
        <f>IF(BQ339&lt;&gt;0, BQ339, BO339)</f>
        <v>0</v>
      </c>
      <c r="BS339">
        <f>1-BR339/BG339</f>
        <v>0</v>
      </c>
      <c r="BT339">
        <f>(BG339-BF339)/(BG339-BR339)</f>
        <v>0</v>
      </c>
      <c r="BU339">
        <f>(BA339-BG339)/(BA339-BR339)</f>
        <v>0</v>
      </c>
      <c r="BV339">
        <f>(BG339-BF339)/(BG339-AZ339)</f>
        <v>0</v>
      </c>
      <c r="BW339">
        <f>(BA339-BG339)/(BA339-AZ339)</f>
        <v>0</v>
      </c>
      <c r="BX339">
        <f>(BT339*BR339/BF339)</f>
        <v>0</v>
      </c>
      <c r="BY339">
        <f>(1-BX339)</f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f>$B$11*DQ339+$C$11*DR339+$F$11*EC339*(1-EF339)</f>
        <v>0</v>
      </c>
      <c r="CS339">
        <f>CR339*CT339</f>
        <v>0</v>
      </c>
      <c r="CT339">
        <f>($B$11*$D$9+$C$11*$D$9+$F$11*((EP339+EH339)/MAX(EP339+EH339+EQ339, 0.1)*$I$9+EQ339/MAX(EP339+EH339+EQ339, 0.1)*$J$9))/($B$11+$C$11+$F$11)</f>
        <v>0</v>
      </c>
      <c r="CU339">
        <f>($B$11*$K$9+$C$11*$K$9+$F$11*((EP339+EH339)/MAX(EP339+EH339+EQ339, 0.1)*$P$9+EQ339/MAX(EP339+EH339+EQ339, 0.1)*$Q$9))/($B$11+$C$11+$F$11)</f>
        <v>0</v>
      </c>
      <c r="CV339">
        <v>2.96</v>
      </c>
      <c r="CW339">
        <v>0.5</v>
      </c>
      <c r="CX339" t="s">
        <v>408</v>
      </c>
      <c r="CY339">
        <v>2</v>
      </c>
      <c r="CZ339" t="b">
        <v>1</v>
      </c>
      <c r="DA339">
        <v>1510797044.31429</v>
      </c>
      <c r="DB339">
        <v>515.722107142857</v>
      </c>
      <c r="DC339">
        <v>542.722928571429</v>
      </c>
      <c r="DD339">
        <v>25.1375</v>
      </c>
      <c r="DE339">
        <v>24.1920071428571</v>
      </c>
      <c r="DF339">
        <v>508.24475</v>
      </c>
      <c r="DG339">
        <v>24.5642285714286</v>
      </c>
      <c r="DH339">
        <v>500.075071428571</v>
      </c>
      <c r="DI339">
        <v>89.8004142857143</v>
      </c>
      <c r="DJ339">
        <v>0.0999687357142857</v>
      </c>
      <c r="DK339">
        <v>26.5969607142857</v>
      </c>
      <c r="DL339">
        <v>27.5073285714286</v>
      </c>
      <c r="DM339">
        <v>999.9</v>
      </c>
      <c r="DN339">
        <v>0</v>
      </c>
      <c r="DO339">
        <v>0</v>
      </c>
      <c r="DP339">
        <v>10002.0953571429</v>
      </c>
      <c r="DQ339">
        <v>0</v>
      </c>
      <c r="DR339">
        <v>9.7867925</v>
      </c>
      <c r="DS339">
        <v>-27.0008892857143</v>
      </c>
      <c r="DT339">
        <v>529.020321428571</v>
      </c>
      <c r="DU339">
        <v>556.178035714286</v>
      </c>
      <c r="DV339">
        <v>0.945490428571429</v>
      </c>
      <c r="DW339">
        <v>542.722928571429</v>
      </c>
      <c r="DX339">
        <v>24.1920071428571</v>
      </c>
      <c r="DY339">
        <v>2.25735785714286</v>
      </c>
      <c r="DZ339">
        <v>2.17245285714286</v>
      </c>
      <c r="EA339">
        <v>19.3752964285714</v>
      </c>
      <c r="EB339">
        <v>18.7605964285714</v>
      </c>
      <c r="EC339">
        <v>2000.00785714286</v>
      </c>
      <c r="ED339">
        <v>0.979995071428572</v>
      </c>
      <c r="EE339">
        <v>0.0200050928571429</v>
      </c>
      <c r="EF339">
        <v>0</v>
      </c>
      <c r="EG339">
        <v>2.28631071428571</v>
      </c>
      <c r="EH339">
        <v>0</v>
      </c>
      <c r="EI339">
        <v>4849.28392857143</v>
      </c>
      <c r="EJ339">
        <v>17300.2</v>
      </c>
      <c r="EK339">
        <v>37.875</v>
      </c>
      <c r="EL339">
        <v>38.3165</v>
      </c>
      <c r="EM339">
        <v>37.562</v>
      </c>
      <c r="EN339">
        <v>37.0420714285714</v>
      </c>
      <c r="EO339">
        <v>37.3075714285714</v>
      </c>
      <c r="EP339">
        <v>1959.99785714286</v>
      </c>
      <c r="EQ339">
        <v>40.01</v>
      </c>
      <c r="ER339">
        <v>0</v>
      </c>
      <c r="ES339">
        <v>1679597804.9</v>
      </c>
      <c r="ET339">
        <v>0</v>
      </c>
      <c r="EU339">
        <v>2.29686538461538</v>
      </c>
      <c r="EV339">
        <v>-0.180454696773359</v>
      </c>
      <c r="EW339">
        <v>-3.38051282656874</v>
      </c>
      <c r="EX339">
        <v>4849.23307692308</v>
      </c>
      <c r="EY339">
        <v>15</v>
      </c>
      <c r="EZ339">
        <v>0</v>
      </c>
      <c r="FA339" t="s">
        <v>409</v>
      </c>
      <c r="FB339">
        <v>1510787920.6</v>
      </c>
      <c r="FC339">
        <v>1510787921.6</v>
      </c>
      <c r="FD339">
        <v>0</v>
      </c>
      <c r="FE339">
        <v>-0.101</v>
      </c>
      <c r="FF339">
        <v>-0.012</v>
      </c>
      <c r="FG339">
        <v>6.901</v>
      </c>
      <c r="FH339">
        <v>0.516</v>
      </c>
      <c r="FI339">
        <v>420</v>
      </c>
      <c r="FJ339">
        <v>24</v>
      </c>
      <c r="FK339">
        <v>0.32</v>
      </c>
      <c r="FL339">
        <v>0.12</v>
      </c>
      <c r="FM339">
        <v>0.944650975609756</v>
      </c>
      <c r="FN339">
        <v>0.0161676376306631</v>
      </c>
      <c r="FO339">
        <v>0.00193402061289749</v>
      </c>
      <c r="FP339">
        <v>1</v>
      </c>
      <c r="FQ339">
        <v>1</v>
      </c>
      <c r="FR339">
        <v>1</v>
      </c>
      <c r="FS339" t="s">
        <v>410</v>
      </c>
      <c r="FT339">
        <v>2.97297</v>
      </c>
      <c r="FU339">
        <v>2.75386</v>
      </c>
      <c r="FV339">
        <v>0.108525</v>
      </c>
      <c r="FW339">
        <v>0.113729</v>
      </c>
      <c r="FX339">
        <v>0.105515</v>
      </c>
      <c r="FY339">
        <v>0.104033</v>
      </c>
      <c r="FZ339">
        <v>34640.4</v>
      </c>
      <c r="GA339">
        <v>37562.9</v>
      </c>
      <c r="GB339">
        <v>35215.1</v>
      </c>
      <c r="GC339">
        <v>38440.2</v>
      </c>
      <c r="GD339">
        <v>44620.9</v>
      </c>
      <c r="GE339">
        <v>49729.9</v>
      </c>
      <c r="GF339">
        <v>55000.1</v>
      </c>
      <c r="GG339">
        <v>61642.2</v>
      </c>
      <c r="GH339">
        <v>1.9829</v>
      </c>
      <c r="GI339">
        <v>1.81413</v>
      </c>
      <c r="GJ339">
        <v>0.120964</v>
      </c>
      <c r="GK339">
        <v>0</v>
      </c>
      <c r="GL339">
        <v>25.524</v>
      </c>
      <c r="GM339">
        <v>999.9</v>
      </c>
      <c r="GN339">
        <v>61.909</v>
      </c>
      <c r="GO339">
        <v>30.051</v>
      </c>
      <c r="GP339">
        <v>29.4573</v>
      </c>
      <c r="GQ339">
        <v>55.3934</v>
      </c>
      <c r="GR339">
        <v>49.5593</v>
      </c>
      <c r="GS339">
        <v>1</v>
      </c>
      <c r="GT339">
        <v>-0.00428354</v>
      </c>
      <c r="GU339">
        <v>0.854913</v>
      </c>
      <c r="GV339">
        <v>20.1151</v>
      </c>
      <c r="GW339">
        <v>5.19782</v>
      </c>
      <c r="GX339">
        <v>12.0041</v>
      </c>
      <c r="GY339">
        <v>4.975</v>
      </c>
      <c r="GZ339">
        <v>3.29305</v>
      </c>
      <c r="HA339">
        <v>9999</v>
      </c>
      <c r="HB339">
        <v>9999</v>
      </c>
      <c r="HC339">
        <v>999.9</v>
      </c>
      <c r="HD339">
        <v>9999</v>
      </c>
      <c r="HE339">
        <v>1.8631</v>
      </c>
      <c r="HF339">
        <v>1.86813</v>
      </c>
      <c r="HG339">
        <v>1.86785</v>
      </c>
      <c r="HH339">
        <v>1.86899</v>
      </c>
      <c r="HI339">
        <v>1.86986</v>
      </c>
      <c r="HJ339">
        <v>1.86585</v>
      </c>
      <c r="HK339">
        <v>1.86701</v>
      </c>
      <c r="HL339">
        <v>1.86835</v>
      </c>
      <c r="HM339">
        <v>5</v>
      </c>
      <c r="HN339">
        <v>0</v>
      </c>
      <c r="HO339">
        <v>0</v>
      </c>
      <c r="HP339">
        <v>0</v>
      </c>
      <c r="HQ339" t="s">
        <v>411</v>
      </c>
      <c r="HR339" t="s">
        <v>412</v>
      </c>
      <c r="HS339" t="s">
        <v>413</v>
      </c>
      <c r="HT339" t="s">
        <v>413</v>
      </c>
      <c r="HU339" t="s">
        <v>413</v>
      </c>
      <c r="HV339" t="s">
        <v>413</v>
      </c>
      <c r="HW339">
        <v>0</v>
      </c>
      <c r="HX339">
        <v>100</v>
      </c>
      <c r="HY339">
        <v>100</v>
      </c>
      <c r="HZ339">
        <v>7.638</v>
      </c>
      <c r="IA339">
        <v>0.5732</v>
      </c>
      <c r="IB339">
        <v>4.09459096810632</v>
      </c>
      <c r="IC339">
        <v>0.00701673648668627</v>
      </c>
      <c r="ID339">
        <v>-7.00304995360485e-07</v>
      </c>
      <c r="IE339">
        <v>-1.86506737496121e-11</v>
      </c>
      <c r="IF339">
        <v>0.00125787624930914</v>
      </c>
      <c r="IG339">
        <v>-0.0224036906934607</v>
      </c>
      <c r="IH339">
        <v>0.00249664406764014</v>
      </c>
      <c r="II339">
        <v>-2.59163740235367e-05</v>
      </c>
      <c r="IJ339">
        <v>-2</v>
      </c>
      <c r="IK339">
        <v>2020</v>
      </c>
      <c r="IL339">
        <v>1</v>
      </c>
      <c r="IM339">
        <v>25</v>
      </c>
      <c r="IN339">
        <v>152.2</v>
      </c>
      <c r="IO339">
        <v>152.2</v>
      </c>
      <c r="IP339">
        <v>1.33545</v>
      </c>
      <c r="IQ339">
        <v>2.62939</v>
      </c>
      <c r="IR339">
        <v>1.54785</v>
      </c>
      <c r="IS339">
        <v>2.30469</v>
      </c>
      <c r="IT339">
        <v>1.34644</v>
      </c>
      <c r="IU339">
        <v>2.44263</v>
      </c>
      <c r="IV339">
        <v>34.1452</v>
      </c>
      <c r="IW339">
        <v>24.2188</v>
      </c>
      <c r="IX339">
        <v>18</v>
      </c>
      <c r="IY339">
        <v>503.065</v>
      </c>
      <c r="IZ339">
        <v>396.363</v>
      </c>
      <c r="JA339">
        <v>24.1228</v>
      </c>
      <c r="JB339">
        <v>27.1307</v>
      </c>
      <c r="JC339">
        <v>30.0008</v>
      </c>
      <c r="JD339">
        <v>27.0807</v>
      </c>
      <c r="JE339">
        <v>27.0243</v>
      </c>
      <c r="JF339">
        <v>26.7585</v>
      </c>
      <c r="JG339">
        <v>26.0993</v>
      </c>
      <c r="JH339">
        <v>63.396</v>
      </c>
      <c r="JI339">
        <v>24.1067</v>
      </c>
      <c r="JJ339">
        <v>588.88</v>
      </c>
      <c r="JK339">
        <v>24.1537</v>
      </c>
      <c r="JL339">
        <v>102.061</v>
      </c>
      <c r="JM339">
        <v>102.614</v>
      </c>
    </row>
    <row r="340" spans="1:273">
      <c r="A340">
        <v>324</v>
      </c>
      <c r="B340">
        <v>1510797056.6</v>
      </c>
      <c r="C340">
        <v>7724.5</v>
      </c>
      <c r="D340" t="s">
        <v>1059</v>
      </c>
      <c r="E340" t="s">
        <v>1060</v>
      </c>
      <c r="F340">
        <v>5</v>
      </c>
      <c r="G340" t="s">
        <v>798</v>
      </c>
      <c r="H340" t="s">
        <v>406</v>
      </c>
      <c r="I340">
        <v>1510797048.76071</v>
      </c>
      <c r="J340">
        <f>(K340)/1000</f>
        <v>0</v>
      </c>
      <c r="K340">
        <f>IF(CZ340, AN340, AH340)</f>
        <v>0</v>
      </c>
      <c r="L340">
        <f>IF(CZ340, AI340, AG340)</f>
        <v>0</v>
      </c>
      <c r="M340">
        <f>DB340 - IF(AU340&gt;1, L340*CV340*100.0/(AW340*DP340), 0)</f>
        <v>0</v>
      </c>
      <c r="N340">
        <f>((T340-J340/2)*M340-L340)/(T340+J340/2)</f>
        <v>0</v>
      </c>
      <c r="O340">
        <f>N340*(DI340+DJ340)/1000.0</f>
        <v>0</v>
      </c>
      <c r="P340">
        <f>(DB340 - IF(AU340&gt;1, L340*CV340*100.0/(AW340*DP340), 0))*(DI340+DJ340)/1000.0</f>
        <v>0</v>
      </c>
      <c r="Q340">
        <f>2.0/((1/S340-1/R340)+SIGN(S340)*SQRT((1/S340-1/R340)*(1/S340-1/R340) + 4*CW340/((CW340+1)*(CW340+1))*(2*1/S340*1/R340-1/R340*1/R340)))</f>
        <v>0</v>
      </c>
      <c r="R340">
        <f>IF(LEFT(CX340,1)&lt;&gt;"0",IF(LEFT(CX340,1)="1",3.0,CY340),$D$5+$E$5*(DP340*DI340/($K$5*1000))+$F$5*(DP340*DI340/($K$5*1000))*MAX(MIN(CV340,$J$5),$I$5)*MAX(MIN(CV340,$J$5),$I$5)+$G$5*MAX(MIN(CV340,$J$5),$I$5)*(DP340*DI340/($K$5*1000))+$H$5*(DP340*DI340/($K$5*1000))*(DP340*DI340/($K$5*1000)))</f>
        <v>0</v>
      </c>
      <c r="S340">
        <f>J340*(1000-(1000*0.61365*exp(17.502*W340/(240.97+W340))/(DI340+DJ340)+DD340)/2)/(1000*0.61365*exp(17.502*W340/(240.97+W340))/(DI340+DJ340)-DD340)</f>
        <v>0</v>
      </c>
      <c r="T340">
        <f>1/((CW340+1)/(Q340/1.6)+1/(R340/1.37)) + CW340/((CW340+1)/(Q340/1.6) + CW340/(R340/1.37))</f>
        <v>0</v>
      </c>
      <c r="U340">
        <f>(CR340*CU340)</f>
        <v>0</v>
      </c>
      <c r="V340">
        <f>(DK340+(U340+2*0.95*5.67E-8*(((DK340+$B$7)+273)^4-(DK340+273)^4)-44100*J340)/(1.84*29.3*R340+8*0.95*5.67E-8*(DK340+273)^3))</f>
        <v>0</v>
      </c>
      <c r="W340">
        <f>($C$7*DL340+$D$7*DM340+$E$7*V340)</f>
        <v>0</v>
      </c>
      <c r="X340">
        <f>0.61365*exp(17.502*W340/(240.97+W340))</f>
        <v>0</v>
      </c>
      <c r="Y340">
        <f>(Z340/AA340*100)</f>
        <v>0</v>
      </c>
      <c r="Z340">
        <f>DD340*(DI340+DJ340)/1000</f>
        <v>0</v>
      </c>
      <c r="AA340">
        <f>0.61365*exp(17.502*DK340/(240.97+DK340))</f>
        <v>0</v>
      </c>
      <c r="AB340">
        <f>(X340-DD340*(DI340+DJ340)/1000)</f>
        <v>0</v>
      </c>
      <c r="AC340">
        <f>(-J340*44100)</f>
        <v>0</v>
      </c>
      <c r="AD340">
        <f>2*29.3*R340*0.92*(DK340-W340)</f>
        <v>0</v>
      </c>
      <c r="AE340">
        <f>2*0.95*5.67E-8*(((DK340+$B$7)+273)^4-(W340+273)^4)</f>
        <v>0</v>
      </c>
      <c r="AF340">
        <f>U340+AE340+AC340+AD340</f>
        <v>0</v>
      </c>
      <c r="AG340">
        <f>DH340*AU340*(DC340-DB340*(1000-AU340*DE340)/(1000-AU340*DD340))/(100*CV340)</f>
        <v>0</v>
      </c>
      <c r="AH340">
        <f>1000*DH340*AU340*(DD340-DE340)/(100*CV340*(1000-AU340*DD340))</f>
        <v>0</v>
      </c>
      <c r="AI340">
        <f>(AJ340 - AK340 - DI340*1E3/(8.314*(DK340+273.15)) * AM340/DH340 * AL340) * DH340/(100*CV340) * (1000 - DE340)/1000</f>
        <v>0</v>
      </c>
      <c r="AJ340">
        <v>590.175754892356</v>
      </c>
      <c r="AK340">
        <v>569.328218181818</v>
      </c>
      <c r="AL340">
        <v>3.46228572803804</v>
      </c>
      <c r="AM340">
        <v>64.6680745848926</v>
      </c>
      <c r="AN340">
        <f>(AP340 - AO340 + DI340*1E3/(8.314*(DK340+273.15)) * AR340/DH340 * AQ340) * DH340/(100*CV340) * 1000/(1000 - AP340)</f>
        <v>0</v>
      </c>
      <c r="AO340">
        <v>24.1906932070255</v>
      </c>
      <c r="AP340">
        <v>25.1302503496504</v>
      </c>
      <c r="AQ340">
        <v>-1.60802124446794e-05</v>
      </c>
      <c r="AR340">
        <v>99.6129753711119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MAX(0,($B$13+$C$13*DP340)/(1+$D$13*DP340)*DI340/(DK340+273)*$E$13)</f>
        <v>0</v>
      </c>
      <c r="AX340" t="s">
        <v>407</v>
      </c>
      <c r="AY340" t="s">
        <v>407</v>
      </c>
      <c r="AZ340">
        <v>0</v>
      </c>
      <c r="BA340">
        <v>0</v>
      </c>
      <c r="BB340">
        <f>1-AZ340/BA340</f>
        <v>0</v>
      </c>
      <c r="BC340">
        <v>0</v>
      </c>
      <c r="BD340" t="s">
        <v>407</v>
      </c>
      <c r="BE340" t="s">
        <v>407</v>
      </c>
      <c r="BF340">
        <v>0</v>
      </c>
      <c r="BG340">
        <v>0</v>
      </c>
      <c r="BH340">
        <f>1-BF340/BG340</f>
        <v>0</v>
      </c>
      <c r="BI340">
        <v>0.5</v>
      </c>
      <c r="BJ340">
        <f>CS340</f>
        <v>0</v>
      </c>
      <c r="BK340">
        <f>L340</f>
        <v>0</v>
      </c>
      <c r="BL340">
        <f>BH340*BI340*BJ340</f>
        <v>0</v>
      </c>
      <c r="BM340">
        <f>(BK340-BC340)/BJ340</f>
        <v>0</v>
      </c>
      <c r="BN340">
        <f>(BA340-BG340)/BG340</f>
        <v>0</v>
      </c>
      <c r="BO340">
        <f>AZ340/(BB340+AZ340/BG340)</f>
        <v>0</v>
      </c>
      <c r="BP340" t="s">
        <v>407</v>
      </c>
      <c r="BQ340">
        <v>0</v>
      </c>
      <c r="BR340">
        <f>IF(BQ340&lt;&gt;0, BQ340, BO340)</f>
        <v>0</v>
      </c>
      <c r="BS340">
        <f>1-BR340/BG340</f>
        <v>0</v>
      </c>
      <c r="BT340">
        <f>(BG340-BF340)/(BG340-BR340)</f>
        <v>0</v>
      </c>
      <c r="BU340">
        <f>(BA340-BG340)/(BA340-BR340)</f>
        <v>0</v>
      </c>
      <c r="BV340">
        <f>(BG340-BF340)/(BG340-AZ340)</f>
        <v>0</v>
      </c>
      <c r="BW340">
        <f>(BA340-BG340)/(BA340-AZ340)</f>
        <v>0</v>
      </c>
      <c r="BX340">
        <f>(BT340*BR340/BF340)</f>
        <v>0</v>
      </c>
      <c r="BY340">
        <f>(1-BX340)</f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f>$B$11*DQ340+$C$11*DR340+$F$11*EC340*(1-EF340)</f>
        <v>0</v>
      </c>
      <c r="CS340">
        <f>CR340*CT340</f>
        <v>0</v>
      </c>
      <c r="CT340">
        <f>($B$11*$D$9+$C$11*$D$9+$F$11*((EP340+EH340)/MAX(EP340+EH340+EQ340, 0.1)*$I$9+EQ340/MAX(EP340+EH340+EQ340, 0.1)*$J$9))/($B$11+$C$11+$F$11)</f>
        <v>0</v>
      </c>
      <c r="CU340">
        <f>($B$11*$K$9+$C$11*$K$9+$F$11*((EP340+EH340)/MAX(EP340+EH340+EQ340, 0.1)*$P$9+EQ340/MAX(EP340+EH340+EQ340, 0.1)*$Q$9))/($B$11+$C$11+$F$11)</f>
        <v>0</v>
      </c>
      <c r="CV340">
        <v>2.96</v>
      </c>
      <c r="CW340">
        <v>0.5</v>
      </c>
      <c r="CX340" t="s">
        <v>408</v>
      </c>
      <c r="CY340">
        <v>2</v>
      </c>
      <c r="CZ340" t="b">
        <v>1</v>
      </c>
      <c r="DA340">
        <v>1510797048.76071</v>
      </c>
      <c r="DB340">
        <v>530.482928571428</v>
      </c>
      <c r="DC340">
        <v>557.815642857143</v>
      </c>
      <c r="DD340">
        <v>25.1363642857143</v>
      </c>
      <c r="DE340">
        <v>24.1899392857143</v>
      </c>
      <c r="DF340">
        <v>522.913464285714</v>
      </c>
      <c r="DG340">
        <v>24.56315</v>
      </c>
      <c r="DH340">
        <v>500.080785714286</v>
      </c>
      <c r="DI340">
        <v>89.8004821428572</v>
      </c>
      <c r="DJ340">
        <v>0.0999699357142857</v>
      </c>
      <c r="DK340">
        <v>26.5986392857143</v>
      </c>
      <c r="DL340">
        <v>27.5053</v>
      </c>
      <c r="DM340">
        <v>999.9</v>
      </c>
      <c r="DN340">
        <v>0</v>
      </c>
      <c r="DO340">
        <v>0</v>
      </c>
      <c r="DP340">
        <v>10001.43</v>
      </c>
      <c r="DQ340">
        <v>0</v>
      </c>
      <c r="DR340">
        <v>9.80082892857143</v>
      </c>
      <c r="DS340">
        <v>-27.3328142857143</v>
      </c>
      <c r="DT340">
        <v>544.161071428571</v>
      </c>
      <c r="DU340">
        <v>571.643714285714</v>
      </c>
      <c r="DV340">
        <v>0.94642175</v>
      </c>
      <c r="DW340">
        <v>557.815642857143</v>
      </c>
      <c r="DX340">
        <v>24.1899392857143</v>
      </c>
      <c r="DY340">
        <v>2.25725857142857</v>
      </c>
      <c r="DZ340">
        <v>2.17226964285714</v>
      </c>
      <c r="EA340">
        <v>19.3745857142857</v>
      </c>
      <c r="EB340">
        <v>18.7592428571429</v>
      </c>
      <c r="EC340">
        <v>1999.99035714286</v>
      </c>
      <c r="ED340">
        <v>0.979994964285715</v>
      </c>
      <c r="EE340">
        <v>0.0200052035714286</v>
      </c>
      <c r="EF340">
        <v>0</v>
      </c>
      <c r="EG340">
        <v>2.30521428571429</v>
      </c>
      <c r="EH340">
        <v>0</v>
      </c>
      <c r="EI340">
        <v>4849.08607142857</v>
      </c>
      <c r="EJ340">
        <v>17300.0392857143</v>
      </c>
      <c r="EK340">
        <v>37.875</v>
      </c>
      <c r="EL340">
        <v>38.3165</v>
      </c>
      <c r="EM340">
        <v>37.562</v>
      </c>
      <c r="EN340">
        <v>37.0465</v>
      </c>
      <c r="EO340">
        <v>37.3075714285714</v>
      </c>
      <c r="EP340">
        <v>1959.98035714286</v>
      </c>
      <c r="EQ340">
        <v>40.01</v>
      </c>
      <c r="ER340">
        <v>0</v>
      </c>
      <c r="ES340">
        <v>1679597809.7</v>
      </c>
      <c r="ET340">
        <v>0</v>
      </c>
      <c r="EU340">
        <v>2.31948846153846</v>
      </c>
      <c r="EV340">
        <v>-0.188584605436704</v>
      </c>
      <c r="EW340">
        <v>-2.04717947341401</v>
      </c>
      <c r="EX340">
        <v>4849.02461538462</v>
      </c>
      <c r="EY340">
        <v>15</v>
      </c>
      <c r="EZ340">
        <v>0</v>
      </c>
      <c r="FA340" t="s">
        <v>409</v>
      </c>
      <c r="FB340">
        <v>1510787920.6</v>
      </c>
      <c r="FC340">
        <v>1510787921.6</v>
      </c>
      <c r="FD340">
        <v>0</v>
      </c>
      <c r="FE340">
        <v>-0.101</v>
      </c>
      <c r="FF340">
        <v>-0.012</v>
      </c>
      <c r="FG340">
        <v>6.901</v>
      </c>
      <c r="FH340">
        <v>0.516</v>
      </c>
      <c r="FI340">
        <v>420</v>
      </c>
      <c r="FJ340">
        <v>24</v>
      </c>
      <c r="FK340">
        <v>0.32</v>
      </c>
      <c r="FL340">
        <v>0.12</v>
      </c>
      <c r="FM340">
        <v>0.945460780487805</v>
      </c>
      <c r="FN340">
        <v>0.00833592334495078</v>
      </c>
      <c r="FO340">
        <v>0.00206488432927315</v>
      </c>
      <c r="FP340">
        <v>1</v>
      </c>
      <c r="FQ340">
        <v>1</v>
      </c>
      <c r="FR340">
        <v>1</v>
      </c>
      <c r="FS340" t="s">
        <v>410</v>
      </c>
      <c r="FT340">
        <v>2.97284</v>
      </c>
      <c r="FU340">
        <v>2.75371</v>
      </c>
      <c r="FV340">
        <v>0.110722</v>
      </c>
      <c r="FW340">
        <v>0.115817</v>
      </c>
      <c r="FX340">
        <v>0.105495</v>
      </c>
      <c r="FY340">
        <v>0.103973</v>
      </c>
      <c r="FZ340">
        <v>34555.1</v>
      </c>
      <c r="GA340">
        <v>37474.3</v>
      </c>
      <c r="GB340">
        <v>35215.2</v>
      </c>
      <c r="GC340">
        <v>38440.1</v>
      </c>
      <c r="GD340">
        <v>44621.8</v>
      </c>
      <c r="GE340">
        <v>49733.3</v>
      </c>
      <c r="GF340">
        <v>54999.8</v>
      </c>
      <c r="GG340">
        <v>61642.2</v>
      </c>
      <c r="GH340">
        <v>1.983</v>
      </c>
      <c r="GI340">
        <v>1.81422</v>
      </c>
      <c r="GJ340">
        <v>0.119951</v>
      </c>
      <c r="GK340">
        <v>0</v>
      </c>
      <c r="GL340">
        <v>25.5228</v>
      </c>
      <c r="GM340">
        <v>999.9</v>
      </c>
      <c r="GN340">
        <v>61.861</v>
      </c>
      <c r="GO340">
        <v>30.051</v>
      </c>
      <c r="GP340">
        <v>29.4356</v>
      </c>
      <c r="GQ340">
        <v>55.2034</v>
      </c>
      <c r="GR340">
        <v>49.2748</v>
      </c>
      <c r="GS340">
        <v>1</v>
      </c>
      <c r="GT340">
        <v>-0.00422256</v>
      </c>
      <c r="GU340">
        <v>0.79524</v>
      </c>
      <c r="GV340">
        <v>20.1153</v>
      </c>
      <c r="GW340">
        <v>5.19767</v>
      </c>
      <c r="GX340">
        <v>12.004</v>
      </c>
      <c r="GY340">
        <v>4.9751</v>
      </c>
      <c r="GZ340">
        <v>3.29308</v>
      </c>
      <c r="HA340">
        <v>9999</v>
      </c>
      <c r="HB340">
        <v>9999</v>
      </c>
      <c r="HC340">
        <v>999.9</v>
      </c>
      <c r="HD340">
        <v>9999</v>
      </c>
      <c r="HE340">
        <v>1.8631</v>
      </c>
      <c r="HF340">
        <v>1.86813</v>
      </c>
      <c r="HG340">
        <v>1.86787</v>
      </c>
      <c r="HH340">
        <v>1.86902</v>
      </c>
      <c r="HI340">
        <v>1.86986</v>
      </c>
      <c r="HJ340">
        <v>1.86584</v>
      </c>
      <c r="HK340">
        <v>1.86701</v>
      </c>
      <c r="HL340">
        <v>1.86835</v>
      </c>
      <c r="HM340">
        <v>5</v>
      </c>
      <c r="HN340">
        <v>0</v>
      </c>
      <c r="HO340">
        <v>0</v>
      </c>
      <c r="HP340">
        <v>0</v>
      </c>
      <c r="HQ340" t="s">
        <v>411</v>
      </c>
      <c r="HR340" t="s">
        <v>412</v>
      </c>
      <c r="HS340" t="s">
        <v>413</v>
      </c>
      <c r="HT340" t="s">
        <v>413</v>
      </c>
      <c r="HU340" t="s">
        <v>413</v>
      </c>
      <c r="HV340" t="s">
        <v>413</v>
      </c>
      <c r="HW340">
        <v>0</v>
      </c>
      <c r="HX340">
        <v>100</v>
      </c>
      <c r="HY340">
        <v>100</v>
      </c>
      <c r="HZ340">
        <v>7.733</v>
      </c>
      <c r="IA340">
        <v>0.5728</v>
      </c>
      <c r="IB340">
        <v>4.09459096810632</v>
      </c>
      <c r="IC340">
        <v>0.00701673648668627</v>
      </c>
      <c r="ID340">
        <v>-7.00304995360485e-07</v>
      </c>
      <c r="IE340">
        <v>-1.86506737496121e-11</v>
      </c>
      <c r="IF340">
        <v>0.00125787624930914</v>
      </c>
      <c r="IG340">
        <v>-0.0224036906934607</v>
      </c>
      <c r="IH340">
        <v>0.00249664406764014</v>
      </c>
      <c r="II340">
        <v>-2.59163740235367e-05</v>
      </c>
      <c r="IJ340">
        <v>-2</v>
      </c>
      <c r="IK340">
        <v>2020</v>
      </c>
      <c r="IL340">
        <v>1</v>
      </c>
      <c r="IM340">
        <v>25</v>
      </c>
      <c r="IN340">
        <v>152.3</v>
      </c>
      <c r="IO340">
        <v>152.2</v>
      </c>
      <c r="IP340">
        <v>1.3623</v>
      </c>
      <c r="IQ340">
        <v>2.63306</v>
      </c>
      <c r="IR340">
        <v>1.54785</v>
      </c>
      <c r="IS340">
        <v>2.30469</v>
      </c>
      <c r="IT340">
        <v>1.34644</v>
      </c>
      <c r="IU340">
        <v>2.44751</v>
      </c>
      <c r="IV340">
        <v>34.1452</v>
      </c>
      <c r="IW340">
        <v>24.2188</v>
      </c>
      <c r="IX340">
        <v>18</v>
      </c>
      <c r="IY340">
        <v>503.146</v>
      </c>
      <c r="IZ340">
        <v>396.424</v>
      </c>
      <c r="JA340">
        <v>24.1024</v>
      </c>
      <c r="JB340">
        <v>27.1307</v>
      </c>
      <c r="JC340">
        <v>30.0004</v>
      </c>
      <c r="JD340">
        <v>27.0824</v>
      </c>
      <c r="JE340">
        <v>27.0252</v>
      </c>
      <c r="JF340">
        <v>27.2856</v>
      </c>
      <c r="JG340">
        <v>26.0993</v>
      </c>
      <c r="JH340">
        <v>63.396</v>
      </c>
      <c r="JI340">
        <v>24.105</v>
      </c>
      <c r="JJ340">
        <v>608.983</v>
      </c>
      <c r="JK340">
        <v>24.1585</v>
      </c>
      <c r="JL340">
        <v>102.061</v>
      </c>
      <c r="JM340">
        <v>102.614</v>
      </c>
    </row>
    <row r="341" spans="1:273">
      <c r="A341">
        <v>325</v>
      </c>
      <c r="B341">
        <v>1510797062.1</v>
      </c>
      <c r="C341">
        <v>7730</v>
      </c>
      <c r="D341" t="s">
        <v>1061</v>
      </c>
      <c r="E341" t="s">
        <v>1062</v>
      </c>
      <c r="F341">
        <v>5</v>
      </c>
      <c r="G341" t="s">
        <v>798</v>
      </c>
      <c r="H341" t="s">
        <v>406</v>
      </c>
      <c r="I341">
        <v>1510797054.33214</v>
      </c>
      <c r="J341">
        <f>(K341)/1000</f>
        <v>0</v>
      </c>
      <c r="K341">
        <f>IF(CZ341, AN341, AH341)</f>
        <v>0</v>
      </c>
      <c r="L341">
        <f>IF(CZ341, AI341, AG341)</f>
        <v>0</v>
      </c>
      <c r="M341">
        <f>DB341 - IF(AU341&gt;1, L341*CV341*100.0/(AW341*DP341), 0)</f>
        <v>0</v>
      </c>
      <c r="N341">
        <f>((T341-J341/2)*M341-L341)/(T341+J341/2)</f>
        <v>0</v>
      </c>
      <c r="O341">
        <f>N341*(DI341+DJ341)/1000.0</f>
        <v>0</v>
      </c>
      <c r="P341">
        <f>(DB341 - IF(AU341&gt;1, L341*CV341*100.0/(AW341*DP341), 0))*(DI341+DJ341)/1000.0</f>
        <v>0</v>
      </c>
      <c r="Q341">
        <f>2.0/((1/S341-1/R341)+SIGN(S341)*SQRT((1/S341-1/R341)*(1/S341-1/R341) + 4*CW341/((CW341+1)*(CW341+1))*(2*1/S341*1/R341-1/R341*1/R341)))</f>
        <v>0</v>
      </c>
      <c r="R341">
        <f>IF(LEFT(CX341,1)&lt;&gt;"0",IF(LEFT(CX341,1)="1",3.0,CY341),$D$5+$E$5*(DP341*DI341/($K$5*1000))+$F$5*(DP341*DI341/($K$5*1000))*MAX(MIN(CV341,$J$5),$I$5)*MAX(MIN(CV341,$J$5),$I$5)+$G$5*MAX(MIN(CV341,$J$5),$I$5)*(DP341*DI341/($K$5*1000))+$H$5*(DP341*DI341/($K$5*1000))*(DP341*DI341/($K$5*1000)))</f>
        <v>0</v>
      </c>
      <c r="S341">
        <f>J341*(1000-(1000*0.61365*exp(17.502*W341/(240.97+W341))/(DI341+DJ341)+DD341)/2)/(1000*0.61365*exp(17.502*W341/(240.97+W341))/(DI341+DJ341)-DD341)</f>
        <v>0</v>
      </c>
      <c r="T341">
        <f>1/((CW341+1)/(Q341/1.6)+1/(R341/1.37)) + CW341/((CW341+1)/(Q341/1.6) + CW341/(R341/1.37))</f>
        <v>0</v>
      </c>
      <c r="U341">
        <f>(CR341*CU341)</f>
        <v>0</v>
      </c>
      <c r="V341">
        <f>(DK341+(U341+2*0.95*5.67E-8*(((DK341+$B$7)+273)^4-(DK341+273)^4)-44100*J341)/(1.84*29.3*R341+8*0.95*5.67E-8*(DK341+273)^3))</f>
        <v>0</v>
      </c>
      <c r="W341">
        <f>($C$7*DL341+$D$7*DM341+$E$7*V341)</f>
        <v>0</v>
      </c>
      <c r="X341">
        <f>0.61365*exp(17.502*W341/(240.97+W341))</f>
        <v>0</v>
      </c>
      <c r="Y341">
        <f>(Z341/AA341*100)</f>
        <v>0</v>
      </c>
      <c r="Z341">
        <f>DD341*(DI341+DJ341)/1000</f>
        <v>0</v>
      </c>
      <c r="AA341">
        <f>0.61365*exp(17.502*DK341/(240.97+DK341))</f>
        <v>0</v>
      </c>
      <c r="AB341">
        <f>(X341-DD341*(DI341+DJ341)/1000)</f>
        <v>0</v>
      </c>
      <c r="AC341">
        <f>(-J341*44100)</f>
        <v>0</v>
      </c>
      <c r="AD341">
        <f>2*29.3*R341*0.92*(DK341-W341)</f>
        <v>0</v>
      </c>
      <c r="AE341">
        <f>2*0.95*5.67E-8*(((DK341+$B$7)+273)^4-(W341+273)^4)</f>
        <v>0</v>
      </c>
      <c r="AF341">
        <f>U341+AE341+AC341+AD341</f>
        <v>0</v>
      </c>
      <c r="AG341">
        <f>DH341*AU341*(DC341-DB341*(1000-AU341*DE341)/(1000-AU341*DD341))/(100*CV341)</f>
        <v>0</v>
      </c>
      <c r="AH341">
        <f>1000*DH341*AU341*(DD341-DE341)/(100*CV341*(1000-AU341*DD341))</f>
        <v>0</v>
      </c>
      <c r="AI341">
        <f>(AJ341 - AK341 - DI341*1E3/(8.314*(DK341+273.15)) * AM341/DH341 * AL341) * DH341/(100*CV341) * (1000 - DE341)/1000</f>
        <v>0</v>
      </c>
      <c r="AJ341">
        <v>608.779959538123</v>
      </c>
      <c r="AK341">
        <v>587.999715151515</v>
      </c>
      <c r="AL341">
        <v>3.40925901846546</v>
      </c>
      <c r="AM341">
        <v>64.6680745848926</v>
      </c>
      <c r="AN341">
        <f>(AP341 - AO341 + DI341*1E3/(8.314*(DK341+273.15)) * AR341/DH341 * AQ341) * DH341/(100*CV341) * 1000/(1000 - AP341)</f>
        <v>0</v>
      </c>
      <c r="AO341">
        <v>24.1667780767394</v>
      </c>
      <c r="AP341">
        <v>25.1190853146853</v>
      </c>
      <c r="AQ341">
        <v>-2.95413768405827e-05</v>
      </c>
      <c r="AR341">
        <v>99.6129753711119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MAX(0,($B$13+$C$13*DP341)/(1+$D$13*DP341)*DI341/(DK341+273)*$E$13)</f>
        <v>0</v>
      </c>
      <c r="AX341" t="s">
        <v>407</v>
      </c>
      <c r="AY341" t="s">
        <v>407</v>
      </c>
      <c r="AZ341">
        <v>0</v>
      </c>
      <c r="BA341">
        <v>0</v>
      </c>
      <c r="BB341">
        <f>1-AZ341/BA341</f>
        <v>0</v>
      </c>
      <c r="BC341">
        <v>0</v>
      </c>
      <c r="BD341" t="s">
        <v>407</v>
      </c>
      <c r="BE341" t="s">
        <v>407</v>
      </c>
      <c r="BF341">
        <v>0</v>
      </c>
      <c r="BG341">
        <v>0</v>
      </c>
      <c r="BH341">
        <f>1-BF341/BG341</f>
        <v>0</v>
      </c>
      <c r="BI341">
        <v>0.5</v>
      </c>
      <c r="BJ341">
        <f>CS341</f>
        <v>0</v>
      </c>
      <c r="BK341">
        <f>L341</f>
        <v>0</v>
      </c>
      <c r="BL341">
        <f>BH341*BI341*BJ341</f>
        <v>0</v>
      </c>
      <c r="BM341">
        <f>(BK341-BC341)/BJ341</f>
        <v>0</v>
      </c>
      <c r="BN341">
        <f>(BA341-BG341)/BG341</f>
        <v>0</v>
      </c>
      <c r="BO341">
        <f>AZ341/(BB341+AZ341/BG341)</f>
        <v>0</v>
      </c>
      <c r="BP341" t="s">
        <v>407</v>
      </c>
      <c r="BQ341">
        <v>0</v>
      </c>
      <c r="BR341">
        <f>IF(BQ341&lt;&gt;0, BQ341, BO341)</f>
        <v>0</v>
      </c>
      <c r="BS341">
        <f>1-BR341/BG341</f>
        <v>0</v>
      </c>
      <c r="BT341">
        <f>(BG341-BF341)/(BG341-BR341)</f>
        <v>0</v>
      </c>
      <c r="BU341">
        <f>(BA341-BG341)/(BA341-BR341)</f>
        <v>0</v>
      </c>
      <c r="BV341">
        <f>(BG341-BF341)/(BG341-AZ341)</f>
        <v>0</v>
      </c>
      <c r="BW341">
        <f>(BA341-BG341)/(BA341-AZ341)</f>
        <v>0</v>
      </c>
      <c r="BX341">
        <f>(BT341*BR341/BF341)</f>
        <v>0</v>
      </c>
      <c r="BY341">
        <f>(1-BX341)</f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f>$B$11*DQ341+$C$11*DR341+$F$11*EC341*(1-EF341)</f>
        <v>0</v>
      </c>
      <c r="CS341">
        <f>CR341*CT341</f>
        <v>0</v>
      </c>
      <c r="CT341">
        <f>($B$11*$D$9+$C$11*$D$9+$F$11*((EP341+EH341)/MAX(EP341+EH341+EQ341, 0.1)*$I$9+EQ341/MAX(EP341+EH341+EQ341, 0.1)*$J$9))/($B$11+$C$11+$F$11)</f>
        <v>0</v>
      </c>
      <c r="CU341">
        <f>($B$11*$K$9+$C$11*$K$9+$F$11*((EP341+EH341)/MAX(EP341+EH341+EQ341, 0.1)*$P$9+EQ341/MAX(EP341+EH341+EQ341, 0.1)*$Q$9))/($B$11+$C$11+$F$11)</f>
        <v>0</v>
      </c>
      <c r="CV341">
        <v>2.96</v>
      </c>
      <c r="CW341">
        <v>0.5</v>
      </c>
      <c r="CX341" t="s">
        <v>408</v>
      </c>
      <c r="CY341">
        <v>2</v>
      </c>
      <c r="CZ341" t="b">
        <v>1</v>
      </c>
      <c r="DA341">
        <v>1510797054.33214</v>
      </c>
      <c r="DB341">
        <v>549.026535714286</v>
      </c>
      <c r="DC341">
        <v>576.508035714286</v>
      </c>
      <c r="DD341">
        <v>25.1310821428571</v>
      </c>
      <c r="DE341">
        <v>24.1811321428571</v>
      </c>
      <c r="DF341">
        <v>541.341892857143</v>
      </c>
      <c r="DG341">
        <v>24.5581428571429</v>
      </c>
      <c r="DH341">
        <v>500.085071428571</v>
      </c>
      <c r="DI341">
        <v>89.8002714285714</v>
      </c>
      <c r="DJ341">
        <v>0.100030771428571</v>
      </c>
      <c r="DK341">
        <v>26.5988857142857</v>
      </c>
      <c r="DL341">
        <v>27.4975928571429</v>
      </c>
      <c r="DM341">
        <v>999.9</v>
      </c>
      <c r="DN341">
        <v>0</v>
      </c>
      <c r="DO341">
        <v>0</v>
      </c>
      <c r="DP341">
        <v>9996.67142857143</v>
      </c>
      <c r="DQ341">
        <v>0</v>
      </c>
      <c r="DR341">
        <v>9.81644178571429</v>
      </c>
      <c r="DS341">
        <v>-27.4815285714286</v>
      </c>
      <c r="DT341">
        <v>563.179678571429</v>
      </c>
      <c r="DU341">
        <v>590.794</v>
      </c>
      <c r="DV341">
        <v>0.949957071428572</v>
      </c>
      <c r="DW341">
        <v>576.508035714286</v>
      </c>
      <c r="DX341">
        <v>24.1811321428571</v>
      </c>
      <c r="DY341">
        <v>2.25677821428571</v>
      </c>
      <c r="DZ341">
        <v>2.17147321428571</v>
      </c>
      <c r="EA341">
        <v>19.3711678571429</v>
      </c>
      <c r="EB341">
        <v>18.7533821428571</v>
      </c>
      <c r="EC341">
        <v>2000.00785714286</v>
      </c>
      <c r="ED341">
        <v>0.979994964285715</v>
      </c>
      <c r="EE341">
        <v>0.0200052035714286</v>
      </c>
      <c r="EF341">
        <v>0</v>
      </c>
      <c r="EG341">
        <v>2.27789642857143</v>
      </c>
      <c r="EH341">
        <v>0</v>
      </c>
      <c r="EI341">
        <v>4849.19928571429</v>
      </c>
      <c r="EJ341">
        <v>17300.1892857143</v>
      </c>
      <c r="EK341">
        <v>37.875</v>
      </c>
      <c r="EL341">
        <v>38.3165</v>
      </c>
      <c r="EM341">
        <v>37.562</v>
      </c>
      <c r="EN341">
        <v>37.0487142857143</v>
      </c>
      <c r="EO341">
        <v>37.312</v>
      </c>
      <c r="EP341">
        <v>1959.99714285714</v>
      </c>
      <c r="EQ341">
        <v>40.0107142857143</v>
      </c>
      <c r="ER341">
        <v>0</v>
      </c>
      <c r="ES341">
        <v>1679597815.1</v>
      </c>
      <c r="ET341">
        <v>0</v>
      </c>
      <c r="EU341">
        <v>2.315296</v>
      </c>
      <c r="EV341">
        <v>0.728961551961415</v>
      </c>
      <c r="EW341">
        <v>3.28230771756131</v>
      </c>
      <c r="EX341">
        <v>4849.1616</v>
      </c>
      <c r="EY341">
        <v>15</v>
      </c>
      <c r="EZ341">
        <v>0</v>
      </c>
      <c r="FA341" t="s">
        <v>409</v>
      </c>
      <c r="FB341">
        <v>1510787920.6</v>
      </c>
      <c r="FC341">
        <v>1510787921.6</v>
      </c>
      <c r="FD341">
        <v>0</v>
      </c>
      <c r="FE341">
        <v>-0.101</v>
      </c>
      <c r="FF341">
        <v>-0.012</v>
      </c>
      <c r="FG341">
        <v>6.901</v>
      </c>
      <c r="FH341">
        <v>0.516</v>
      </c>
      <c r="FI341">
        <v>420</v>
      </c>
      <c r="FJ341">
        <v>24</v>
      </c>
      <c r="FK341">
        <v>0.32</v>
      </c>
      <c r="FL341">
        <v>0.12</v>
      </c>
      <c r="FM341">
        <v>0.948943365853659</v>
      </c>
      <c r="FN341">
        <v>0.0360994076655042</v>
      </c>
      <c r="FO341">
        <v>0.00487387723534103</v>
      </c>
      <c r="FP341">
        <v>1</v>
      </c>
      <c r="FQ341">
        <v>1</v>
      </c>
      <c r="FR341">
        <v>1</v>
      </c>
      <c r="FS341" t="s">
        <v>410</v>
      </c>
      <c r="FT341">
        <v>2.97291</v>
      </c>
      <c r="FU341">
        <v>2.75394</v>
      </c>
      <c r="FV341">
        <v>0.113328</v>
      </c>
      <c r="FW341">
        <v>0.118445</v>
      </c>
      <c r="FX341">
        <v>0.105463</v>
      </c>
      <c r="FY341">
        <v>0.103948</v>
      </c>
      <c r="FZ341">
        <v>34453.8</v>
      </c>
      <c r="GA341">
        <v>37362.7</v>
      </c>
      <c r="GB341">
        <v>35215.1</v>
      </c>
      <c r="GC341">
        <v>38439.8</v>
      </c>
      <c r="GD341">
        <v>44623.5</v>
      </c>
      <c r="GE341">
        <v>49734.5</v>
      </c>
      <c r="GF341">
        <v>54999.8</v>
      </c>
      <c r="GG341">
        <v>61641.9</v>
      </c>
      <c r="GH341">
        <v>1.98288</v>
      </c>
      <c r="GI341">
        <v>1.81428</v>
      </c>
      <c r="GJ341">
        <v>0.120685</v>
      </c>
      <c r="GK341">
        <v>0</v>
      </c>
      <c r="GL341">
        <v>25.5209</v>
      </c>
      <c r="GM341">
        <v>999.9</v>
      </c>
      <c r="GN341">
        <v>61.861</v>
      </c>
      <c r="GO341">
        <v>30.051</v>
      </c>
      <c r="GP341">
        <v>29.4357</v>
      </c>
      <c r="GQ341">
        <v>55.2934</v>
      </c>
      <c r="GR341">
        <v>49.2308</v>
      </c>
      <c r="GS341">
        <v>1</v>
      </c>
      <c r="GT341">
        <v>-0.00456047</v>
      </c>
      <c r="GU341">
        <v>0.735814</v>
      </c>
      <c r="GV341">
        <v>20.1157</v>
      </c>
      <c r="GW341">
        <v>5.19797</v>
      </c>
      <c r="GX341">
        <v>12.004</v>
      </c>
      <c r="GY341">
        <v>4.97545</v>
      </c>
      <c r="GZ341">
        <v>3.29303</v>
      </c>
      <c r="HA341">
        <v>9999</v>
      </c>
      <c r="HB341">
        <v>9999</v>
      </c>
      <c r="HC341">
        <v>999.9</v>
      </c>
      <c r="HD341">
        <v>9999</v>
      </c>
      <c r="HE341">
        <v>1.8631</v>
      </c>
      <c r="HF341">
        <v>1.86813</v>
      </c>
      <c r="HG341">
        <v>1.86786</v>
      </c>
      <c r="HH341">
        <v>1.86898</v>
      </c>
      <c r="HI341">
        <v>1.86985</v>
      </c>
      <c r="HJ341">
        <v>1.86584</v>
      </c>
      <c r="HK341">
        <v>1.867</v>
      </c>
      <c r="HL341">
        <v>1.86836</v>
      </c>
      <c r="HM341">
        <v>5</v>
      </c>
      <c r="HN341">
        <v>0</v>
      </c>
      <c r="HO341">
        <v>0</v>
      </c>
      <c r="HP341">
        <v>0</v>
      </c>
      <c r="HQ341" t="s">
        <v>411</v>
      </c>
      <c r="HR341" t="s">
        <v>412</v>
      </c>
      <c r="HS341" t="s">
        <v>413</v>
      </c>
      <c r="HT341" t="s">
        <v>413</v>
      </c>
      <c r="HU341" t="s">
        <v>413</v>
      </c>
      <c r="HV341" t="s">
        <v>413</v>
      </c>
      <c r="HW341">
        <v>0</v>
      </c>
      <c r="HX341">
        <v>100</v>
      </c>
      <c r="HY341">
        <v>100</v>
      </c>
      <c r="HZ341">
        <v>7.845</v>
      </c>
      <c r="IA341">
        <v>0.5723</v>
      </c>
      <c r="IB341">
        <v>4.09459096810632</v>
      </c>
      <c r="IC341">
        <v>0.00701673648668627</v>
      </c>
      <c r="ID341">
        <v>-7.00304995360485e-07</v>
      </c>
      <c r="IE341">
        <v>-1.86506737496121e-11</v>
      </c>
      <c r="IF341">
        <v>0.00125787624930914</v>
      </c>
      <c r="IG341">
        <v>-0.0224036906934607</v>
      </c>
      <c r="IH341">
        <v>0.00249664406764014</v>
      </c>
      <c r="II341">
        <v>-2.59163740235367e-05</v>
      </c>
      <c r="IJ341">
        <v>-2</v>
      </c>
      <c r="IK341">
        <v>2020</v>
      </c>
      <c r="IL341">
        <v>1</v>
      </c>
      <c r="IM341">
        <v>25</v>
      </c>
      <c r="IN341">
        <v>152.4</v>
      </c>
      <c r="IO341">
        <v>152.3</v>
      </c>
      <c r="IP341">
        <v>1.39648</v>
      </c>
      <c r="IQ341">
        <v>2.63062</v>
      </c>
      <c r="IR341">
        <v>1.54785</v>
      </c>
      <c r="IS341">
        <v>2.30347</v>
      </c>
      <c r="IT341">
        <v>1.34644</v>
      </c>
      <c r="IU341">
        <v>2.30347</v>
      </c>
      <c r="IV341">
        <v>34.1452</v>
      </c>
      <c r="IW341">
        <v>24.2188</v>
      </c>
      <c r="IX341">
        <v>18</v>
      </c>
      <c r="IY341">
        <v>503.069</v>
      </c>
      <c r="IZ341">
        <v>396.465</v>
      </c>
      <c r="JA341">
        <v>24.0967</v>
      </c>
      <c r="JB341">
        <v>27.1328</v>
      </c>
      <c r="JC341">
        <v>30</v>
      </c>
      <c r="JD341">
        <v>27.0829</v>
      </c>
      <c r="JE341">
        <v>27.0271</v>
      </c>
      <c r="JF341">
        <v>27.9867</v>
      </c>
      <c r="JG341">
        <v>26.0993</v>
      </c>
      <c r="JH341">
        <v>63.396</v>
      </c>
      <c r="JI341">
        <v>24.1062</v>
      </c>
      <c r="JJ341">
        <v>622.44</v>
      </c>
      <c r="JK341">
        <v>24.1585</v>
      </c>
      <c r="JL341">
        <v>102.06</v>
      </c>
      <c r="JM341">
        <v>102.613</v>
      </c>
    </row>
    <row r="342" spans="1:273">
      <c r="A342">
        <v>326</v>
      </c>
      <c r="B342">
        <v>1510797066.6</v>
      </c>
      <c r="C342">
        <v>7734.5</v>
      </c>
      <c r="D342" t="s">
        <v>1063</v>
      </c>
      <c r="E342" t="s">
        <v>1064</v>
      </c>
      <c r="F342">
        <v>5</v>
      </c>
      <c r="G342" t="s">
        <v>798</v>
      </c>
      <c r="H342" t="s">
        <v>406</v>
      </c>
      <c r="I342">
        <v>1510797058.77857</v>
      </c>
      <c r="J342">
        <f>(K342)/1000</f>
        <v>0</v>
      </c>
      <c r="K342">
        <f>IF(CZ342, AN342, AH342)</f>
        <v>0</v>
      </c>
      <c r="L342">
        <f>IF(CZ342, AI342, AG342)</f>
        <v>0</v>
      </c>
      <c r="M342">
        <f>DB342 - IF(AU342&gt;1, L342*CV342*100.0/(AW342*DP342), 0)</f>
        <v>0</v>
      </c>
      <c r="N342">
        <f>((T342-J342/2)*M342-L342)/(T342+J342/2)</f>
        <v>0</v>
      </c>
      <c r="O342">
        <f>N342*(DI342+DJ342)/1000.0</f>
        <v>0</v>
      </c>
      <c r="P342">
        <f>(DB342 - IF(AU342&gt;1, L342*CV342*100.0/(AW342*DP342), 0))*(DI342+DJ342)/1000.0</f>
        <v>0</v>
      </c>
      <c r="Q342">
        <f>2.0/((1/S342-1/R342)+SIGN(S342)*SQRT((1/S342-1/R342)*(1/S342-1/R342) + 4*CW342/((CW342+1)*(CW342+1))*(2*1/S342*1/R342-1/R342*1/R342)))</f>
        <v>0</v>
      </c>
      <c r="R342">
        <f>IF(LEFT(CX342,1)&lt;&gt;"0",IF(LEFT(CX342,1)="1",3.0,CY342),$D$5+$E$5*(DP342*DI342/($K$5*1000))+$F$5*(DP342*DI342/($K$5*1000))*MAX(MIN(CV342,$J$5),$I$5)*MAX(MIN(CV342,$J$5),$I$5)+$G$5*MAX(MIN(CV342,$J$5),$I$5)*(DP342*DI342/($K$5*1000))+$H$5*(DP342*DI342/($K$5*1000))*(DP342*DI342/($K$5*1000)))</f>
        <v>0</v>
      </c>
      <c r="S342">
        <f>J342*(1000-(1000*0.61365*exp(17.502*W342/(240.97+W342))/(DI342+DJ342)+DD342)/2)/(1000*0.61365*exp(17.502*W342/(240.97+W342))/(DI342+DJ342)-DD342)</f>
        <v>0</v>
      </c>
      <c r="T342">
        <f>1/((CW342+1)/(Q342/1.6)+1/(R342/1.37)) + CW342/((CW342+1)/(Q342/1.6) + CW342/(R342/1.37))</f>
        <v>0</v>
      </c>
      <c r="U342">
        <f>(CR342*CU342)</f>
        <v>0</v>
      </c>
      <c r="V342">
        <f>(DK342+(U342+2*0.95*5.67E-8*(((DK342+$B$7)+273)^4-(DK342+273)^4)-44100*J342)/(1.84*29.3*R342+8*0.95*5.67E-8*(DK342+273)^3))</f>
        <v>0</v>
      </c>
      <c r="W342">
        <f>($C$7*DL342+$D$7*DM342+$E$7*V342)</f>
        <v>0</v>
      </c>
      <c r="X342">
        <f>0.61365*exp(17.502*W342/(240.97+W342))</f>
        <v>0</v>
      </c>
      <c r="Y342">
        <f>(Z342/AA342*100)</f>
        <v>0</v>
      </c>
      <c r="Z342">
        <f>DD342*(DI342+DJ342)/1000</f>
        <v>0</v>
      </c>
      <c r="AA342">
        <f>0.61365*exp(17.502*DK342/(240.97+DK342))</f>
        <v>0</v>
      </c>
      <c r="AB342">
        <f>(X342-DD342*(DI342+DJ342)/1000)</f>
        <v>0</v>
      </c>
      <c r="AC342">
        <f>(-J342*44100)</f>
        <v>0</v>
      </c>
      <c r="AD342">
        <f>2*29.3*R342*0.92*(DK342-W342)</f>
        <v>0</v>
      </c>
      <c r="AE342">
        <f>2*0.95*5.67E-8*(((DK342+$B$7)+273)^4-(W342+273)^4)</f>
        <v>0</v>
      </c>
      <c r="AF342">
        <f>U342+AE342+AC342+AD342</f>
        <v>0</v>
      </c>
      <c r="AG342">
        <f>DH342*AU342*(DC342-DB342*(1000-AU342*DE342)/(1000-AU342*DD342))/(100*CV342)</f>
        <v>0</v>
      </c>
      <c r="AH342">
        <f>1000*DH342*AU342*(DD342-DE342)/(100*CV342*(1000-AU342*DD342))</f>
        <v>0</v>
      </c>
      <c r="AI342">
        <f>(AJ342 - AK342 - DI342*1E3/(8.314*(DK342+273.15)) * AM342/DH342 * AL342) * DH342/(100*CV342) * (1000 - DE342)/1000</f>
        <v>0</v>
      </c>
      <c r="AJ342">
        <v>624.699901379846</v>
      </c>
      <c r="AK342">
        <v>603.555296969697</v>
      </c>
      <c r="AL342">
        <v>3.45631139009547</v>
      </c>
      <c r="AM342">
        <v>64.6680745848926</v>
      </c>
      <c r="AN342">
        <f>(AP342 - AO342 + DI342*1E3/(8.314*(DK342+273.15)) * AR342/DH342 * AQ342) * DH342/(100*CV342) * 1000/(1000 - AP342)</f>
        <v>0</v>
      </c>
      <c r="AO342">
        <v>24.1648328023509</v>
      </c>
      <c r="AP342">
        <v>25.1134202797203</v>
      </c>
      <c r="AQ342">
        <v>-1.92238659908942e-05</v>
      </c>
      <c r="AR342">
        <v>99.6129753711119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MAX(0,($B$13+$C$13*DP342)/(1+$D$13*DP342)*DI342/(DK342+273)*$E$13)</f>
        <v>0</v>
      </c>
      <c r="AX342" t="s">
        <v>407</v>
      </c>
      <c r="AY342" t="s">
        <v>407</v>
      </c>
      <c r="AZ342">
        <v>0</v>
      </c>
      <c r="BA342">
        <v>0</v>
      </c>
      <c r="BB342">
        <f>1-AZ342/BA342</f>
        <v>0</v>
      </c>
      <c r="BC342">
        <v>0</v>
      </c>
      <c r="BD342" t="s">
        <v>407</v>
      </c>
      <c r="BE342" t="s">
        <v>407</v>
      </c>
      <c r="BF342">
        <v>0</v>
      </c>
      <c r="BG342">
        <v>0</v>
      </c>
      <c r="BH342">
        <f>1-BF342/BG342</f>
        <v>0</v>
      </c>
      <c r="BI342">
        <v>0.5</v>
      </c>
      <c r="BJ342">
        <f>CS342</f>
        <v>0</v>
      </c>
      <c r="BK342">
        <f>L342</f>
        <v>0</v>
      </c>
      <c r="BL342">
        <f>BH342*BI342*BJ342</f>
        <v>0</v>
      </c>
      <c r="BM342">
        <f>(BK342-BC342)/BJ342</f>
        <v>0</v>
      </c>
      <c r="BN342">
        <f>(BA342-BG342)/BG342</f>
        <v>0</v>
      </c>
      <c r="BO342">
        <f>AZ342/(BB342+AZ342/BG342)</f>
        <v>0</v>
      </c>
      <c r="BP342" t="s">
        <v>407</v>
      </c>
      <c r="BQ342">
        <v>0</v>
      </c>
      <c r="BR342">
        <f>IF(BQ342&lt;&gt;0, BQ342, BO342)</f>
        <v>0</v>
      </c>
      <c r="BS342">
        <f>1-BR342/BG342</f>
        <v>0</v>
      </c>
      <c r="BT342">
        <f>(BG342-BF342)/(BG342-BR342)</f>
        <v>0</v>
      </c>
      <c r="BU342">
        <f>(BA342-BG342)/(BA342-BR342)</f>
        <v>0</v>
      </c>
      <c r="BV342">
        <f>(BG342-BF342)/(BG342-AZ342)</f>
        <v>0</v>
      </c>
      <c r="BW342">
        <f>(BA342-BG342)/(BA342-AZ342)</f>
        <v>0</v>
      </c>
      <c r="BX342">
        <f>(BT342*BR342/BF342)</f>
        <v>0</v>
      </c>
      <c r="BY342">
        <f>(1-BX342)</f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f>$B$11*DQ342+$C$11*DR342+$F$11*EC342*(1-EF342)</f>
        <v>0</v>
      </c>
      <c r="CS342">
        <f>CR342*CT342</f>
        <v>0</v>
      </c>
      <c r="CT342">
        <f>($B$11*$D$9+$C$11*$D$9+$F$11*((EP342+EH342)/MAX(EP342+EH342+EQ342, 0.1)*$I$9+EQ342/MAX(EP342+EH342+EQ342, 0.1)*$J$9))/($B$11+$C$11+$F$11)</f>
        <v>0</v>
      </c>
      <c r="CU342">
        <f>($B$11*$K$9+$C$11*$K$9+$F$11*((EP342+EH342)/MAX(EP342+EH342+EQ342, 0.1)*$P$9+EQ342/MAX(EP342+EH342+EQ342, 0.1)*$Q$9))/($B$11+$C$11+$F$11)</f>
        <v>0</v>
      </c>
      <c r="CV342">
        <v>2.96</v>
      </c>
      <c r="CW342">
        <v>0.5</v>
      </c>
      <c r="CX342" t="s">
        <v>408</v>
      </c>
      <c r="CY342">
        <v>2</v>
      </c>
      <c r="CZ342" t="b">
        <v>1</v>
      </c>
      <c r="DA342">
        <v>1510797058.77857</v>
      </c>
      <c r="DB342">
        <v>563.871464285714</v>
      </c>
      <c r="DC342">
        <v>591.602428571429</v>
      </c>
      <c r="DD342">
        <v>25.1242928571429</v>
      </c>
      <c r="DE342">
        <v>24.1730571428571</v>
      </c>
      <c r="DF342">
        <v>556.094821428571</v>
      </c>
      <c r="DG342">
        <v>24.5516964285714</v>
      </c>
      <c r="DH342">
        <v>500.083428571429</v>
      </c>
      <c r="DI342">
        <v>89.8000571428571</v>
      </c>
      <c r="DJ342">
        <v>0.0999729785714286</v>
      </c>
      <c r="DK342">
        <v>26.5977678571429</v>
      </c>
      <c r="DL342">
        <v>27.4923571428571</v>
      </c>
      <c r="DM342">
        <v>999.9</v>
      </c>
      <c r="DN342">
        <v>0</v>
      </c>
      <c r="DO342">
        <v>0</v>
      </c>
      <c r="DP342">
        <v>9993.63464285714</v>
      </c>
      <c r="DQ342">
        <v>0</v>
      </c>
      <c r="DR342">
        <v>9.8192</v>
      </c>
      <c r="DS342">
        <v>-27.7309678571429</v>
      </c>
      <c r="DT342">
        <v>578.403285714286</v>
      </c>
      <c r="DU342">
        <v>606.257392857143</v>
      </c>
      <c r="DV342">
        <v>0.951241142857143</v>
      </c>
      <c r="DW342">
        <v>591.602428571429</v>
      </c>
      <c r="DX342">
        <v>24.1730571428571</v>
      </c>
      <c r="DY342">
        <v>2.25616285714286</v>
      </c>
      <c r="DZ342">
        <v>2.1707425</v>
      </c>
      <c r="EA342">
        <v>19.3667785714286</v>
      </c>
      <c r="EB342">
        <v>18.748</v>
      </c>
      <c r="EC342">
        <v>1999.9925</v>
      </c>
      <c r="ED342">
        <v>0.97999475</v>
      </c>
      <c r="EE342">
        <v>0.020005425</v>
      </c>
      <c r="EF342">
        <v>0</v>
      </c>
      <c r="EG342">
        <v>2.27502857142857</v>
      </c>
      <c r="EH342">
        <v>0</v>
      </c>
      <c r="EI342">
        <v>4849.44464285714</v>
      </c>
      <c r="EJ342">
        <v>17300.0464285714</v>
      </c>
      <c r="EK342">
        <v>37.875</v>
      </c>
      <c r="EL342">
        <v>38.312</v>
      </c>
      <c r="EM342">
        <v>37.562</v>
      </c>
      <c r="EN342">
        <v>37.0531428571429</v>
      </c>
      <c r="EO342">
        <v>37.312</v>
      </c>
      <c r="EP342">
        <v>1959.98142857143</v>
      </c>
      <c r="EQ342">
        <v>40.0110714285714</v>
      </c>
      <c r="ER342">
        <v>0</v>
      </c>
      <c r="ES342">
        <v>1679597819.9</v>
      </c>
      <c r="ET342">
        <v>0</v>
      </c>
      <c r="EU342">
        <v>2.292436</v>
      </c>
      <c r="EV342">
        <v>-0.498038468538671</v>
      </c>
      <c r="EW342">
        <v>8.38153847982321</v>
      </c>
      <c r="EX342">
        <v>4849.574</v>
      </c>
      <c r="EY342">
        <v>15</v>
      </c>
      <c r="EZ342">
        <v>0</v>
      </c>
      <c r="FA342" t="s">
        <v>409</v>
      </c>
      <c r="FB342">
        <v>1510787920.6</v>
      </c>
      <c r="FC342">
        <v>1510787921.6</v>
      </c>
      <c r="FD342">
        <v>0</v>
      </c>
      <c r="FE342">
        <v>-0.101</v>
      </c>
      <c r="FF342">
        <v>-0.012</v>
      </c>
      <c r="FG342">
        <v>6.901</v>
      </c>
      <c r="FH342">
        <v>0.516</v>
      </c>
      <c r="FI342">
        <v>420</v>
      </c>
      <c r="FJ342">
        <v>24</v>
      </c>
      <c r="FK342">
        <v>0.32</v>
      </c>
      <c r="FL342">
        <v>0.12</v>
      </c>
      <c r="FM342">
        <v>0.949885365853659</v>
      </c>
      <c r="FN342">
        <v>0.0310557700348448</v>
      </c>
      <c r="FO342">
        <v>0.00476032327635628</v>
      </c>
      <c r="FP342">
        <v>1</v>
      </c>
      <c r="FQ342">
        <v>1</v>
      </c>
      <c r="FR342">
        <v>1</v>
      </c>
      <c r="FS342" t="s">
        <v>410</v>
      </c>
      <c r="FT342">
        <v>2.97283</v>
      </c>
      <c r="FU342">
        <v>2.75381</v>
      </c>
      <c r="FV342">
        <v>0.115461</v>
      </c>
      <c r="FW342">
        <v>0.120466</v>
      </c>
      <c r="FX342">
        <v>0.105447</v>
      </c>
      <c r="FY342">
        <v>0.103945</v>
      </c>
      <c r="FZ342">
        <v>34371.1</v>
      </c>
      <c r="GA342">
        <v>37277.1</v>
      </c>
      <c r="GB342">
        <v>35215.2</v>
      </c>
      <c r="GC342">
        <v>38439.8</v>
      </c>
      <c r="GD342">
        <v>44624.6</v>
      </c>
      <c r="GE342">
        <v>49734.7</v>
      </c>
      <c r="GF342">
        <v>55000.1</v>
      </c>
      <c r="GG342">
        <v>61641.8</v>
      </c>
      <c r="GH342">
        <v>1.9829</v>
      </c>
      <c r="GI342">
        <v>1.81425</v>
      </c>
      <c r="GJ342">
        <v>0.12026</v>
      </c>
      <c r="GK342">
        <v>0</v>
      </c>
      <c r="GL342">
        <v>25.5185</v>
      </c>
      <c r="GM342">
        <v>999.9</v>
      </c>
      <c r="GN342">
        <v>61.861</v>
      </c>
      <c r="GO342">
        <v>30.051</v>
      </c>
      <c r="GP342">
        <v>29.4366</v>
      </c>
      <c r="GQ342">
        <v>55.1033</v>
      </c>
      <c r="GR342">
        <v>49.4872</v>
      </c>
      <c r="GS342">
        <v>1</v>
      </c>
      <c r="GT342">
        <v>-0.00462652</v>
      </c>
      <c r="GU342">
        <v>0.704025</v>
      </c>
      <c r="GV342">
        <v>20.116</v>
      </c>
      <c r="GW342">
        <v>5.19737</v>
      </c>
      <c r="GX342">
        <v>12.0041</v>
      </c>
      <c r="GY342">
        <v>4.97515</v>
      </c>
      <c r="GZ342">
        <v>3.29305</v>
      </c>
      <c r="HA342">
        <v>9999</v>
      </c>
      <c r="HB342">
        <v>9999</v>
      </c>
      <c r="HC342">
        <v>999.9</v>
      </c>
      <c r="HD342">
        <v>9999</v>
      </c>
      <c r="HE342">
        <v>1.8631</v>
      </c>
      <c r="HF342">
        <v>1.86813</v>
      </c>
      <c r="HG342">
        <v>1.86784</v>
      </c>
      <c r="HH342">
        <v>1.86897</v>
      </c>
      <c r="HI342">
        <v>1.86985</v>
      </c>
      <c r="HJ342">
        <v>1.86585</v>
      </c>
      <c r="HK342">
        <v>1.86699</v>
      </c>
      <c r="HL342">
        <v>1.8683</v>
      </c>
      <c r="HM342">
        <v>5</v>
      </c>
      <c r="HN342">
        <v>0</v>
      </c>
      <c r="HO342">
        <v>0</v>
      </c>
      <c r="HP342">
        <v>0</v>
      </c>
      <c r="HQ342" t="s">
        <v>411</v>
      </c>
      <c r="HR342" t="s">
        <v>412</v>
      </c>
      <c r="HS342" t="s">
        <v>413</v>
      </c>
      <c r="HT342" t="s">
        <v>413</v>
      </c>
      <c r="HU342" t="s">
        <v>413</v>
      </c>
      <c r="HV342" t="s">
        <v>413</v>
      </c>
      <c r="HW342">
        <v>0</v>
      </c>
      <c r="HX342">
        <v>100</v>
      </c>
      <c r="HY342">
        <v>100</v>
      </c>
      <c r="HZ342">
        <v>7.938</v>
      </c>
      <c r="IA342">
        <v>0.5721</v>
      </c>
      <c r="IB342">
        <v>4.09459096810632</v>
      </c>
      <c r="IC342">
        <v>0.00701673648668627</v>
      </c>
      <c r="ID342">
        <v>-7.00304995360485e-07</v>
      </c>
      <c r="IE342">
        <v>-1.86506737496121e-11</v>
      </c>
      <c r="IF342">
        <v>0.00125787624930914</v>
      </c>
      <c r="IG342">
        <v>-0.0224036906934607</v>
      </c>
      <c r="IH342">
        <v>0.00249664406764014</v>
      </c>
      <c r="II342">
        <v>-2.59163740235367e-05</v>
      </c>
      <c r="IJ342">
        <v>-2</v>
      </c>
      <c r="IK342">
        <v>2020</v>
      </c>
      <c r="IL342">
        <v>1</v>
      </c>
      <c r="IM342">
        <v>25</v>
      </c>
      <c r="IN342">
        <v>152.4</v>
      </c>
      <c r="IO342">
        <v>152.4</v>
      </c>
      <c r="IP342">
        <v>1.42334</v>
      </c>
      <c r="IQ342">
        <v>2.6355</v>
      </c>
      <c r="IR342">
        <v>1.54785</v>
      </c>
      <c r="IS342">
        <v>2.30469</v>
      </c>
      <c r="IT342">
        <v>1.34644</v>
      </c>
      <c r="IU342">
        <v>2.2876</v>
      </c>
      <c r="IV342">
        <v>34.1452</v>
      </c>
      <c r="IW342">
        <v>24.2188</v>
      </c>
      <c r="IX342">
        <v>18</v>
      </c>
      <c r="IY342">
        <v>503.091</v>
      </c>
      <c r="IZ342">
        <v>396.453</v>
      </c>
      <c r="JA342">
        <v>24.0998</v>
      </c>
      <c r="JB342">
        <v>27.133</v>
      </c>
      <c r="JC342">
        <v>30.0001</v>
      </c>
      <c r="JD342">
        <v>27.0836</v>
      </c>
      <c r="JE342">
        <v>27.0274</v>
      </c>
      <c r="JF342">
        <v>28.5126</v>
      </c>
      <c r="JG342">
        <v>26.0993</v>
      </c>
      <c r="JH342">
        <v>63.396</v>
      </c>
      <c r="JI342">
        <v>24.1112</v>
      </c>
      <c r="JJ342">
        <v>642.598</v>
      </c>
      <c r="JK342">
        <v>24.1585</v>
      </c>
      <c r="JL342">
        <v>102.061</v>
      </c>
      <c r="JM342">
        <v>102.613</v>
      </c>
    </row>
    <row r="343" spans="1:273">
      <c r="A343">
        <v>327</v>
      </c>
      <c r="B343">
        <v>1510797072.1</v>
      </c>
      <c r="C343">
        <v>7740</v>
      </c>
      <c r="D343" t="s">
        <v>1065</v>
      </c>
      <c r="E343" t="s">
        <v>1066</v>
      </c>
      <c r="F343">
        <v>5</v>
      </c>
      <c r="G343" t="s">
        <v>798</v>
      </c>
      <c r="H343" t="s">
        <v>406</v>
      </c>
      <c r="I343">
        <v>1510797064.35</v>
      </c>
      <c r="J343">
        <f>(K343)/1000</f>
        <v>0</v>
      </c>
      <c r="K343">
        <f>IF(CZ343, AN343, AH343)</f>
        <v>0</v>
      </c>
      <c r="L343">
        <f>IF(CZ343, AI343, AG343)</f>
        <v>0</v>
      </c>
      <c r="M343">
        <f>DB343 - IF(AU343&gt;1, L343*CV343*100.0/(AW343*DP343), 0)</f>
        <v>0</v>
      </c>
      <c r="N343">
        <f>((T343-J343/2)*M343-L343)/(T343+J343/2)</f>
        <v>0</v>
      </c>
      <c r="O343">
        <f>N343*(DI343+DJ343)/1000.0</f>
        <v>0</v>
      </c>
      <c r="P343">
        <f>(DB343 - IF(AU343&gt;1, L343*CV343*100.0/(AW343*DP343), 0))*(DI343+DJ343)/1000.0</f>
        <v>0</v>
      </c>
      <c r="Q343">
        <f>2.0/((1/S343-1/R343)+SIGN(S343)*SQRT((1/S343-1/R343)*(1/S343-1/R343) + 4*CW343/((CW343+1)*(CW343+1))*(2*1/S343*1/R343-1/R343*1/R343)))</f>
        <v>0</v>
      </c>
      <c r="R343">
        <f>IF(LEFT(CX343,1)&lt;&gt;"0",IF(LEFT(CX343,1)="1",3.0,CY343),$D$5+$E$5*(DP343*DI343/($K$5*1000))+$F$5*(DP343*DI343/($K$5*1000))*MAX(MIN(CV343,$J$5),$I$5)*MAX(MIN(CV343,$J$5),$I$5)+$G$5*MAX(MIN(CV343,$J$5),$I$5)*(DP343*DI343/($K$5*1000))+$H$5*(DP343*DI343/($K$5*1000))*(DP343*DI343/($K$5*1000)))</f>
        <v>0</v>
      </c>
      <c r="S343">
        <f>J343*(1000-(1000*0.61365*exp(17.502*W343/(240.97+W343))/(DI343+DJ343)+DD343)/2)/(1000*0.61365*exp(17.502*W343/(240.97+W343))/(DI343+DJ343)-DD343)</f>
        <v>0</v>
      </c>
      <c r="T343">
        <f>1/((CW343+1)/(Q343/1.6)+1/(R343/1.37)) + CW343/((CW343+1)/(Q343/1.6) + CW343/(R343/1.37))</f>
        <v>0</v>
      </c>
      <c r="U343">
        <f>(CR343*CU343)</f>
        <v>0</v>
      </c>
      <c r="V343">
        <f>(DK343+(U343+2*0.95*5.67E-8*(((DK343+$B$7)+273)^4-(DK343+273)^4)-44100*J343)/(1.84*29.3*R343+8*0.95*5.67E-8*(DK343+273)^3))</f>
        <v>0</v>
      </c>
      <c r="W343">
        <f>($C$7*DL343+$D$7*DM343+$E$7*V343)</f>
        <v>0</v>
      </c>
      <c r="X343">
        <f>0.61365*exp(17.502*W343/(240.97+W343))</f>
        <v>0</v>
      </c>
      <c r="Y343">
        <f>(Z343/AA343*100)</f>
        <v>0</v>
      </c>
      <c r="Z343">
        <f>DD343*(DI343+DJ343)/1000</f>
        <v>0</v>
      </c>
      <c r="AA343">
        <f>0.61365*exp(17.502*DK343/(240.97+DK343))</f>
        <v>0</v>
      </c>
      <c r="AB343">
        <f>(X343-DD343*(DI343+DJ343)/1000)</f>
        <v>0</v>
      </c>
      <c r="AC343">
        <f>(-J343*44100)</f>
        <v>0</v>
      </c>
      <c r="AD343">
        <f>2*29.3*R343*0.92*(DK343-W343)</f>
        <v>0</v>
      </c>
      <c r="AE343">
        <f>2*0.95*5.67E-8*(((DK343+$B$7)+273)^4-(W343+273)^4)</f>
        <v>0</v>
      </c>
      <c r="AF343">
        <f>U343+AE343+AC343+AD343</f>
        <v>0</v>
      </c>
      <c r="AG343">
        <f>DH343*AU343*(DC343-DB343*(1000-AU343*DE343)/(1000-AU343*DD343))/(100*CV343)</f>
        <v>0</v>
      </c>
      <c r="AH343">
        <f>1000*DH343*AU343*(DD343-DE343)/(100*CV343*(1000-AU343*DD343))</f>
        <v>0</v>
      </c>
      <c r="AI343">
        <f>(AJ343 - AK343 - DI343*1E3/(8.314*(DK343+273.15)) * AM343/DH343 * AL343) * DH343/(100*CV343) * (1000 - DE343)/1000</f>
        <v>0</v>
      </c>
      <c r="AJ343">
        <v>643.205239870951</v>
      </c>
      <c r="AK343">
        <v>622.163509090909</v>
      </c>
      <c r="AL343">
        <v>3.3809770901307</v>
      </c>
      <c r="AM343">
        <v>64.6680745848926</v>
      </c>
      <c r="AN343">
        <f>(AP343 - AO343 + DI343*1E3/(8.314*(DK343+273.15)) * AR343/DH343 * AQ343) * DH343/(100*CV343) * 1000/(1000 - AP343)</f>
        <v>0</v>
      </c>
      <c r="AO343">
        <v>24.1625195840036</v>
      </c>
      <c r="AP343">
        <v>25.1126006993007</v>
      </c>
      <c r="AQ343">
        <v>-1.6951270677789e-06</v>
      </c>
      <c r="AR343">
        <v>99.6129753711119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MAX(0,($B$13+$C$13*DP343)/(1+$D$13*DP343)*DI343/(DK343+273)*$E$13)</f>
        <v>0</v>
      </c>
      <c r="AX343" t="s">
        <v>407</v>
      </c>
      <c r="AY343" t="s">
        <v>407</v>
      </c>
      <c r="AZ343">
        <v>0</v>
      </c>
      <c r="BA343">
        <v>0</v>
      </c>
      <c r="BB343">
        <f>1-AZ343/BA343</f>
        <v>0</v>
      </c>
      <c r="BC343">
        <v>0</v>
      </c>
      <c r="BD343" t="s">
        <v>407</v>
      </c>
      <c r="BE343" t="s">
        <v>407</v>
      </c>
      <c r="BF343">
        <v>0</v>
      </c>
      <c r="BG343">
        <v>0</v>
      </c>
      <c r="BH343">
        <f>1-BF343/BG343</f>
        <v>0</v>
      </c>
      <c r="BI343">
        <v>0.5</v>
      </c>
      <c r="BJ343">
        <f>CS343</f>
        <v>0</v>
      </c>
      <c r="BK343">
        <f>L343</f>
        <v>0</v>
      </c>
      <c r="BL343">
        <f>BH343*BI343*BJ343</f>
        <v>0</v>
      </c>
      <c r="BM343">
        <f>(BK343-BC343)/BJ343</f>
        <v>0</v>
      </c>
      <c r="BN343">
        <f>(BA343-BG343)/BG343</f>
        <v>0</v>
      </c>
      <c r="BO343">
        <f>AZ343/(BB343+AZ343/BG343)</f>
        <v>0</v>
      </c>
      <c r="BP343" t="s">
        <v>407</v>
      </c>
      <c r="BQ343">
        <v>0</v>
      </c>
      <c r="BR343">
        <f>IF(BQ343&lt;&gt;0, BQ343, BO343)</f>
        <v>0</v>
      </c>
      <c r="BS343">
        <f>1-BR343/BG343</f>
        <v>0</v>
      </c>
      <c r="BT343">
        <f>(BG343-BF343)/(BG343-BR343)</f>
        <v>0</v>
      </c>
      <c r="BU343">
        <f>(BA343-BG343)/(BA343-BR343)</f>
        <v>0</v>
      </c>
      <c r="BV343">
        <f>(BG343-BF343)/(BG343-AZ343)</f>
        <v>0</v>
      </c>
      <c r="BW343">
        <f>(BA343-BG343)/(BA343-AZ343)</f>
        <v>0</v>
      </c>
      <c r="BX343">
        <f>(BT343*BR343/BF343)</f>
        <v>0</v>
      </c>
      <c r="BY343">
        <f>(1-BX343)</f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f>$B$11*DQ343+$C$11*DR343+$F$11*EC343*(1-EF343)</f>
        <v>0</v>
      </c>
      <c r="CS343">
        <f>CR343*CT343</f>
        <v>0</v>
      </c>
      <c r="CT343">
        <f>($B$11*$D$9+$C$11*$D$9+$F$11*((EP343+EH343)/MAX(EP343+EH343+EQ343, 0.1)*$I$9+EQ343/MAX(EP343+EH343+EQ343, 0.1)*$J$9))/($B$11+$C$11+$F$11)</f>
        <v>0</v>
      </c>
      <c r="CU343">
        <f>($B$11*$K$9+$C$11*$K$9+$F$11*((EP343+EH343)/MAX(EP343+EH343+EQ343, 0.1)*$P$9+EQ343/MAX(EP343+EH343+EQ343, 0.1)*$Q$9))/($B$11+$C$11+$F$11)</f>
        <v>0</v>
      </c>
      <c r="CV343">
        <v>2.96</v>
      </c>
      <c r="CW343">
        <v>0.5</v>
      </c>
      <c r="CX343" t="s">
        <v>408</v>
      </c>
      <c r="CY343">
        <v>2</v>
      </c>
      <c r="CZ343" t="b">
        <v>1</v>
      </c>
      <c r="DA343">
        <v>1510797064.35</v>
      </c>
      <c r="DB343">
        <v>582.454571428571</v>
      </c>
      <c r="DC343">
        <v>610.262607142857</v>
      </c>
      <c r="DD343">
        <v>25.1169714285714</v>
      </c>
      <c r="DE343">
        <v>24.1643428571429</v>
      </c>
      <c r="DF343">
        <v>574.563321428571</v>
      </c>
      <c r="DG343">
        <v>24.5447428571429</v>
      </c>
      <c r="DH343">
        <v>500.081428571429</v>
      </c>
      <c r="DI343">
        <v>89.7990464285714</v>
      </c>
      <c r="DJ343">
        <v>0.0999685785714286</v>
      </c>
      <c r="DK343">
        <v>26.595325</v>
      </c>
      <c r="DL343">
        <v>27.4897107142857</v>
      </c>
      <c r="DM343">
        <v>999.9</v>
      </c>
      <c r="DN343">
        <v>0</v>
      </c>
      <c r="DO343">
        <v>0</v>
      </c>
      <c r="DP343">
        <v>10001.2025</v>
      </c>
      <c r="DQ343">
        <v>0</v>
      </c>
      <c r="DR343">
        <v>9.8192</v>
      </c>
      <c r="DS343">
        <v>-27.8079821428571</v>
      </c>
      <c r="DT343">
        <v>597.460964285714</v>
      </c>
      <c r="DU343">
        <v>625.374357142857</v>
      </c>
      <c r="DV343">
        <v>0.952627035714286</v>
      </c>
      <c r="DW343">
        <v>610.262607142857</v>
      </c>
      <c r="DX343">
        <v>24.1643428571429</v>
      </c>
      <c r="DY343">
        <v>2.25547964285714</v>
      </c>
      <c r="DZ343">
        <v>2.16993535714286</v>
      </c>
      <c r="EA343">
        <v>19.3619071428571</v>
      </c>
      <c r="EB343">
        <v>18.7420571428571</v>
      </c>
      <c r="EC343">
        <v>1999.96678571429</v>
      </c>
      <c r="ED343">
        <v>0.979994535714286</v>
      </c>
      <c r="EE343">
        <v>0.0200056464285714</v>
      </c>
      <c r="EF343">
        <v>0</v>
      </c>
      <c r="EG343">
        <v>2.24126071428571</v>
      </c>
      <c r="EH343">
        <v>0</v>
      </c>
      <c r="EI343">
        <v>4850.36071428571</v>
      </c>
      <c r="EJ343">
        <v>17299.8285714286</v>
      </c>
      <c r="EK343">
        <v>37.875</v>
      </c>
      <c r="EL343">
        <v>38.321</v>
      </c>
      <c r="EM343">
        <v>37.562</v>
      </c>
      <c r="EN343">
        <v>37.062</v>
      </c>
      <c r="EO343">
        <v>37.312</v>
      </c>
      <c r="EP343">
        <v>1959.95571428571</v>
      </c>
      <c r="EQ343">
        <v>40.0110714285714</v>
      </c>
      <c r="ER343">
        <v>0</v>
      </c>
      <c r="ES343">
        <v>1679597825.3</v>
      </c>
      <c r="ET343">
        <v>0</v>
      </c>
      <c r="EU343">
        <v>2.28775</v>
      </c>
      <c r="EV343">
        <v>-0.180618820054066</v>
      </c>
      <c r="EW343">
        <v>13.408205153831</v>
      </c>
      <c r="EX343">
        <v>4850.54576923077</v>
      </c>
      <c r="EY343">
        <v>15</v>
      </c>
      <c r="EZ343">
        <v>0</v>
      </c>
      <c r="FA343" t="s">
        <v>409</v>
      </c>
      <c r="FB343">
        <v>1510787920.6</v>
      </c>
      <c r="FC343">
        <v>1510787921.6</v>
      </c>
      <c r="FD343">
        <v>0</v>
      </c>
      <c r="FE343">
        <v>-0.101</v>
      </c>
      <c r="FF343">
        <v>-0.012</v>
      </c>
      <c r="FG343">
        <v>6.901</v>
      </c>
      <c r="FH343">
        <v>0.516</v>
      </c>
      <c r="FI343">
        <v>420</v>
      </c>
      <c r="FJ343">
        <v>24</v>
      </c>
      <c r="FK343">
        <v>0.32</v>
      </c>
      <c r="FL343">
        <v>0.12</v>
      </c>
      <c r="FM343">
        <v>0.951201175</v>
      </c>
      <c r="FN343">
        <v>0.00871727954971822</v>
      </c>
      <c r="FO343">
        <v>0.00409819022793904</v>
      </c>
      <c r="FP343">
        <v>1</v>
      </c>
      <c r="FQ343">
        <v>1</v>
      </c>
      <c r="FR343">
        <v>1</v>
      </c>
      <c r="FS343" t="s">
        <v>410</v>
      </c>
      <c r="FT343">
        <v>2.97302</v>
      </c>
      <c r="FU343">
        <v>2.75369</v>
      </c>
      <c r="FV343">
        <v>0.117982</v>
      </c>
      <c r="FW343">
        <v>0.123032</v>
      </c>
      <c r="FX343">
        <v>0.105446</v>
      </c>
      <c r="FY343">
        <v>0.103936</v>
      </c>
      <c r="FZ343">
        <v>34272.9</v>
      </c>
      <c r="GA343">
        <v>37168.5</v>
      </c>
      <c r="GB343">
        <v>35215</v>
      </c>
      <c r="GC343">
        <v>38439.9</v>
      </c>
      <c r="GD343">
        <v>44624.7</v>
      </c>
      <c r="GE343">
        <v>49735.1</v>
      </c>
      <c r="GF343">
        <v>55000.1</v>
      </c>
      <c r="GG343">
        <v>61641.6</v>
      </c>
      <c r="GH343">
        <v>1.98323</v>
      </c>
      <c r="GI343">
        <v>1.81415</v>
      </c>
      <c r="GJ343">
        <v>0.120427</v>
      </c>
      <c r="GK343">
        <v>0</v>
      </c>
      <c r="GL343">
        <v>25.516</v>
      </c>
      <c r="GM343">
        <v>999.9</v>
      </c>
      <c r="GN343">
        <v>61.836</v>
      </c>
      <c r="GO343">
        <v>30.051</v>
      </c>
      <c r="GP343">
        <v>29.4276</v>
      </c>
      <c r="GQ343">
        <v>55.1633</v>
      </c>
      <c r="GR343">
        <v>48.8782</v>
      </c>
      <c r="GS343">
        <v>1</v>
      </c>
      <c r="GT343">
        <v>-0.00471545</v>
      </c>
      <c r="GU343">
        <v>0.669107</v>
      </c>
      <c r="GV343">
        <v>20.1162</v>
      </c>
      <c r="GW343">
        <v>5.19737</v>
      </c>
      <c r="GX343">
        <v>12.004</v>
      </c>
      <c r="GY343">
        <v>4.97515</v>
      </c>
      <c r="GZ343">
        <v>3.29295</v>
      </c>
      <c r="HA343">
        <v>9999</v>
      </c>
      <c r="HB343">
        <v>9999</v>
      </c>
      <c r="HC343">
        <v>999.9</v>
      </c>
      <c r="HD343">
        <v>9999</v>
      </c>
      <c r="HE343">
        <v>1.8631</v>
      </c>
      <c r="HF343">
        <v>1.86813</v>
      </c>
      <c r="HG343">
        <v>1.86786</v>
      </c>
      <c r="HH343">
        <v>1.869</v>
      </c>
      <c r="HI343">
        <v>1.86985</v>
      </c>
      <c r="HJ343">
        <v>1.86586</v>
      </c>
      <c r="HK343">
        <v>1.86698</v>
      </c>
      <c r="HL343">
        <v>1.86837</v>
      </c>
      <c r="HM343">
        <v>5</v>
      </c>
      <c r="HN343">
        <v>0</v>
      </c>
      <c r="HO343">
        <v>0</v>
      </c>
      <c r="HP343">
        <v>0</v>
      </c>
      <c r="HQ343" t="s">
        <v>411</v>
      </c>
      <c r="HR343" t="s">
        <v>412</v>
      </c>
      <c r="HS343" t="s">
        <v>413</v>
      </c>
      <c r="HT343" t="s">
        <v>413</v>
      </c>
      <c r="HU343" t="s">
        <v>413</v>
      </c>
      <c r="HV343" t="s">
        <v>413</v>
      </c>
      <c r="HW343">
        <v>0</v>
      </c>
      <c r="HX343">
        <v>100</v>
      </c>
      <c r="HY343">
        <v>100</v>
      </c>
      <c r="HZ343">
        <v>8.05</v>
      </c>
      <c r="IA343">
        <v>0.572</v>
      </c>
      <c r="IB343">
        <v>4.09459096810632</v>
      </c>
      <c r="IC343">
        <v>0.00701673648668627</v>
      </c>
      <c r="ID343">
        <v>-7.00304995360485e-07</v>
      </c>
      <c r="IE343">
        <v>-1.86506737496121e-11</v>
      </c>
      <c r="IF343">
        <v>0.00125787624930914</v>
      </c>
      <c r="IG343">
        <v>-0.0224036906934607</v>
      </c>
      <c r="IH343">
        <v>0.00249664406764014</v>
      </c>
      <c r="II343">
        <v>-2.59163740235367e-05</v>
      </c>
      <c r="IJ343">
        <v>-2</v>
      </c>
      <c r="IK343">
        <v>2020</v>
      </c>
      <c r="IL343">
        <v>1</v>
      </c>
      <c r="IM343">
        <v>25</v>
      </c>
      <c r="IN343">
        <v>152.5</v>
      </c>
      <c r="IO343">
        <v>152.5</v>
      </c>
      <c r="IP343">
        <v>1.45874</v>
      </c>
      <c r="IQ343">
        <v>2.64038</v>
      </c>
      <c r="IR343">
        <v>1.54785</v>
      </c>
      <c r="IS343">
        <v>2.30347</v>
      </c>
      <c r="IT343">
        <v>1.34644</v>
      </c>
      <c r="IU343">
        <v>2.34985</v>
      </c>
      <c r="IV343">
        <v>34.1452</v>
      </c>
      <c r="IW343">
        <v>24.2188</v>
      </c>
      <c r="IX343">
        <v>18</v>
      </c>
      <c r="IY343">
        <v>503.322</v>
      </c>
      <c r="IZ343">
        <v>396.412</v>
      </c>
      <c r="JA343">
        <v>24.1075</v>
      </c>
      <c r="JB343">
        <v>27.133</v>
      </c>
      <c r="JC343">
        <v>30</v>
      </c>
      <c r="JD343">
        <v>27.0852</v>
      </c>
      <c r="JE343">
        <v>27.0294</v>
      </c>
      <c r="JF343">
        <v>29.2073</v>
      </c>
      <c r="JG343">
        <v>26.0993</v>
      </c>
      <c r="JH343">
        <v>63.396</v>
      </c>
      <c r="JI343">
        <v>24.1183</v>
      </c>
      <c r="JJ343">
        <v>656.029</v>
      </c>
      <c r="JK343">
        <v>24.1585</v>
      </c>
      <c r="JL343">
        <v>102.061</v>
      </c>
      <c r="JM343">
        <v>102.613</v>
      </c>
    </row>
    <row r="344" spans="1:273">
      <c r="A344">
        <v>328</v>
      </c>
      <c r="B344">
        <v>1510797077.1</v>
      </c>
      <c r="C344">
        <v>7745</v>
      </c>
      <c r="D344" t="s">
        <v>1067</v>
      </c>
      <c r="E344" t="s">
        <v>1068</v>
      </c>
      <c r="F344">
        <v>5</v>
      </c>
      <c r="G344" t="s">
        <v>798</v>
      </c>
      <c r="H344" t="s">
        <v>406</v>
      </c>
      <c r="I344">
        <v>1510797069.61852</v>
      </c>
      <c r="J344">
        <f>(K344)/1000</f>
        <v>0</v>
      </c>
      <c r="K344">
        <f>IF(CZ344, AN344, AH344)</f>
        <v>0</v>
      </c>
      <c r="L344">
        <f>IF(CZ344, AI344, AG344)</f>
        <v>0</v>
      </c>
      <c r="M344">
        <f>DB344 - IF(AU344&gt;1, L344*CV344*100.0/(AW344*DP344), 0)</f>
        <v>0</v>
      </c>
      <c r="N344">
        <f>((T344-J344/2)*M344-L344)/(T344+J344/2)</f>
        <v>0</v>
      </c>
      <c r="O344">
        <f>N344*(DI344+DJ344)/1000.0</f>
        <v>0</v>
      </c>
      <c r="P344">
        <f>(DB344 - IF(AU344&gt;1, L344*CV344*100.0/(AW344*DP344), 0))*(DI344+DJ344)/1000.0</f>
        <v>0</v>
      </c>
      <c r="Q344">
        <f>2.0/((1/S344-1/R344)+SIGN(S344)*SQRT((1/S344-1/R344)*(1/S344-1/R344) + 4*CW344/((CW344+1)*(CW344+1))*(2*1/S344*1/R344-1/R344*1/R344)))</f>
        <v>0</v>
      </c>
      <c r="R344">
        <f>IF(LEFT(CX344,1)&lt;&gt;"0",IF(LEFT(CX344,1)="1",3.0,CY344),$D$5+$E$5*(DP344*DI344/($K$5*1000))+$F$5*(DP344*DI344/($K$5*1000))*MAX(MIN(CV344,$J$5),$I$5)*MAX(MIN(CV344,$J$5),$I$5)+$G$5*MAX(MIN(CV344,$J$5),$I$5)*(DP344*DI344/($K$5*1000))+$H$5*(DP344*DI344/($K$5*1000))*(DP344*DI344/($K$5*1000)))</f>
        <v>0</v>
      </c>
      <c r="S344">
        <f>J344*(1000-(1000*0.61365*exp(17.502*W344/(240.97+W344))/(DI344+DJ344)+DD344)/2)/(1000*0.61365*exp(17.502*W344/(240.97+W344))/(DI344+DJ344)-DD344)</f>
        <v>0</v>
      </c>
      <c r="T344">
        <f>1/((CW344+1)/(Q344/1.6)+1/(R344/1.37)) + CW344/((CW344+1)/(Q344/1.6) + CW344/(R344/1.37))</f>
        <v>0</v>
      </c>
      <c r="U344">
        <f>(CR344*CU344)</f>
        <v>0</v>
      </c>
      <c r="V344">
        <f>(DK344+(U344+2*0.95*5.67E-8*(((DK344+$B$7)+273)^4-(DK344+273)^4)-44100*J344)/(1.84*29.3*R344+8*0.95*5.67E-8*(DK344+273)^3))</f>
        <v>0</v>
      </c>
      <c r="W344">
        <f>($C$7*DL344+$D$7*DM344+$E$7*V344)</f>
        <v>0</v>
      </c>
      <c r="X344">
        <f>0.61365*exp(17.502*W344/(240.97+W344))</f>
        <v>0</v>
      </c>
      <c r="Y344">
        <f>(Z344/AA344*100)</f>
        <v>0</v>
      </c>
      <c r="Z344">
        <f>DD344*(DI344+DJ344)/1000</f>
        <v>0</v>
      </c>
      <c r="AA344">
        <f>0.61365*exp(17.502*DK344/(240.97+DK344))</f>
        <v>0</v>
      </c>
      <c r="AB344">
        <f>(X344-DD344*(DI344+DJ344)/1000)</f>
        <v>0</v>
      </c>
      <c r="AC344">
        <f>(-J344*44100)</f>
        <v>0</v>
      </c>
      <c r="AD344">
        <f>2*29.3*R344*0.92*(DK344-W344)</f>
        <v>0</v>
      </c>
      <c r="AE344">
        <f>2*0.95*5.67E-8*(((DK344+$B$7)+273)^4-(W344+273)^4)</f>
        <v>0</v>
      </c>
      <c r="AF344">
        <f>U344+AE344+AC344+AD344</f>
        <v>0</v>
      </c>
      <c r="AG344">
        <f>DH344*AU344*(DC344-DB344*(1000-AU344*DE344)/(1000-AU344*DD344))/(100*CV344)</f>
        <v>0</v>
      </c>
      <c r="AH344">
        <f>1000*DH344*AU344*(DD344-DE344)/(100*CV344*(1000-AU344*DD344))</f>
        <v>0</v>
      </c>
      <c r="AI344">
        <f>(AJ344 - AK344 - DI344*1E3/(8.314*(DK344+273.15)) * AM344/DH344 * AL344) * DH344/(100*CV344) * (1000 - DE344)/1000</f>
        <v>0</v>
      </c>
      <c r="AJ344">
        <v>661.070979061481</v>
      </c>
      <c r="AK344">
        <v>639.605357575758</v>
      </c>
      <c r="AL344">
        <v>3.48116673985845</v>
      </c>
      <c r="AM344">
        <v>64.6680745848926</v>
      </c>
      <c r="AN344">
        <f>(AP344 - AO344 + DI344*1E3/(8.314*(DK344+273.15)) * AR344/DH344 * AQ344) * DH344/(100*CV344) * 1000/(1000 - AP344)</f>
        <v>0</v>
      </c>
      <c r="AO344">
        <v>24.1628612418012</v>
      </c>
      <c r="AP344">
        <v>25.1107664335664</v>
      </c>
      <c r="AQ344">
        <v>-1.46535040688421e-06</v>
      </c>
      <c r="AR344">
        <v>99.6129753711119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MAX(0,($B$13+$C$13*DP344)/(1+$D$13*DP344)*DI344/(DK344+273)*$E$13)</f>
        <v>0</v>
      </c>
      <c r="AX344" t="s">
        <v>407</v>
      </c>
      <c r="AY344" t="s">
        <v>407</v>
      </c>
      <c r="AZ344">
        <v>0</v>
      </c>
      <c r="BA344">
        <v>0</v>
      </c>
      <c r="BB344">
        <f>1-AZ344/BA344</f>
        <v>0</v>
      </c>
      <c r="BC344">
        <v>0</v>
      </c>
      <c r="BD344" t="s">
        <v>407</v>
      </c>
      <c r="BE344" t="s">
        <v>407</v>
      </c>
      <c r="BF344">
        <v>0</v>
      </c>
      <c r="BG344">
        <v>0</v>
      </c>
      <c r="BH344">
        <f>1-BF344/BG344</f>
        <v>0</v>
      </c>
      <c r="BI344">
        <v>0.5</v>
      </c>
      <c r="BJ344">
        <f>CS344</f>
        <v>0</v>
      </c>
      <c r="BK344">
        <f>L344</f>
        <v>0</v>
      </c>
      <c r="BL344">
        <f>BH344*BI344*BJ344</f>
        <v>0</v>
      </c>
      <c r="BM344">
        <f>(BK344-BC344)/BJ344</f>
        <v>0</v>
      </c>
      <c r="BN344">
        <f>(BA344-BG344)/BG344</f>
        <v>0</v>
      </c>
      <c r="BO344">
        <f>AZ344/(BB344+AZ344/BG344)</f>
        <v>0</v>
      </c>
      <c r="BP344" t="s">
        <v>407</v>
      </c>
      <c r="BQ344">
        <v>0</v>
      </c>
      <c r="BR344">
        <f>IF(BQ344&lt;&gt;0, BQ344, BO344)</f>
        <v>0</v>
      </c>
      <c r="BS344">
        <f>1-BR344/BG344</f>
        <v>0</v>
      </c>
      <c r="BT344">
        <f>(BG344-BF344)/(BG344-BR344)</f>
        <v>0</v>
      </c>
      <c r="BU344">
        <f>(BA344-BG344)/(BA344-BR344)</f>
        <v>0</v>
      </c>
      <c r="BV344">
        <f>(BG344-BF344)/(BG344-AZ344)</f>
        <v>0</v>
      </c>
      <c r="BW344">
        <f>(BA344-BG344)/(BA344-AZ344)</f>
        <v>0</v>
      </c>
      <c r="BX344">
        <f>(BT344*BR344/BF344)</f>
        <v>0</v>
      </c>
      <c r="BY344">
        <f>(1-BX344)</f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f>$B$11*DQ344+$C$11*DR344+$F$11*EC344*(1-EF344)</f>
        <v>0</v>
      </c>
      <c r="CS344">
        <f>CR344*CT344</f>
        <v>0</v>
      </c>
      <c r="CT344">
        <f>($B$11*$D$9+$C$11*$D$9+$F$11*((EP344+EH344)/MAX(EP344+EH344+EQ344, 0.1)*$I$9+EQ344/MAX(EP344+EH344+EQ344, 0.1)*$J$9))/($B$11+$C$11+$F$11)</f>
        <v>0</v>
      </c>
      <c r="CU344">
        <f>($B$11*$K$9+$C$11*$K$9+$F$11*((EP344+EH344)/MAX(EP344+EH344+EQ344, 0.1)*$P$9+EQ344/MAX(EP344+EH344+EQ344, 0.1)*$Q$9))/($B$11+$C$11+$F$11)</f>
        <v>0</v>
      </c>
      <c r="CV344">
        <v>2.96</v>
      </c>
      <c r="CW344">
        <v>0.5</v>
      </c>
      <c r="CX344" t="s">
        <v>408</v>
      </c>
      <c r="CY344">
        <v>2</v>
      </c>
      <c r="CZ344" t="b">
        <v>1</v>
      </c>
      <c r="DA344">
        <v>1510797069.61852</v>
      </c>
      <c r="DB344">
        <v>600.076703703704</v>
      </c>
      <c r="DC344">
        <v>628.138481481481</v>
      </c>
      <c r="DD344">
        <v>25.1132</v>
      </c>
      <c r="DE344">
        <v>24.1628037037037</v>
      </c>
      <c r="DF344">
        <v>592.077074074074</v>
      </c>
      <c r="DG344">
        <v>24.5411444444444</v>
      </c>
      <c r="DH344">
        <v>500.081962962963</v>
      </c>
      <c r="DI344">
        <v>89.797937037037</v>
      </c>
      <c r="DJ344">
        <v>0.100000992592593</v>
      </c>
      <c r="DK344">
        <v>26.5940259259259</v>
      </c>
      <c r="DL344">
        <v>27.4886666666667</v>
      </c>
      <c r="DM344">
        <v>999.9</v>
      </c>
      <c r="DN344">
        <v>0</v>
      </c>
      <c r="DO344">
        <v>0</v>
      </c>
      <c r="DP344">
        <v>9988.21888888889</v>
      </c>
      <c r="DQ344">
        <v>0</v>
      </c>
      <c r="DR344">
        <v>9.8192</v>
      </c>
      <c r="DS344">
        <v>-28.0617444444444</v>
      </c>
      <c r="DT344">
        <v>615.534814814815</v>
      </c>
      <c r="DU344">
        <v>643.691851851852</v>
      </c>
      <c r="DV344">
        <v>0.950376444444444</v>
      </c>
      <c r="DW344">
        <v>628.138481481481</v>
      </c>
      <c r="DX344">
        <v>24.1628037037037</v>
      </c>
      <c r="DY344">
        <v>2.25511259259259</v>
      </c>
      <c r="DZ344">
        <v>2.16977074074074</v>
      </c>
      <c r="EA344">
        <v>19.3592962962963</v>
      </c>
      <c r="EB344">
        <v>18.7408444444444</v>
      </c>
      <c r="EC344">
        <v>1999.99111111111</v>
      </c>
      <c r="ED344">
        <v>0.979994666666667</v>
      </c>
      <c r="EE344">
        <v>0.0200055111111111</v>
      </c>
      <c r="EF344">
        <v>0</v>
      </c>
      <c r="EG344">
        <v>2.23585925925926</v>
      </c>
      <c r="EH344">
        <v>0</v>
      </c>
      <c r="EI344">
        <v>4851.98777777778</v>
      </c>
      <c r="EJ344">
        <v>17300.037037037</v>
      </c>
      <c r="EK344">
        <v>37.875</v>
      </c>
      <c r="EL344">
        <v>38.326</v>
      </c>
      <c r="EM344">
        <v>37.562</v>
      </c>
      <c r="EN344">
        <v>37.062</v>
      </c>
      <c r="EO344">
        <v>37.312</v>
      </c>
      <c r="EP344">
        <v>1959.97962962963</v>
      </c>
      <c r="EQ344">
        <v>40.0114814814815</v>
      </c>
      <c r="ER344">
        <v>0</v>
      </c>
      <c r="ES344">
        <v>1679597830.1</v>
      </c>
      <c r="ET344">
        <v>0</v>
      </c>
      <c r="EU344">
        <v>2.27863461538462</v>
      </c>
      <c r="EV344">
        <v>0.290676908268982</v>
      </c>
      <c r="EW344">
        <v>21.9316239341451</v>
      </c>
      <c r="EX344">
        <v>4851.99769230769</v>
      </c>
      <c r="EY344">
        <v>15</v>
      </c>
      <c r="EZ344">
        <v>0</v>
      </c>
      <c r="FA344" t="s">
        <v>409</v>
      </c>
      <c r="FB344">
        <v>1510787920.6</v>
      </c>
      <c r="FC344">
        <v>1510787921.6</v>
      </c>
      <c r="FD344">
        <v>0</v>
      </c>
      <c r="FE344">
        <v>-0.101</v>
      </c>
      <c r="FF344">
        <v>-0.012</v>
      </c>
      <c r="FG344">
        <v>6.901</v>
      </c>
      <c r="FH344">
        <v>0.516</v>
      </c>
      <c r="FI344">
        <v>420</v>
      </c>
      <c r="FJ344">
        <v>24</v>
      </c>
      <c r="FK344">
        <v>0.32</v>
      </c>
      <c r="FL344">
        <v>0.12</v>
      </c>
      <c r="FM344">
        <v>0.951990829268292</v>
      </c>
      <c r="FN344">
        <v>-0.0221769407665494</v>
      </c>
      <c r="FO344">
        <v>0.00271870047778785</v>
      </c>
      <c r="FP344">
        <v>1</v>
      </c>
      <c r="FQ344">
        <v>1</v>
      </c>
      <c r="FR344">
        <v>1</v>
      </c>
      <c r="FS344" t="s">
        <v>410</v>
      </c>
      <c r="FT344">
        <v>2.97291</v>
      </c>
      <c r="FU344">
        <v>2.75363</v>
      </c>
      <c r="FV344">
        <v>0.120301</v>
      </c>
      <c r="FW344">
        <v>0.125226</v>
      </c>
      <c r="FX344">
        <v>0.105438</v>
      </c>
      <c r="FY344">
        <v>0.103929</v>
      </c>
      <c r="FZ344">
        <v>34183.2</v>
      </c>
      <c r="GA344">
        <v>37075.4</v>
      </c>
      <c r="GB344">
        <v>35215.3</v>
      </c>
      <c r="GC344">
        <v>38439.8</v>
      </c>
      <c r="GD344">
        <v>44625.3</v>
      </c>
      <c r="GE344">
        <v>49735.6</v>
      </c>
      <c r="GF344">
        <v>55000.3</v>
      </c>
      <c r="GG344">
        <v>61641.7</v>
      </c>
      <c r="GH344">
        <v>1.98288</v>
      </c>
      <c r="GI344">
        <v>1.8144</v>
      </c>
      <c r="GJ344">
        <v>0.120375</v>
      </c>
      <c r="GK344">
        <v>0</v>
      </c>
      <c r="GL344">
        <v>25.513</v>
      </c>
      <c r="GM344">
        <v>999.9</v>
      </c>
      <c r="GN344">
        <v>61.836</v>
      </c>
      <c r="GO344">
        <v>30.051</v>
      </c>
      <c r="GP344">
        <v>29.4241</v>
      </c>
      <c r="GQ344">
        <v>55.4433</v>
      </c>
      <c r="GR344">
        <v>48.9223</v>
      </c>
      <c r="GS344">
        <v>1</v>
      </c>
      <c r="GT344">
        <v>-0.00472561</v>
      </c>
      <c r="GU344">
        <v>0.656386</v>
      </c>
      <c r="GV344">
        <v>20.116</v>
      </c>
      <c r="GW344">
        <v>5.19692</v>
      </c>
      <c r="GX344">
        <v>12.004</v>
      </c>
      <c r="GY344">
        <v>4.9753</v>
      </c>
      <c r="GZ344">
        <v>3.29295</v>
      </c>
      <c r="HA344">
        <v>9999</v>
      </c>
      <c r="HB344">
        <v>9999</v>
      </c>
      <c r="HC344">
        <v>999.9</v>
      </c>
      <c r="HD344">
        <v>9999</v>
      </c>
      <c r="HE344">
        <v>1.8631</v>
      </c>
      <c r="HF344">
        <v>1.86813</v>
      </c>
      <c r="HG344">
        <v>1.86787</v>
      </c>
      <c r="HH344">
        <v>1.86897</v>
      </c>
      <c r="HI344">
        <v>1.86984</v>
      </c>
      <c r="HJ344">
        <v>1.86586</v>
      </c>
      <c r="HK344">
        <v>1.86698</v>
      </c>
      <c r="HL344">
        <v>1.86838</v>
      </c>
      <c r="HM344">
        <v>5</v>
      </c>
      <c r="HN344">
        <v>0</v>
      </c>
      <c r="HO344">
        <v>0</v>
      </c>
      <c r="HP344">
        <v>0</v>
      </c>
      <c r="HQ344" t="s">
        <v>411</v>
      </c>
      <c r="HR344" t="s">
        <v>412</v>
      </c>
      <c r="HS344" t="s">
        <v>413</v>
      </c>
      <c r="HT344" t="s">
        <v>413</v>
      </c>
      <c r="HU344" t="s">
        <v>413</v>
      </c>
      <c r="HV344" t="s">
        <v>413</v>
      </c>
      <c r="HW344">
        <v>0</v>
      </c>
      <c r="HX344">
        <v>100</v>
      </c>
      <c r="HY344">
        <v>100</v>
      </c>
      <c r="HZ344">
        <v>8.154</v>
      </c>
      <c r="IA344">
        <v>0.5719</v>
      </c>
      <c r="IB344">
        <v>4.09459096810632</v>
      </c>
      <c r="IC344">
        <v>0.00701673648668627</v>
      </c>
      <c r="ID344">
        <v>-7.00304995360485e-07</v>
      </c>
      <c r="IE344">
        <v>-1.86506737496121e-11</v>
      </c>
      <c r="IF344">
        <v>0.00125787624930914</v>
      </c>
      <c r="IG344">
        <v>-0.0224036906934607</v>
      </c>
      <c r="IH344">
        <v>0.00249664406764014</v>
      </c>
      <c r="II344">
        <v>-2.59163740235367e-05</v>
      </c>
      <c r="IJ344">
        <v>-2</v>
      </c>
      <c r="IK344">
        <v>2020</v>
      </c>
      <c r="IL344">
        <v>1</v>
      </c>
      <c r="IM344">
        <v>25</v>
      </c>
      <c r="IN344">
        <v>152.6</v>
      </c>
      <c r="IO344">
        <v>152.6</v>
      </c>
      <c r="IP344">
        <v>1.48438</v>
      </c>
      <c r="IQ344">
        <v>2.63184</v>
      </c>
      <c r="IR344">
        <v>1.54785</v>
      </c>
      <c r="IS344">
        <v>2.30469</v>
      </c>
      <c r="IT344">
        <v>1.34644</v>
      </c>
      <c r="IU344">
        <v>2.40479</v>
      </c>
      <c r="IV344">
        <v>34.1678</v>
      </c>
      <c r="IW344">
        <v>24.2188</v>
      </c>
      <c r="IX344">
        <v>18</v>
      </c>
      <c r="IY344">
        <v>503.098</v>
      </c>
      <c r="IZ344">
        <v>396.552</v>
      </c>
      <c r="JA344">
        <v>24.1186</v>
      </c>
      <c r="JB344">
        <v>27.1351</v>
      </c>
      <c r="JC344">
        <v>30</v>
      </c>
      <c r="JD344">
        <v>27.0862</v>
      </c>
      <c r="JE344">
        <v>27.0297</v>
      </c>
      <c r="JF344">
        <v>29.8345</v>
      </c>
      <c r="JG344">
        <v>26.0993</v>
      </c>
      <c r="JH344">
        <v>63.396</v>
      </c>
      <c r="JI344">
        <v>24.1278</v>
      </c>
      <c r="JJ344">
        <v>676.134</v>
      </c>
      <c r="JK344">
        <v>24.1585</v>
      </c>
      <c r="JL344">
        <v>102.061</v>
      </c>
      <c r="JM344">
        <v>102.613</v>
      </c>
    </row>
    <row r="345" spans="1:273">
      <c r="A345">
        <v>329</v>
      </c>
      <c r="B345">
        <v>1510797082.1</v>
      </c>
      <c r="C345">
        <v>7750</v>
      </c>
      <c r="D345" t="s">
        <v>1069</v>
      </c>
      <c r="E345" t="s">
        <v>1070</v>
      </c>
      <c r="F345">
        <v>5</v>
      </c>
      <c r="G345" t="s">
        <v>798</v>
      </c>
      <c r="H345" t="s">
        <v>406</v>
      </c>
      <c r="I345">
        <v>1510797074.33214</v>
      </c>
      <c r="J345">
        <f>(K345)/1000</f>
        <v>0</v>
      </c>
      <c r="K345">
        <f>IF(CZ345, AN345, AH345)</f>
        <v>0</v>
      </c>
      <c r="L345">
        <f>IF(CZ345, AI345, AG345)</f>
        <v>0</v>
      </c>
      <c r="M345">
        <f>DB345 - IF(AU345&gt;1, L345*CV345*100.0/(AW345*DP345), 0)</f>
        <v>0</v>
      </c>
      <c r="N345">
        <f>((T345-J345/2)*M345-L345)/(T345+J345/2)</f>
        <v>0</v>
      </c>
      <c r="O345">
        <f>N345*(DI345+DJ345)/1000.0</f>
        <v>0</v>
      </c>
      <c r="P345">
        <f>(DB345 - IF(AU345&gt;1, L345*CV345*100.0/(AW345*DP345), 0))*(DI345+DJ345)/1000.0</f>
        <v>0</v>
      </c>
      <c r="Q345">
        <f>2.0/((1/S345-1/R345)+SIGN(S345)*SQRT((1/S345-1/R345)*(1/S345-1/R345) + 4*CW345/((CW345+1)*(CW345+1))*(2*1/S345*1/R345-1/R345*1/R345)))</f>
        <v>0</v>
      </c>
      <c r="R345">
        <f>IF(LEFT(CX345,1)&lt;&gt;"0",IF(LEFT(CX345,1)="1",3.0,CY345),$D$5+$E$5*(DP345*DI345/($K$5*1000))+$F$5*(DP345*DI345/($K$5*1000))*MAX(MIN(CV345,$J$5),$I$5)*MAX(MIN(CV345,$J$5),$I$5)+$G$5*MAX(MIN(CV345,$J$5),$I$5)*(DP345*DI345/($K$5*1000))+$H$5*(DP345*DI345/($K$5*1000))*(DP345*DI345/($K$5*1000)))</f>
        <v>0</v>
      </c>
      <c r="S345">
        <f>J345*(1000-(1000*0.61365*exp(17.502*W345/(240.97+W345))/(DI345+DJ345)+DD345)/2)/(1000*0.61365*exp(17.502*W345/(240.97+W345))/(DI345+DJ345)-DD345)</f>
        <v>0</v>
      </c>
      <c r="T345">
        <f>1/((CW345+1)/(Q345/1.6)+1/(R345/1.37)) + CW345/((CW345+1)/(Q345/1.6) + CW345/(R345/1.37))</f>
        <v>0</v>
      </c>
      <c r="U345">
        <f>(CR345*CU345)</f>
        <v>0</v>
      </c>
      <c r="V345">
        <f>(DK345+(U345+2*0.95*5.67E-8*(((DK345+$B$7)+273)^4-(DK345+273)^4)-44100*J345)/(1.84*29.3*R345+8*0.95*5.67E-8*(DK345+273)^3))</f>
        <v>0</v>
      </c>
      <c r="W345">
        <f>($C$7*DL345+$D$7*DM345+$E$7*V345)</f>
        <v>0</v>
      </c>
      <c r="X345">
        <f>0.61365*exp(17.502*W345/(240.97+W345))</f>
        <v>0</v>
      </c>
      <c r="Y345">
        <f>(Z345/AA345*100)</f>
        <v>0</v>
      </c>
      <c r="Z345">
        <f>DD345*(DI345+DJ345)/1000</f>
        <v>0</v>
      </c>
      <c r="AA345">
        <f>0.61365*exp(17.502*DK345/(240.97+DK345))</f>
        <v>0</v>
      </c>
      <c r="AB345">
        <f>(X345-DD345*(DI345+DJ345)/1000)</f>
        <v>0</v>
      </c>
      <c r="AC345">
        <f>(-J345*44100)</f>
        <v>0</v>
      </c>
      <c r="AD345">
        <f>2*29.3*R345*0.92*(DK345-W345)</f>
        <v>0</v>
      </c>
      <c r="AE345">
        <f>2*0.95*5.67E-8*(((DK345+$B$7)+273)^4-(W345+273)^4)</f>
        <v>0</v>
      </c>
      <c r="AF345">
        <f>U345+AE345+AC345+AD345</f>
        <v>0</v>
      </c>
      <c r="AG345">
        <f>DH345*AU345*(DC345-DB345*(1000-AU345*DE345)/(1000-AU345*DD345))/(100*CV345)</f>
        <v>0</v>
      </c>
      <c r="AH345">
        <f>1000*DH345*AU345*(DD345-DE345)/(100*CV345*(1000-AU345*DD345))</f>
        <v>0</v>
      </c>
      <c r="AI345">
        <f>(AJ345 - AK345 - DI345*1E3/(8.314*(DK345+273.15)) * AM345/DH345 * AL345) * DH345/(100*CV345) * (1000 - DE345)/1000</f>
        <v>0</v>
      </c>
      <c r="AJ345">
        <v>677.786657173153</v>
      </c>
      <c r="AK345">
        <v>656.548939393939</v>
      </c>
      <c r="AL345">
        <v>3.39442775444189</v>
      </c>
      <c r="AM345">
        <v>64.6680745848926</v>
      </c>
      <c r="AN345">
        <f>(AP345 - AO345 + DI345*1E3/(8.314*(DK345+273.15)) * AR345/DH345 * AQ345) * DH345/(100*CV345) * 1000/(1000 - AP345)</f>
        <v>0</v>
      </c>
      <c r="AO345">
        <v>24.1591802278582</v>
      </c>
      <c r="AP345">
        <v>25.1127300699301</v>
      </c>
      <c r="AQ345">
        <v>-1.28072694664859e-06</v>
      </c>
      <c r="AR345">
        <v>99.6129753711119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MAX(0,($B$13+$C$13*DP345)/(1+$D$13*DP345)*DI345/(DK345+273)*$E$13)</f>
        <v>0</v>
      </c>
      <c r="AX345" t="s">
        <v>407</v>
      </c>
      <c r="AY345" t="s">
        <v>407</v>
      </c>
      <c r="AZ345">
        <v>0</v>
      </c>
      <c r="BA345">
        <v>0</v>
      </c>
      <c r="BB345">
        <f>1-AZ345/BA345</f>
        <v>0</v>
      </c>
      <c r="BC345">
        <v>0</v>
      </c>
      <c r="BD345" t="s">
        <v>407</v>
      </c>
      <c r="BE345" t="s">
        <v>407</v>
      </c>
      <c r="BF345">
        <v>0</v>
      </c>
      <c r="BG345">
        <v>0</v>
      </c>
      <c r="BH345">
        <f>1-BF345/BG345</f>
        <v>0</v>
      </c>
      <c r="BI345">
        <v>0.5</v>
      </c>
      <c r="BJ345">
        <f>CS345</f>
        <v>0</v>
      </c>
      <c r="BK345">
        <f>L345</f>
        <v>0</v>
      </c>
      <c r="BL345">
        <f>BH345*BI345*BJ345</f>
        <v>0</v>
      </c>
      <c r="BM345">
        <f>(BK345-BC345)/BJ345</f>
        <v>0</v>
      </c>
      <c r="BN345">
        <f>(BA345-BG345)/BG345</f>
        <v>0</v>
      </c>
      <c r="BO345">
        <f>AZ345/(BB345+AZ345/BG345)</f>
        <v>0</v>
      </c>
      <c r="BP345" t="s">
        <v>407</v>
      </c>
      <c r="BQ345">
        <v>0</v>
      </c>
      <c r="BR345">
        <f>IF(BQ345&lt;&gt;0, BQ345, BO345)</f>
        <v>0</v>
      </c>
      <c r="BS345">
        <f>1-BR345/BG345</f>
        <v>0</v>
      </c>
      <c r="BT345">
        <f>(BG345-BF345)/(BG345-BR345)</f>
        <v>0</v>
      </c>
      <c r="BU345">
        <f>(BA345-BG345)/(BA345-BR345)</f>
        <v>0</v>
      </c>
      <c r="BV345">
        <f>(BG345-BF345)/(BG345-AZ345)</f>
        <v>0</v>
      </c>
      <c r="BW345">
        <f>(BA345-BG345)/(BA345-AZ345)</f>
        <v>0</v>
      </c>
      <c r="BX345">
        <f>(BT345*BR345/BF345)</f>
        <v>0</v>
      </c>
      <c r="BY345">
        <f>(1-BX345)</f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f>$B$11*DQ345+$C$11*DR345+$F$11*EC345*(1-EF345)</f>
        <v>0</v>
      </c>
      <c r="CS345">
        <f>CR345*CT345</f>
        <v>0</v>
      </c>
      <c r="CT345">
        <f>($B$11*$D$9+$C$11*$D$9+$F$11*((EP345+EH345)/MAX(EP345+EH345+EQ345, 0.1)*$I$9+EQ345/MAX(EP345+EH345+EQ345, 0.1)*$J$9))/($B$11+$C$11+$F$11)</f>
        <v>0</v>
      </c>
      <c r="CU345">
        <f>($B$11*$K$9+$C$11*$K$9+$F$11*((EP345+EH345)/MAX(EP345+EH345+EQ345, 0.1)*$P$9+EQ345/MAX(EP345+EH345+EQ345, 0.1)*$Q$9))/($B$11+$C$11+$F$11)</f>
        <v>0</v>
      </c>
      <c r="CV345">
        <v>2.96</v>
      </c>
      <c r="CW345">
        <v>0.5</v>
      </c>
      <c r="CX345" t="s">
        <v>408</v>
      </c>
      <c r="CY345">
        <v>2</v>
      </c>
      <c r="CZ345" t="b">
        <v>1</v>
      </c>
      <c r="DA345">
        <v>1510797074.33214</v>
      </c>
      <c r="DB345">
        <v>615.822785714286</v>
      </c>
      <c r="DC345">
        <v>643.934571428572</v>
      </c>
      <c r="DD345">
        <v>25.1120892857143</v>
      </c>
      <c r="DE345">
        <v>24.1612464285714</v>
      </c>
      <c r="DF345">
        <v>607.726892857143</v>
      </c>
      <c r="DG345">
        <v>24.5400857142857</v>
      </c>
      <c r="DH345">
        <v>500.080821428571</v>
      </c>
      <c r="DI345">
        <v>89.7973464285714</v>
      </c>
      <c r="DJ345">
        <v>0.0999932892857143</v>
      </c>
      <c r="DK345">
        <v>26.5936321428571</v>
      </c>
      <c r="DL345">
        <v>27.4861964285714</v>
      </c>
      <c r="DM345">
        <v>999.9</v>
      </c>
      <c r="DN345">
        <v>0</v>
      </c>
      <c r="DO345">
        <v>0</v>
      </c>
      <c r="DP345">
        <v>9984.48857142857</v>
      </c>
      <c r="DQ345">
        <v>0</v>
      </c>
      <c r="DR345">
        <v>9.8192</v>
      </c>
      <c r="DS345">
        <v>-28.111725</v>
      </c>
      <c r="DT345">
        <v>631.685821428571</v>
      </c>
      <c r="DU345">
        <v>659.878071428572</v>
      </c>
      <c r="DV345">
        <v>0.950823714285714</v>
      </c>
      <c r="DW345">
        <v>643.934571428572</v>
      </c>
      <c r="DX345">
        <v>24.1612464285714</v>
      </c>
      <c r="DY345">
        <v>2.25499821428571</v>
      </c>
      <c r="DZ345">
        <v>2.16961678571429</v>
      </c>
      <c r="EA345">
        <v>19.3584892857143</v>
      </c>
      <c r="EB345">
        <v>18.7397071428571</v>
      </c>
      <c r="EC345">
        <v>1999.98714285714</v>
      </c>
      <c r="ED345">
        <v>0.97999475</v>
      </c>
      <c r="EE345">
        <v>0.020005425</v>
      </c>
      <c r="EF345">
        <v>0</v>
      </c>
      <c r="EG345">
        <v>2.22834642857143</v>
      </c>
      <c r="EH345">
        <v>0</v>
      </c>
      <c r="EI345">
        <v>4853.98428571429</v>
      </c>
      <c r="EJ345">
        <v>17300.0071428571</v>
      </c>
      <c r="EK345">
        <v>37.875</v>
      </c>
      <c r="EL345">
        <v>38.34125</v>
      </c>
      <c r="EM345">
        <v>37.562</v>
      </c>
      <c r="EN345">
        <v>37.062</v>
      </c>
      <c r="EO345">
        <v>37.312</v>
      </c>
      <c r="EP345">
        <v>1959.97607142857</v>
      </c>
      <c r="EQ345">
        <v>40.0110714285714</v>
      </c>
      <c r="ER345">
        <v>0</v>
      </c>
      <c r="ES345">
        <v>1679597834.9</v>
      </c>
      <c r="ET345">
        <v>0</v>
      </c>
      <c r="EU345">
        <v>2.26897307692308</v>
      </c>
      <c r="EV345">
        <v>-0.462294022445171</v>
      </c>
      <c r="EW345">
        <v>29.8037606801789</v>
      </c>
      <c r="EX345">
        <v>4853.98</v>
      </c>
      <c r="EY345">
        <v>15</v>
      </c>
      <c r="EZ345">
        <v>0</v>
      </c>
      <c r="FA345" t="s">
        <v>409</v>
      </c>
      <c r="FB345">
        <v>1510787920.6</v>
      </c>
      <c r="FC345">
        <v>1510787921.6</v>
      </c>
      <c r="FD345">
        <v>0</v>
      </c>
      <c r="FE345">
        <v>-0.101</v>
      </c>
      <c r="FF345">
        <v>-0.012</v>
      </c>
      <c r="FG345">
        <v>6.901</v>
      </c>
      <c r="FH345">
        <v>0.516</v>
      </c>
      <c r="FI345">
        <v>420</v>
      </c>
      <c r="FJ345">
        <v>24</v>
      </c>
      <c r="FK345">
        <v>0.32</v>
      </c>
      <c r="FL345">
        <v>0.12</v>
      </c>
      <c r="FM345">
        <v>0.95102843902439</v>
      </c>
      <c r="FN345">
        <v>-0.00357999303135604</v>
      </c>
      <c r="FO345">
        <v>0.00146148399436812</v>
      </c>
      <c r="FP345">
        <v>1</v>
      </c>
      <c r="FQ345">
        <v>1</v>
      </c>
      <c r="FR345">
        <v>1</v>
      </c>
      <c r="FS345" t="s">
        <v>410</v>
      </c>
      <c r="FT345">
        <v>2.97298</v>
      </c>
      <c r="FU345">
        <v>2.75374</v>
      </c>
      <c r="FV345">
        <v>0.122532</v>
      </c>
      <c r="FW345">
        <v>0.127457</v>
      </c>
      <c r="FX345">
        <v>0.105445</v>
      </c>
      <c r="FY345">
        <v>0.103929</v>
      </c>
      <c r="FZ345">
        <v>34096.5</v>
      </c>
      <c r="GA345">
        <v>36980.7</v>
      </c>
      <c r="GB345">
        <v>35215.3</v>
      </c>
      <c r="GC345">
        <v>38439.7</v>
      </c>
      <c r="GD345">
        <v>44625.3</v>
      </c>
      <c r="GE345">
        <v>49735.5</v>
      </c>
      <c r="GF345">
        <v>55000.7</v>
      </c>
      <c r="GG345">
        <v>61641.5</v>
      </c>
      <c r="GH345">
        <v>1.9829</v>
      </c>
      <c r="GI345">
        <v>1.81443</v>
      </c>
      <c r="GJ345">
        <v>0.120871</v>
      </c>
      <c r="GK345">
        <v>0</v>
      </c>
      <c r="GL345">
        <v>25.5107</v>
      </c>
      <c r="GM345">
        <v>999.9</v>
      </c>
      <c r="GN345">
        <v>61.836</v>
      </c>
      <c r="GO345">
        <v>30.051</v>
      </c>
      <c r="GP345">
        <v>29.4224</v>
      </c>
      <c r="GQ345">
        <v>55.5433</v>
      </c>
      <c r="GR345">
        <v>49.0144</v>
      </c>
      <c r="GS345">
        <v>1</v>
      </c>
      <c r="GT345">
        <v>-0.00474594</v>
      </c>
      <c r="GU345">
        <v>0.643404</v>
      </c>
      <c r="GV345">
        <v>20.1163</v>
      </c>
      <c r="GW345">
        <v>5.19827</v>
      </c>
      <c r="GX345">
        <v>12.004</v>
      </c>
      <c r="GY345">
        <v>4.9755</v>
      </c>
      <c r="GZ345">
        <v>3.29295</v>
      </c>
      <c r="HA345">
        <v>9999</v>
      </c>
      <c r="HB345">
        <v>9999</v>
      </c>
      <c r="HC345">
        <v>999.9</v>
      </c>
      <c r="HD345">
        <v>9999</v>
      </c>
      <c r="HE345">
        <v>1.8631</v>
      </c>
      <c r="HF345">
        <v>1.86813</v>
      </c>
      <c r="HG345">
        <v>1.86789</v>
      </c>
      <c r="HH345">
        <v>1.86898</v>
      </c>
      <c r="HI345">
        <v>1.86985</v>
      </c>
      <c r="HJ345">
        <v>1.86585</v>
      </c>
      <c r="HK345">
        <v>1.86699</v>
      </c>
      <c r="HL345">
        <v>1.86838</v>
      </c>
      <c r="HM345">
        <v>5</v>
      </c>
      <c r="HN345">
        <v>0</v>
      </c>
      <c r="HO345">
        <v>0</v>
      </c>
      <c r="HP345">
        <v>0</v>
      </c>
      <c r="HQ345" t="s">
        <v>411</v>
      </c>
      <c r="HR345" t="s">
        <v>412</v>
      </c>
      <c r="HS345" t="s">
        <v>413</v>
      </c>
      <c r="HT345" t="s">
        <v>413</v>
      </c>
      <c r="HU345" t="s">
        <v>413</v>
      </c>
      <c r="HV345" t="s">
        <v>413</v>
      </c>
      <c r="HW345">
        <v>0</v>
      </c>
      <c r="HX345">
        <v>100</v>
      </c>
      <c r="HY345">
        <v>100</v>
      </c>
      <c r="HZ345">
        <v>8.253</v>
      </c>
      <c r="IA345">
        <v>0.572</v>
      </c>
      <c r="IB345">
        <v>4.09459096810632</v>
      </c>
      <c r="IC345">
        <v>0.00701673648668627</v>
      </c>
      <c r="ID345">
        <v>-7.00304995360485e-07</v>
      </c>
      <c r="IE345">
        <v>-1.86506737496121e-11</v>
      </c>
      <c r="IF345">
        <v>0.00125787624930914</v>
      </c>
      <c r="IG345">
        <v>-0.0224036906934607</v>
      </c>
      <c r="IH345">
        <v>0.00249664406764014</v>
      </c>
      <c r="II345">
        <v>-2.59163740235367e-05</v>
      </c>
      <c r="IJ345">
        <v>-2</v>
      </c>
      <c r="IK345">
        <v>2020</v>
      </c>
      <c r="IL345">
        <v>1</v>
      </c>
      <c r="IM345">
        <v>25</v>
      </c>
      <c r="IN345">
        <v>152.7</v>
      </c>
      <c r="IO345">
        <v>152.7</v>
      </c>
      <c r="IP345">
        <v>1.51733</v>
      </c>
      <c r="IQ345">
        <v>2.63062</v>
      </c>
      <c r="IR345">
        <v>1.54785</v>
      </c>
      <c r="IS345">
        <v>2.30469</v>
      </c>
      <c r="IT345">
        <v>1.34644</v>
      </c>
      <c r="IU345">
        <v>2.4353</v>
      </c>
      <c r="IV345">
        <v>34.1678</v>
      </c>
      <c r="IW345">
        <v>24.2188</v>
      </c>
      <c r="IX345">
        <v>18</v>
      </c>
      <c r="IY345">
        <v>503.126</v>
      </c>
      <c r="IZ345">
        <v>396.575</v>
      </c>
      <c r="JA345">
        <v>24.13</v>
      </c>
      <c r="JB345">
        <v>27.1353</v>
      </c>
      <c r="JC345">
        <v>30</v>
      </c>
      <c r="JD345">
        <v>27.0875</v>
      </c>
      <c r="JE345">
        <v>27.0312</v>
      </c>
      <c r="JF345">
        <v>30.3988</v>
      </c>
      <c r="JG345">
        <v>26.0993</v>
      </c>
      <c r="JH345">
        <v>63.396</v>
      </c>
      <c r="JI345">
        <v>24.1395</v>
      </c>
      <c r="JJ345">
        <v>689.687</v>
      </c>
      <c r="JK345">
        <v>24.1585</v>
      </c>
      <c r="JL345">
        <v>102.062</v>
      </c>
      <c r="JM345">
        <v>102.612</v>
      </c>
    </row>
    <row r="346" spans="1:273">
      <c r="A346">
        <v>330</v>
      </c>
      <c r="B346">
        <v>1510797087.1</v>
      </c>
      <c r="C346">
        <v>7755</v>
      </c>
      <c r="D346" t="s">
        <v>1071</v>
      </c>
      <c r="E346" t="s">
        <v>1072</v>
      </c>
      <c r="F346">
        <v>5</v>
      </c>
      <c r="G346" t="s">
        <v>798</v>
      </c>
      <c r="H346" t="s">
        <v>406</v>
      </c>
      <c r="I346">
        <v>1510797079.6</v>
      </c>
      <c r="J346">
        <f>(K346)/1000</f>
        <v>0</v>
      </c>
      <c r="K346">
        <f>IF(CZ346, AN346, AH346)</f>
        <v>0</v>
      </c>
      <c r="L346">
        <f>IF(CZ346, AI346, AG346)</f>
        <v>0</v>
      </c>
      <c r="M346">
        <f>DB346 - IF(AU346&gt;1, L346*CV346*100.0/(AW346*DP346), 0)</f>
        <v>0</v>
      </c>
      <c r="N346">
        <f>((T346-J346/2)*M346-L346)/(T346+J346/2)</f>
        <v>0</v>
      </c>
      <c r="O346">
        <f>N346*(DI346+DJ346)/1000.0</f>
        <v>0</v>
      </c>
      <c r="P346">
        <f>(DB346 - IF(AU346&gt;1, L346*CV346*100.0/(AW346*DP346), 0))*(DI346+DJ346)/1000.0</f>
        <v>0</v>
      </c>
      <c r="Q346">
        <f>2.0/((1/S346-1/R346)+SIGN(S346)*SQRT((1/S346-1/R346)*(1/S346-1/R346) + 4*CW346/((CW346+1)*(CW346+1))*(2*1/S346*1/R346-1/R346*1/R346)))</f>
        <v>0</v>
      </c>
      <c r="R346">
        <f>IF(LEFT(CX346,1)&lt;&gt;"0",IF(LEFT(CX346,1)="1",3.0,CY346),$D$5+$E$5*(DP346*DI346/($K$5*1000))+$F$5*(DP346*DI346/($K$5*1000))*MAX(MIN(CV346,$J$5),$I$5)*MAX(MIN(CV346,$J$5),$I$5)+$G$5*MAX(MIN(CV346,$J$5),$I$5)*(DP346*DI346/($K$5*1000))+$H$5*(DP346*DI346/($K$5*1000))*(DP346*DI346/($K$5*1000)))</f>
        <v>0</v>
      </c>
      <c r="S346">
        <f>J346*(1000-(1000*0.61365*exp(17.502*W346/(240.97+W346))/(DI346+DJ346)+DD346)/2)/(1000*0.61365*exp(17.502*W346/(240.97+W346))/(DI346+DJ346)-DD346)</f>
        <v>0</v>
      </c>
      <c r="T346">
        <f>1/((CW346+1)/(Q346/1.6)+1/(R346/1.37)) + CW346/((CW346+1)/(Q346/1.6) + CW346/(R346/1.37))</f>
        <v>0</v>
      </c>
      <c r="U346">
        <f>(CR346*CU346)</f>
        <v>0</v>
      </c>
      <c r="V346">
        <f>(DK346+(U346+2*0.95*5.67E-8*(((DK346+$B$7)+273)^4-(DK346+273)^4)-44100*J346)/(1.84*29.3*R346+8*0.95*5.67E-8*(DK346+273)^3))</f>
        <v>0</v>
      </c>
      <c r="W346">
        <f>($C$7*DL346+$D$7*DM346+$E$7*V346)</f>
        <v>0</v>
      </c>
      <c r="X346">
        <f>0.61365*exp(17.502*W346/(240.97+W346))</f>
        <v>0</v>
      </c>
      <c r="Y346">
        <f>(Z346/AA346*100)</f>
        <v>0</v>
      </c>
      <c r="Z346">
        <f>DD346*(DI346+DJ346)/1000</f>
        <v>0</v>
      </c>
      <c r="AA346">
        <f>0.61365*exp(17.502*DK346/(240.97+DK346))</f>
        <v>0</v>
      </c>
      <c r="AB346">
        <f>(X346-DD346*(DI346+DJ346)/1000)</f>
        <v>0</v>
      </c>
      <c r="AC346">
        <f>(-J346*44100)</f>
        <v>0</v>
      </c>
      <c r="AD346">
        <f>2*29.3*R346*0.92*(DK346-W346)</f>
        <v>0</v>
      </c>
      <c r="AE346">
        <f>2*0.95*5.67E-8*(((DK346+$B$7)+273)^4-(W346+273)^4)</f>
        <v>0</v>
      </c>
      <c r="AF346">
        <f>U346+AE346+AC346+AD346</f>
        <v>0</v>
      </c>
      <c r="AG346">
        <f>DH346*AU346*(DC346-DB346*(1000-AU346*DE346)/(1000-AU346*DD346))/(100*CV346)</f>
        <v>0</v>
      </c>
      <c r="AH346">
        <f>1000*DH346*AU346*(DD346-DE346)/(100*CV346*(1000-AU346*DD346))</f>
        <v>0</v>
      </c>
      <c r="AI346">
        <f>(AJ346 - AK346 - DI346*1E3/(8.314*(DK346+273.15)) * AM346/DH346 * AL346) * DH346/(100*CV346) * (1000 - DE346)/1000</f>
        <v>0</v>
      </c>
      <c r="AJ346">
        <v>694.858433081107</v>
      </c>
      <c r="AK346">
        <v>673.571103030303</v>
      </c>
      <c r="AL346">
        <v>3.40234308930189</v>
      </c>
      <c r="AM346">
        <v>64.6680745848926</v>
      </c>
      <c r="AN346">
        <f>(AP346 - AO346 + DI346*1E3/(8.314*(DK346+273.15)) * AR346/DH346 * AQ346) * DH346/(100*CV346) * 1000/(1000 - AP346)</f>
        <v>0</v>
      </c>
      <c r="AO346">
        <v>24.1585687927335</v>
      </c>
      <c r="AP346">
        <v>25.1133797202797</v>
      </c>
      <c r="AQ346">
        <v>3.04882036405715e-06</v>
      </c>
      <c r="AR346">
        <v>99.6129753711119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MAX(0,($B$13+$C$13*DP346)/(1+$D$13*DP346)*DI346/(DK346+273)*$E$13)</f>
        <v>0</v>
      </c>
      <c r="AX346" t="s">
        <v>407</v>
      </c>
      <c r="AY346" t="s">
        <v>407</v>
      </c>
      <c r="AZ346">
        <v>0</v>
      </c>
      <c r="BA346">
        <v>0</v>
      </c>
      <c r="BB346">
        <f>1-AZ346/BA346</f>
        <v>0</v>
      </c>
      <c r="BC346">
        <v>0</v>
      </c>
      <c r="BD346" t="s">
        <v>407</v>
      </c>
      <c r="BE346" t="s">
        <v>407</v>
      </c>
      <c r="BF346">
        <v>0</v>
      </c>
      <c r="BG346">
        <v>0</v>
      </c>
      <c r="BH346">
        <f>1-BF346/BG346</f>
        <v>0</v>
      </c>
      <c r="BI346">
        <v>0.5</v>
      </c>
      <c r="BJ346">
        <f>CS346</f>
        <v>0</v>
      </c>
      <c r="BK346">
        <f>L346</f>
        <v>0</v>
      </c>
      <c r="BL346">
        <f>BH346*BI346*BJ346</f>
        <v>0</v>
      </c>
      <c r="BM346">
        <f>(BK346-BC346)/BJ346</f>
        <v>0</v>
      </c>
      <c r="BN346">
        <f>(BA346-BG346)/BG346</f>
        <v>0</v>
      </c>
      <c r="BO346">
        <f>AZ346/(BB346+AZ346/BG346)</f>
        <v>0</v>
      </c>
      <c r="BP346" t="s">
        <v>407</v>
      </c>
      <c r="BQ346">
        <v>0</v>
      </c>
      <c r="BR346">
        <f>IF(BQ346&lt;&gt;0, BQ346, BO346)</f>
        <v>0</v>
      </c>
      <c r="BS346">
        <f>1-BR346/BG346</f>
        <v>0</v>
      </c>
      <c r="BT346">
        <f>(BG346-BF346)/(BG346-BR346)</f>
        <v>0</v>
      </c>
      <c r="BU346">
        <f>(BA346-BG346)/(BA346-BR346)</f>
        <v>0</v>
      </c>
      <c r="BV346">
        <f>(BG346-BF346)/(BG346-AZ346)</f>
        <v>0</v>
      </c>
      <c r="BW346">
        <f>(BA346-BG346)/(BA346-AZ346)</f>
        <v>0</v>
      </c>
      <c r="BX346">
        <f>(BT346*BR346/BF346)</f>
        <v>0</v>
      </c>
      <c r="BY346">
        <f>(1-BX346)</f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f>$B$11*DQ346+$C$11*DR346+$F$11*EC346*(1-EF346)</f>
        <v>0</v>
      </c>
      <c r="CS346">
        <f>CR346*CT346</f>
        <v>0</v>
      </c>
      <c r="CT346">
        <f>($B$11*$D$9+$C$11*$D$9+$F$11*((EP346+EH346)/MAX(EP346+EH346+EQ346, 0.1)*$I$9+EQ346/MAX(EP346+EH346+EQ346, 0.1)*$J$9))/($B$11+$C$11+$F$11)</f>
        <v>0</v>
      </c>
      <c r="CU346">
        <f>($B$11*$K$9+$C$11*$K$9+$F$11*((EP346+EH346)/MAX(EP346+EH346+EQ346, 0.1)*$P$9+EQ346/MAX(EP346+EH346+EQ346, 0.1)*$Q$9))/($B$11+$C$11+$F$11)</f>
        <v>0</v>
      </c>
      <c r="CV346">
        <v>2.96</v>
      </c>
      <c r="CW346">
        <v>0.5</v>
      </c>
      <c r="CX346" t="s">
        <v>408</v>
      </c>
      <c r="CY346">
        <v>2</v>
      </c>
      <c r="CZ346" t="b">
        <v>1</v>
      </c>
      <c r="DA346">
        <v>1510797079.6</v>
      </c>
      <c r="DB346">
        <v>633.407333333333</v>
      </c>
      <c r="DC346">
        <v>661.636703703704</v>
      </c>
      <c r="DD346">
        <v>25.1121888888889</v>
      </c>
      <c r="DE346">
        <v>24.1599111111111</v>
      </c>
      <c r="DF346">
        <v>625.204259259259</v>
      </c>
      <c r="DG346">
        <v>24.5401888888889</v>
      </c>
      <c r="DH346">
        <v>500.078555555556</v>
      </c>
      <c r="DI346">
        <v>89.797762962963</v>
      </c>
      <c r="DJ346">
        <v>0.100010814814815</v>
      </c>
      <c r="DK346">
        <v>26.594737037037</v>
      </c>
      <c r="DL346">
        <v>27.485</v>
      </c>
      <c r="DM346">
        <v>999.9</v>
      </c>
      <c r="DN346">
        <v>0</v>
      </c>
      <c r="DO346">
        <v>0</v>
      </c>
      <c r="DP346">
        <v>9975.50851851852</v>
      </c>
      <c r="DQ346">
        <v>0</v>
      </c>
      <c r="DR346">
        <v>9.8192</v>
      </c>
      <c r="DS346">
        <v>-28.2293148148148</v>
      </c>
      <c r="DT346">
        <v>649.72337037037</v>
      </c>
      <c r="DU346">
        <v>678.017592592593</v>
      </c>
      <c r="DV346">
        <v>0.952271666666667</v>
      </c>
      <c r="DW346">
        <v>661.636703703704</v>
      </c>
      <c r="DX346">
        <v>24.1599111111111</v>
      </c>
      <c r="DY346">
        <v>2.25501777777778</v>
      </c>
      <c r="DZ346">
        <v>2.16950666666667</v>
      </c>
      <c r="EA346">
        <v>19.3586296296296</v>
      </c>
      <c r="EB346">
        <v>18.7388962962963</v>
      </c>
      <c r="EC346">
        <v>2000.00740740741</v>
      </c>
      <c r="ED346">
        <v>0.979994888888889</v>
      </c>
      <c r="EE346">
        <v>0.0200052814814815</v>
      </c>
      <c r="EF346">
        <v>0</v>
      </c>
      <c r="EG346">
        <v>2.30763333333333</v>
      </c>
      <c r="EH346">
        <v>0</v>
      </c>
      <c r="EI346">
        <v>4856.86444444444</v>
      </c>
      <c r="EJ346">
        <v>17300.1851851852</v>
      </c>
      <c r="EK346">
        <v>37.875</v>
      </c>
      <c r="EL346">
        <v>38.347</v>
      </c>
      <c r="EM346">
        <v>37.562</v>
      </c>
      <c r="EN346">
        <v>37.062</v>
      </c>
      <c r="EO346">
        <v>37.312</v>
      </c>
      <c r="EP346">
        <v>1959.9962962963</v>
      </c>
      <c r="EQ346">
        <v>40.0111111111111</v>
      </c>
      <c r="ER346">
        <v>0</v>
      </c>
      <c r="ES346">
        <v>1679597840.3</v>
      </c>
      <c r="ET346">
        <v>0</v>
      </c>
      <c r="EU346">
        <v>2.30022</v>
      </c>
      <c r="EV346">
        <v>0.0725923078475595</v>
      </c>
      <c r="EW346">
        <v>36.3100000395118</v>
      </c>
      <c r="EX346">
        <v>4857.0916</v>
      </c>
      <c r="EY346">
        <v>15</v>
      </c>
      <c r="EZ346">
        <v>0</v>
      </c>
      <c r="FA346" t="s">
        <v>409</v>
      </c>
      <c r="FB346">
        <v>1510787920.6</v>
      </c>
      <c r="FC346">
        <v>1510787921.6</v>
      </c>
      <c r="FD346">
        <v>0</v>
      </c>
      <c r="FE346">
        <v>-0.101</v>
      </c>
      <c r="FF346">
        <v>-0.012</v>
      </c>
      <c r="FG346">
        <v>6.901</v>
      </c>
      <c r="FH346">
        <v>0.516</v>
      </c>
      <c r="FI346">
        <v>420</v>
      </c>
      <c r="FJ346">
        <v>24</v>
      </c>
      <c r="FK346">
        <v>0.32</v>
      </c>
      <c r="FL346">
        <v>0.12</v>
      </c>
      <c r="FM346">
        <v>0.951802219512195</v>
      </c>
      <c r="FN346">
        <v>0.0174440069686422</v>
      </c>
      <c r="FO346">
        <v>0.00203502276025141</v>
      </c>
      <c r="FP346">
        <v>1</v>
      </c>
      <c r="FQ346">
        <v>1</v>
      </c>
      <c r="FR346">
        <v>1</v>
      </c>
      <c r="FS346" t="s">
        <v>410</v>
      </c>
      <c r="FT346">
        <v>2.97295</v>
      </c>
      <c r="FU346">
        <v>2.7538</v>
      </c>
      <c r="FV346">
        <v>0.124745</v>
      </c>
      <c r="FW346">
        <v>0.129584</v>
      </c>
      <c r="FX346">
        <v>0.105448</v>
      </c>
      <c r="FY346">
        <v>0.103925</v>
      </c>
      <c r="FZ346">
        <v>34010.5</v>
      </c>
      <c r="GA346">
        <v>36890.9</v>
      </c>
      <c r="GB346">
        <v>35215.2</v>
      </c>
      <c r="GC346">
        <v>38439.9</v>
      </c>
      <c r="GD346">
        <v>44624.9</v>
      </c>
      <c r="GE346">
        <v>49735.9</v>
      </c>
      <c r="GF346">
        <v>55000.4</v>
      </c>
      <c r="GG346">
        <v>61641.6</v>
      </c>
      <c r="GH346">
        <v>1.98283</v>
      </c>
      <c r="GI346">
        <v>1.81443</v>
      </c>
      <c r="GJ346">
        <v>0.120748</v>
      </c>
      <c r="GK346">
        <v>0</v>
      </c>
      <c r="GL346">
        <v>25.5089</v>
      </c>
      <c r="GM346">
        <v>999.9</v>
      </c>
      <c r="GN346">
        <v>61.812</v>
      </c>
      <c r="GO346">
        <v>30.051</v>
      </c>
      <c r="GP346">
        <v>29.4138</v>
      </c>
      <c r="GQ346">
        <v>55.2533</v>
      </c>
      <c r="GR346">
        <v>49.4631</v>
      </c>
      <c r="GS346">
        <v>1</v>
      </c>
      <c r="GT346">
        <v>-0.00462144</v>
      </c>
      <c r="GU346">
        <v>0.639374</v>
      </c>
      <c r="GV346">
        <v>20.1161</v>
      </c>
      <c r="GW346">
        <v>5.19797</v>
      </c>
      <c r="GX346">
        <v>12.004</v>
      </c>
      <c r="GY346">
        <v>4.9754</v>
      </c>
      <c r="GZ346">
        <v>3.29303</v>
      </c>
      <c r="HA346">
        <v>9999</v>
      </c>
      <c r="HB346">
        <v>9999</v>
      </c>
      <c r="HC346">
        <v>999.9</v>
      </c>
      <c r="HD346">
        <v>9999</v>
      </c>
      <c r="HE346">
        <v>1.8631</v>
      </c>
      <c r="HF346">
        <v>1.86813</v>
      </c>
      <c r="HG346">
        <v>1.86791</v>
      </c>
      <c r="HH346">
        <v>1.86898</v>
      </c>
      <c r="HI346">
        <v>1.86984</v>
      </c>
      <c r="HJ346">
        <v>1.86584</v>
      </c>
      <c r="HK346">
        <v>1.86697</v>
      </c>
      <c r="HL346">
        <v>1.86838</v>
      </c>
      <c r="HM346">
        <v>5</v>
      </c>
      <c r="HN346">
        <v>0</v>
      </c>
      <c r="HO346">
        <v>0</v>
      </c>
      <c r="HP346">
        <v>0</v>
      </c>
      <c r="HQ346" t="s">
        <v>411</v>
      </c>
      <c r="HR346" t="s">
        <v>412</v>
      </c>
      <c r="HS346" t="s">
        <v>413</v>
      </c>
      <c r="HT346" t="s">
        <v>413</v>
      </c>
      <c r="HU346" t="s">
        <v>413</v>
      </c>
      <c r="HV346" t="s">
        <v>413</v>
      </c>
      <c r="HW346">
        <v>0</v>
      </c>
      <c r="HX346">
        <v>100</v>
      </c>
      <c r="HY346">
        <v>100</v>
      </c>
      <c r="HZ346">
        <v>8.355</v>
      </c>
      <c r="IA346">
        <v>0.572</v>
      </c>
      <c r="IB346">
        <v>4.09459096810632</v>
      </c>
      <c r="IC346">
        <v>0.00701673648668627</v>
      </c>
      <c r="ID346">
        <v>-7.00304995360485e-07</v>
      </c>
      <c r="IE346">
        <v>-1.86506737496121e-11</v>
      </c>
      <c r="IF346">
        <v>0.00125787624930914</v>
      </c>
      <c r="IG346">
        <v>-0.0224036906934607</v>
      </c>
      <c r="IH346">
        <v>0.00249664406764014</v>
      </c>
      <c r="II346">
        <v>-2.59163740235367e-05</v>
      </c>
      <c r="IJ346">
        <v>-2</v>
      </c>
      <c r="IK346">
        <v>2020</v>
      </c>
      <c r="IL346">
        <v>1</v>
      </c>
      <c r="IM346">
        <v>25</v>
      </c>
      <c r="IN346">
        <v>152.8</v>
      </c>
      <c r="IO346">
        <v>152.8</v>
      </c>
      <c r="IP346">
        <v>1.54541</v>
      </c>
      <c r="IQ346">
        <v>2.62817</v>
      </c>
      <c r="IR346">
        <v>1.54785</v>
      </c>
      <c r="IS346">
        <v>2.30469</v>
      </c>
      <c r="IT346">
        <v>1.34644</v>
      </c>
      <c r="IU346">
        <v>2.44141</v>
      </c>
      <c r="IV346">
        <v>34.1678</v>
      </c>
      <c r="IW346">
        <v>24.2188</v>
      </c>
      <c r="IX346">
        <v>18</v>
      </c>
      <c r="IY346">
        <v>503.079</v>
      </c>
      <c r="IZ346">
        <v>396.582</v>
      </c>
      <c r="JA346">
        <v>24.1424</v>
      </c>
      <c r="JB346">
        <v>27.1356</v>
      </c>
      <c r="JC346">
        <v>30.0001</v>
      </c>
      <c r="JD346">
        <v>27.0878</v>
      </c>
      <c r="JE346">
        <v>27.032</v>
      </c>
      <c r="JF346">
        <v>30.9396</v>
      </c>
      <c r="JG346">
        <v>26.0993</v>
      </c>
      <c r="JH346">
        <v>63.396</v>
      </c>
      <c r="JI346">
        <v>24.1486</v>
      </c>
      <c r="JJ346">
        <v>709.997</v>
      </c>
      <c r="JK346">
        <v>24.1585</v>
      </c>
      <c r="JL346">
        <v>102.061</v>
      </c>
      <c r="JM346">
        <v>102.613</v>
      </c>
    </row>
    <row r="347" spans="1:273">
      <c r="A347">
        <v>331</v>
      </c>
      <c r="B347">
        <v>1510797092.1</v>
      </c>
      <c r="C347">
        <v>7760</v>
      </c>
      <c r="D347" t="s">
        <v>1073</v>
      </c>
      <c r="E347" t="s">
        <v>1074</v>
      </c>
      <c r="F347">
        <v>5</v>
      </c>
      <c r="G347" t="s">
        <v>798</v>
      </c>
      <c r="H347" t="s">
        <v>406</v>
      </c>
      <c r="I347">
        <v>1510797084.31429</v>
      </c>
      <c r="J347">
        <f>(K347)/1000</f>
        <v>0</v>
      </c>
      <c r="K347">
        <f>IF(CZ347, AN347, AH347)</f>
        <v>0</v>
      </c>
      <c r="L347">
        <f>IF(CZ347, AI347, AG347)</f>
        <v>0</v>
      </c>
      <c r="M347">
        <f>DB347 - IF(AU347&gt;1, L347*CV347*100.0/(AW347*DP347), 0)</f>
        <v>0</v>
      </c>
      <c r="N347">
        <f>((T347-J347/2)*M347-L347)/(T347+J347/2)</f>
        <v>0</v>
      </c>
      <c r="O347">
        <f>N347*(DI347+DJ347)/1000.0</f>
        <v>0</v>
      </c>
      <c r="P347">
        <f>(DB347 - IF(AU347&gt;1, L347*CV347*100.0/(AW347*DP347), 0))*(DI347+DJ347)/1000.0</f>
        <v>0</v>
      </c>
      <c r="Q347">
        <f>2.0/((1/S347-1/R347)+SIGN(S347)*SQRT((1/S347-1/R347)*(1/S347-1/R347) + 4*CW347/((CW347+1)*(CW347+1))*(2*1/S347*1/R347-1/R347*1/R347)))</f>
        <v>0</v>
      </c>
      <c r="R347">
        <f>IF(LEFT(CX347,1)&lt;&gt;"0",IF(LEFT(CX347,1)="1",3.0,CY347),$D$5+$E$5*(DP347*DI347/($K$5*1000))+$F$5*(DP347*DI347/($K$5*1000))*MAX(MIN(CV347,$J$5),$I$5)*MAX(MIN(CV347,$J$5),$I$5)+$G$5*MAX(MIN(CV347,$J$5),$I$5)*(DP347*DI347/($K$5*1000))+$H$5*(DP347*DI347/($K$5*1000))*(DP347*DI347/($K$5*1000)))</f>
        <v>0</v>
      </c>
      <c r="S347">
        <f>J347*(1000-(1000*0.61365*exp(17.502*W347/(240.97+W347))/(DI347+DJ347)+DD347)/2)/(1000*0.61365*exp(17.502*W347/(240.97+W347))/(DI347+DJ347)-DD347)</f>
        <v>0</v>
      </c>
      <c r="T347">
        <f>1/((CW347+1)/(Q347/1.6)+1/(R347/1.37)) + CW347/((CW347+1)/(Q347/1.6) + CW347/(R347/1.37))</f>
        <v>0</v>
      </c>
      <c r="U347">
        <f>(CR347*CU347)</f>
        <v>0</v>
      </c>
      <c r="V347">
        <f>(DK347+(U347+2*0.95*5.67E-8*(((DK347+$B$7)+273)^4-(DK347+273)^4)-44100*J347)/(1.84*29.3*R347+8*0.95*5.67E-8*(DK347+273)^3))</f>
        <v>0</v>
      </c>
      <c r="W347">
        <f>($C$7*DL347+$D$7*DM347+$E$7*V347)</f>
        <v>0</v>
      </c>
      <c r="X347">
        <f>0.61365*exp(17.502*W347/(240.97+W347))</f>
        <v>0</v>
      </c>
      <c r="Y347">
        <f>(Z347/AA347*100)</f>
        <v>0</v>
      </c>
      <c r="Z347">
        <f>DD347*(DI347+DJ347)/1000</f>
        <v>0</v>
      </c>
      <c r="AA347">
        <f>0.61365*exp(17.502*DK347/(240.97+DK347))</f>
        <v>0</v>
      </c>
      <c r="AB347">
        <f>(X347-DD347*(DI347+DJ347)/1000)</f>
        <v>0</v>
      </c>
      <c r="AC347">
        <f>(-J347*44100)</f>
        <v>0</v>
      </c>
      <c r="AD347">
        <f>2*29.3*R347*0.92*(DK347-W347)</f>
        <v>0</v>
      </c>
      <c r="AE347">
        <f>2*0.95*5.67E-8*(((DK347+$B$7)+273)^4-(W347+273)^4)</f>
        <v>0</v>
      </c>
      <c r="AF347">
        <f>U347+AE347+AC347+AD347</f>
        <v>0</v>
      </c>
      <c r="AG347">
        <f>DH347*AU347*(DC347-DB347*(1000-AU347*DE347)/(1000-AU347*DD347))/(100*CV347)</f>
        <v>0</v>
      </c>
      <c r="AH347">
        <f>1000*DH347*AU347*(DD347-DE347)/(100*CV347*(1000-AU347*DD347))</f>
        <v>0</v>
      </c>
      <c r="AI347">
        <f>(AJ347 - AK347 - DI347*1E3/(8.314*(DK347+273.15)) * AM347/DH347 * AL347) * DH347/(100*CV347) * (1000 - DE347)/1000</f>
        <v>0</v>
      </c>
      <c r="AJ347">
        <v>711.84513463965</v>
      </c>
      <c r="AK347">
        <v>690.429818181818</v>
      </c>
      <c r="AL347">
        <v>3.36413990193069</v>
      </c>
      <c r="AM347">
        <v>64.6680745848926</v>
      </c>
      <c r="AN347">
        <f>(AP347 - AO347 + DI347*1E3/(8.314*(DK347+273.15)) * AR347/DH347 * AQ347) * DH347/(100*CV347) * 1000/(1000 - AP347)</f>
        <v>0</v>
      </c>
      <c r="AO347">
        <v>24.15704002092</v>
      </c>
      <c r="AP347">
        <v>25.1110979020979</v>
      </c>
      <c r="AQ347">
        <v>-1.02105602701416e-05</v>
      </c>
      <c r="AR347">
        <v>99.6129753711119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MAX(0,($B$13+$C$13*DP347)/(1+$D$13*DP347)*DI347/(DK347+273)*$E$13)</f>
        <v>0</v>
      </c>
      <c r="AX347" t="s">
        <v>407</v>
      </c>
      <c r="AY347" t="s">
        <v>407</v>
      </c>
      <c r="AZ347">
        <v>0</v>
      </c>
      <c r="BA347">
        <v>0</v>
      </c>
      <c r="BB347">
        <f>1-AZ347/BA347</f>
        <v>0</v>
      </c>
      <c r="BC347">
        <v>0</v>
      </c>
      <c r="BD347" t="s">
        <v>407</v>
      </c>
      <c r="BE347" t="s">
        <v>407</v>
      </c>
      <c r="BF347">
        <v>0</v>
      </c>
      <c r="BG347">
        <v>0</v>
      </c>
      <c r="BH347">
        <f>1-BF347/BG347</f>
        <v>0</v>
      </c>
      <c r="BI347">
        <v>0.5</v>
      </c>
      <c r="BJ347">
        <f>CS347</f>
        <v>0</v>
      </c>
      <c r="BK347">
        <f>L347</f>
        <v>0</v>
      </c>
      <c r="BL347">
        <f>BH347*BI347*BJ347</f>
        <v>0</v>
      </c>
      <c r="BM347">
        <f>(BK347-BC347)/BJ347</f>
        <v>0</v>
      </c>
      <c r="BN347">
        <f>(BA347-BG347)/BG347</f>
        <v>0</v>
      </c>
      <c r="BO347">
        <f>AZ347/(BB347+AZ347/BG347)</f>
        <v>0</v>
      </c>
      <c r="BP347" t="s">
        <v>407</v>
      </c>
      <c r="BQ347">
        <v>0</v>
      </c>
      <c r="BR347">
        <f>IF(BQ347&lt;&gt;0, BQ347, BO347)</f>
        <v>0</v>
      </c>
      <c r="BS347">
        <f>1-BR347/BG347</f>
        <v>0</v>
      </c>
      <c r="BT347">
        <f>(BG347-BF347)/(BG347-BR347)</f>
        <v>0</v>
      </c>
      <c r="BU347">
        <f>(BA347-BG347)/(BA347-BR347)</f>
        <v>0</v>
      </c>
      <c r="BV347">
        <f>(BG347-BF347)/(BG347-AZ347)</f>
        <v>0</v>
      </c>
      <c r="BW347">
        <f>(BA347-BG347)/(BA347-AZ347)</f>
        <v>0</v>
      </c>
      <c r="BX347">
        <f>(BT347*BR347/BF347)</f>
        <v>0</v>
      </c>
      <c r="BY347">
        <f>(1-BX347)</f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f>$B$11*DQ347+$C$11*DR347+$F$11*EC347*(1-EF347)</f>
        <v>0</v>
      </c>
      <c r="CS347">
        <f>CR347*CT347</f>
        <v>0</v>
      </c>
      <c r="CT347">
        <f>($B$11*$D$9+$C$11*$D$9+$F$11*((EP347+EH347)/MAX(EP347+EH347+EQ347, 0.1)*$I$9+EQ347/MAX(EP347+EH347+EQ347, 0.1)*$J$9))/($B$11+$C$11+$F$11)</f>
        <v>0</v>
      </c>
      <c r="CU347">
        <f>($B$11*$K$9+$C$11*$K$9+$F$11*((EP347+EH347)/MAX(EP347+EH347+EQ347, 0.1)*$P$9+EQ347/MAX(EP347+EH347+EQ347, 0.1)*$Q$9))/($B$11+$C$11+$F$11)</f>
        <v>0</v>
      </c>
      <c r="CV347">
        <v>2.96</v>
      </c>
      <c r="CW347">
        <v>0.5</v>
      </c>
      <c r="CX347" t="s">
        <v>408</v>
      </c>
      <c r="CY347">
        <v>2</v>
      </c>
      <c r="CZ347" t="b">
        <v>1</v>
      </c>
      <c r="DA347">
        <v>1510797084.31429</v>
      </c>
      <c r="DB347">
        <v>649.053392857143</v>
      </c>
      <c r="DC347">
        <v>677.240714285714</v>
      </c>
      <c r="DD347">
        <v>25.1120285714286</v>
      </c>
      <c r="DE347">
        <v>24.1581678571429</v>
      </c>
      <c r="DF347">
        <v>640.755428571429</v>
      </c>
      <c r="DG347">
        <v>24.5400464285714</v>
      </c>
      <c r="DH347">
        <v>500.081785714286</v>
      </c>
      <c r="DI347">
        <v>89.7985107142857</v>
      </c>
      <c r="DJ347">
        <v>0.0999353892857143</v>
      </c>
      <c r="DK347">
        <v>26.5959928571429</v>
      </c>
      <c r="DL347">
        <v>27.4835892857143</v>
      </c>
      <c r="DM347">
        <v>999.9</v>
      </c>
      <c r="DN347">
        <v>0</v>
      </c>
      <c r="DO347">
        <v>0</v>
      </c>
      <c r="DP347">
        <v>9990.2925</v>
      </c>
      <c r="DQ347">
        <v>0</v>
      </c>
      <c r="DR347">
        <v>9.81550607142857</v>
      </c>
      <c r="DS347">
        <v>-28.1873178571429</v>
      </c>
      <c r="DT347">
        <v>665.772357142857</v>
      </c>
      <c r="DU347">
        <v>694.006785714286</v>
      </c>
      <c r="DV347">
        <v>0.953863392857143</v>
      </c>
      <c r="DW347">
        <v>677.240714285714</v>
      </c>
      <c r="DX347">
        <v>24.1581678571429</v>
      </c>
      <c r="DY347">
        <v>2.25502285714286</v>
      </c>
      <c r="DZ347">
        <v>2.16936785714286</v>
      </c>
      <c r="EA347">
        <v>19.3586607142857</v>
      </c>
      <c r="EB347">
        <v>18.7378714285714</v>
      </c>
      <c r="EC347">
        <v>2000.00714285714</v>
      </c>
      <c r="ED347">
        <v>0.979994857142857</v>
      </c>
      <c r="EE347">
        <v>0.0200053142857143</v>
      </c>
      <c r="EF347">
        <v>0</v>
      </c>
      <c r="EG347">
        <v>2.33744285714286</v>
      </c>
      <c r="EH347">
        <v>0</v>
      </c>
      <c r="EI347">
        <v>4859.94214285714</v>
      </c>
      <c r="EJ347">
        <v>17300.175</v>
      </c>
      <c r="EK347">
        <v>37.875</v>
      </c>
      <c r="EL347">
        <v>38.35025</v>
      </c>
      <c r="EM347">
        <v>37.562</v>
      </c>
      <c r="EN347">
        <v>37.062</v>
      </c>
      <c r="EO347">
        <v>37.312</v>
      </c>
      <c r="EP347">
        <v>1959.99607142857</v>
      </c>
      <c r="EQ347">
        <v>40.0110714285714</v>
      </c>
      <c r="ER347">
        <v>0</v>
      </c>
      <c r="ES347">
        <v>1679597845.1</v>
      </c>
      <c r="ET347">
        <v>0</v>
      </c>
      <c r="EU347">
        <v>2.336396</v>
      </c>
      <c r="EV347">
        <v>0.953069233566275</v>
      </c>
      <c r="EW347">
        <v>43.7730769978289</v>
      </c>
      <c r="EX347">
        <v>4860.2968</v>
      </c>
      <c r="EY347">
        <v>15</v>
      </c>
      <c r="EZ347">
        <v>0</v>
      </c>
      <c r="FA347" t="s">
        <v>409</v>
      </c>
      <c r="FB347">
        <v>1510787920.6</v>
      </c>
      <c r="FC347">
        <v>1510787921.6</v>
      </c>
      <c r="FD347">
        <v>0</v>
      </c>
      <c r="FE347">
        <v>-0.101</v>
      </c>
      <c r="FF347">
        <v>-0.012</v>
      </c>
      <c r="FG347">
        <v>6.901</v>
      </c>
      <c r="FH347">
        <v>0.516</v>
      </c>
      <c r="FI347">
        <v>420</v>
      </c>
      <c r="FJ347">
        <v>24</v>
      </c>
      <c r="FK347">
        <v>0.32</v>
      </c>
      <c r="FL347">
        <v>0.12</v>
      </c>
      <c r="FM347">
        <v>0.952754024390244</v>
      </c>
      <c r="FN347">
        <v>0.0191599233449477</v>
      </c>
      <c r="FO347">
        <v>0.00216820969744351</v>
      </c>
      <c r="FP347">
        <v>1</v>
      </c>
      <c r="FQ347">
        <v>1</v>
      </c>
      <c r="FR347">
        <v>1</v>
      </c>
      <c r="FS347" t="s">
        <v>410</v>
      </c>
      <c r="FT347">
        <v>2.97284</v>
      </c>
      <c r="FU347">
        <v>2.75392</v>
      </c>
      <c r="FV347">
        <v>0.126904</v>
      </c>
      <c r="FW347">
        <v>0.131734</v>
      </c>
      <c r="FX347">
        <v>0.105442</v>
      </c>
      <c r="FY347">
        <v>0.103921</v>
      </c>
      <c r="FZ347">
        <v>33926.3</v>
      </c>
      <c r="GA347">
        <v>36799.8</v>
      </c>
      <c r="GB347">
        <v>35214.9</v>
      </c>
      <c r="GC347">
        <v>38439.9</v>
      </c>
      <c r="GD347">
        <v>44624.9</v>
      </c>
      <c r="GE347">
        <v>49736.2</v>
      </c>
      <c r="GF347">
        <v>54999.7</v>
      </c>
      <c r="GG347">
        <v>61641.7</v>
      </c>
      <c r="GH347">
        <v>1.9829</v>
      </c>
      <c r="GI347">
        <v>1.81473</v>
      </c>
      <c r="GJ347">
        <v>0.12001</v>
      </c>
      <c r="GK347">
        <v>0</v>
      </c>
      <c r="GL347">
        <v>25.5085</v>
      </c>
      <c r="GM347">
        <v>999.9</v>
      </c>
      <c r="GN347">
        <v>61.812</v>
      </c>
      <c r="GO347">
        <v>30.041</v>
      </c>
      <c r="GP347">
        <v>29.3957</v>
      </c>
      <c r="GQ347">
        <v>55.2033</v>
      </c>
      <c r="GR347">
        <v>49.4752</v>
      </c>
      <c r="GS347">
        <v>1</v>
      </c>
      <c r="GT347">
        <v>-0.00459604</v>
      </c>
      <c r="GU347">
        <v>0.624602</v>
      </c>
      <c r="GV347">
        <v>20.1162</v>
      </c>
      <c r="GW347">
        <v>5.19827</v>
      </c>
      <c r="GX347">
        <v>12.0041</v>
      </c>
      <c r="GY347">
        <v>4.9754</v>
      </c>
      <c r="GZ347">
        <v>3.29298</v>
      </c>
      <c r="HA347">
        <v>9999</v>
      </c>
      <c r="HB347">
        <v>9999</v>
      </c>
      <c r="HC347">
        <v>999.9</v>
      </c>
      <c r="HD347">
        <v>9999</v>
      </c>
      <c r="HE347">
        <v>1.8631</v>
      </c>
      <c r="HF347">
        <v>1.86813</v>
      </c>
      <c r="HG347">
        <v>1.86784</v>
      </c>
      <c r="HH347">
        <v>1.86895</v>
      </c>
      <c r="HI347">
        <v>1.86984</v>
      </c>
      <c r="HJ347">
        <v>1.86585</v>
      </c>
      <c r="HK347">
        <v>1.86697</v>
      </c>
      <c r="HL347">
        <v>1.86835</v>
      </c>
      <c r="HM347">
        <v>5</v>
      </c>
      <c r="HN347">
        <v>0</v>
      </c>
      <c r="HO347">
        <v>0</v>
      </c>
      <c r="HP347">
        <v>0</v>
      </c>
      <c r="HQ347" t="s">
        <v>411</v>
      </c>
      <c r="HR347" t="s">
        <v>412</v>
      </c>
      <c r="HS347" t="s">
        <v>413</v>
      </c>
      <c r="HT347" t="s">
        <v>413</v>
      </c>
      <c r="HU347" t="s">
        <v>413</v>
      </c>
      <c r="HV347" t="s">
        <v>413</v>
      </c>
      <c r="HW347">
        <v>0</v>
      </c>
      <c r="HX347">
        <v>100</v>
      </c>
      <c r="HY347">
        <v>100</v>
      </c>
      <c r="HZ347">
        <v>8.453</v>
      </c>
      <c r="IA347">
        <v>0.572</v>
      </c>
      <c r="IB347">
        <v>4.09459096810632</v>
      </c>
      <c r="IC347">
        <v>0.00701673648668627</v>
      </c>
      <c r="ID347">
        <v>-7.00304995360485e-07</v>
      </c>
      <c r="IE347">
        <v>-1.86506737496121e-11</v>
      </c>
      <c r="IF347">
        <v>0.00125787624930914</v>
      </c>
      <c r="IG347">
        <v>-0.0224036906934607</v>
      </c>
      <c r="IH347">
        <v>0.00249664406764014</v>
      </c>
      <c r="II347">
        <v>-2.59163740235367e-05</v>
      </c>
      <c r="IJ347">
        <v>-2</v>
      </c>
      <c r="IK347">
        <v>2020</v>
      </c>
      <c r="IL347">
        <v>1</v>
      </c>
      <c r="IM347">
        <v>25</v>
      </c>
      <c r="IN347">
        <v>152.9</v>
      </c>
      <c r="IO347">
        <v>152.8</v>
      </c>
      <c r="IP347">
        <v>1.57715</v>
      </c>
      <c r="IQ347">
        <v>2.62695</v>
      </c>
      <c r="IR347">
        <v>1.54785</v>
      </c>
      <c r="IS347">
        <v>2.30347</v>
      </c>
      <c r="IT347">
        <v>1.34644</v>
      </c>
      <c r="IU347">
        <v>2.45728</v>
      </c>
      <c r="IV347">
        <v>34.1678</v>
      </c>
      <c r="IW347">
        <v>24.2188</v>
      </c>
      <c r="IX347">
        <v>18</v>
      </c>
      <c r="IY347">
        <v>503.147</v>
      </c>
      <c r="IZ347">
        <v>396.752</v>
      </c>
      <c r="JA347">
        <v>24.1513</v>
      </c>
      <c r="JB347">
        <v>27.1376</v>
      </c>
      <c r="JC347">
        <v>30.0001</v>
      </c>
      <c r="JD347">
        <v>27.0898</v>
      </c>
      <c r="JE347">
        <v>27.0329</v>
      </c>
      <c r="JF347">
        <v>31.5825</v>
      </c>
      <c r="JG347">
        <v>26.0993</v>
      </c>
      <c r="JH347">
        <v>63.396</v>
      </c>
      <c r="JI347">
        <v>24.16</v>
      </c>
      <c r="JJ347">
        <v>723.403</v>
      </c>
      <c r="JK347">
        <v>24.1585</v>
      </c>
      <c r="JL347">
        <v>102.06</v>
      </c>
      <c r="JM347">
        <v>102.613</v>
      </c>
    </row>
    <row r="348" spans="1:273">
      <c r="A348">
        <v>332</v>
      </c>
      <c r="B348">
        <v>1510797097.1</v>
      </c>
      <c r="C348">
        <v>7765</v>
      </c>
      <c r="D348" t="s">
        <v>1075</v>
      </c>
      <c r="E348" t="s">
        <v>1076</v>
      </c>
      <c r="F348">
        <v>5</v>
      </c>
      <c r="G348" t="s">
        <v>798</v>
      </c>
      <c r="H348" t="s">
        <v>406</v>
      </c>
      <c r="I348">
        <v>1510797089.6</v>
      </c>
      <c r="J348">
        <f>(K348)/1000</f>
        <v>0</v>
      </c>
      <c r="K348">
        <f>IF(CZ348, AN348, AH348)</f>
        <v>0</v>
      </c>
      <c r="L348">
        <f>IF(CZ348, AI348, AG348)</f>
        <v>0</v>
      </c>
      <c r="M348">
        <f>DB348 - IF(AU348&gt;1, L348*CV348*100.0/(AW348*DP348), 0)</f>
        <v>0</v>
      </c>
      <c r="N348">
        <f>((T348-J348/2)*M348-L348)/(T348+J348/2)</f>
        <v>0</v>
      </c>
      <c r="O348">
        <f>N348*(DI348+DJ348)/1000.0</f>
        <v>0</v>
      </c>
      <c r="P348">
        <f>(DB348 - IF(AU348&gt;1, L348*CV348*100.0/(AW348*DP348), 0))*(DI348+DJ348)/1000.0</f>
        <v>0</v>
      </c>
      <c r="Q348">
        <f>2.0/((1/S348-1/R348)+SIGN(S348)*SQRT((1/S348-1/R348)*(1/S348-1/R348) + 4*CW348/((CW348+1)*(CW348+1))*(2*1/S348*1/R348-1/R348*1/R348)))</f>
        <v>0</v>
      </c>
      <c r="R348">
        <f>IF(LEFT(CX348,1)&lt;&gt;"0",IF(LEFT(CX348,1)="1",3.0,CY348),$D$5+$E$5*(DP348*DI348/($K$5*1000))+$F$5*(DP348*DI348/($K$5*1000))*MAX(MIN(CV348,$J$5),$I$5)*MAX(MIN(CV348,$J$5),$I$5)+$G$5*MAX(MIN(CV348,$J$5),$I$5)*(DP348*DI348/($K$5*1000))+$H$5*(DP348*DI348/($K$5*1000))*(DP348*DI348/($K$5*1000)))</f>
        <v>0</v>
      </c>
      <c r="S348">
        <f>J348*(1000-(1000*0.61365*exp(17.502*W348/(240.97+W348))/(DI348+DJ348)+DD348)/2)/(1000*0.61365*exp(17.502*W348/(240.97+W348))/(DI348+DJ348)-DD348)</f>
        <v>0</v>
      </c>
      <c r="T348">
        <f>1/((CW348+1)/(Q348/1.6)+1/(R348/1.37)) + CW348/((CW348+1)/(Q348/1.6) + CW348/(R348/1.37))</f>
        <v>0</v>
      </c>
      <c r="U348">
        <f>(CR348*CU348)</f>
        <v>0</v>
      </c>
      <c r="V348">
        <f>(DK348+(U348+2*0.95*5.67E-8*(((DK348+$B$7)+273)^4-(DK348+273)^4)-44100*J348)/(1.84*29.3*R348+8*0.95*5.67E-8*(DK348+273)^3))</f>
        <v>0</v>
      </c>
      <c r="W348">
        <f>($C$7*DL348+$D$7*DM348+$E$7*V348)</f>
        <v>0</v>
      </c>
      <c r="X348">
        <f>0.61365*exp(17.502*W348/(240.97+W348))</f>
        <v>0</v>
      </c>
      <c r="Y348">
        <f>(Z348/AA348*100)</f>
        <v>0</v>
      </c>
      <c r="Z348">
        <f>DD348*(DI348+DJ348)/1000</f>
        <v>0</v>
      </c>
      <c r="AA348">
        <f>0.61365*exp(17.502*DK348/(240.97+DK348))</f>
        <v>0</v>
      </c>
      <c r="AB348">
        <f>(X348-DD348*(DI348+DJ348)/1000)</f>
        <v>0</v>
      </c>
      <c r="AC348">
        <f>(-J348*44100)</f>
        <v>0</v>
      </c>
      <c r="AD348">
        <f>2*29.3*R348*0.92*(DK348-W348)</f>
        <v>0</v>
      </c>
      <c r="AE348">
        <f>2*0.95*5.67E-8*(((DK348+$B$7)+273)^4-(W348+273)^4)</f>
        <v>0</v>
      </c>
      <c r="AF348">
        <f>U348+AE348+AC348+AD348</f>
        <v>0</v>
      </c>
      <c r="AG348">
        <f>DH348*AU348*(DC348-DB348*(1000-AU348*DE348)/(1000-AU348*DD348))/(100*CV348)</f>
        <v>0</v>
      </c>
      <c r="AH348">
        <f>1000*DH348*AU348*(DD348-DE348)/(100*CV348*(1000-AU348*DD348))</f>
        <v>0</v>
      </c>
      <c r="AI348">
        <f>(AJ348 - AK348 - DI348*1E3/(8.314*(DK348+273.15)) * AM348/DH348 * AL348) * DH348/(100*CV348) * (1000 - DE348)/1000</f>
        <v>0</v>
      </c>
      <c r="AJ348">
        <v>729.303627359555</v>
      </c>
      <c r="AK348">
        <v>707.56316969697</v>
      </c>
      <c r="AL348">
        <v>3.43649060602238</v>
      </c>
      <c r="AM348">
        <v>64.6680745848926</v>
      </c>
      <c r="AN348">
        <f>(AP348 - AO348 + DI348*1E3/(8.314*(DK348+273.15)) * AR348/DH348 * AQ348) * DH348/(100*CV348) * 1000/(1000 - AP348)</f>
        <v>0</v>
      </c>
      <c r="AO348">
        <v>24.1551542385252</v>
      </c>
      <c r="AP348">
        <v>25.1124811188811</v>
      </c>
      <c r="AQ348">
        <v>6.86236022658635e-06</v>
      </c>
      <c r="AR348">
        <v>99.6129753711119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MAX(0,($B$13+$C$13*DP348)/(1+$D$13*DP348)*DI348/(DK348+273)*$E$13)</f>
        <v>0</v>
      </c>
      <c r="AX348" t="s">
        <v>407</v>
      </c>
      <c r="AY348" t="s">
        <v>407</v>
      </c>
      <c r="AZ348">
        <v>0</v>
      </c>
      <c r="BA348">
        <v>0</v>
      </c>
      <c r="BB348">
        <f>1-AZ348/BA348</f>
        <v>0</v>
      </c>
      <c r="BC348">
        <v>0</v>
      </c>
      <c r="BD348" t="s">
        <v>407</v>
      </c>
      <c r="BE348" t="s">
        <v>407</v>
      </c>
      <c r="BF348">
        <v>0</v>
      </c>
      <c r="BG348">
        <v>0</v>
      </c>
      <c r="BH348">
        <f>1-BF348/BG348</f>
        <v>0</v>
      </c>
      <c r="BI348">
        <v>0.5</v>
      </c>
      <c r="BJ348">
        <f>CS348</f>
        <v>0</v>
      </c>
      <c r="BK348">
        <f>L348</f>
        <v>0</v>
      </c>
      <c r="BL348">
        <f>BH348*BI348*BJ348</f>
        <v>0</v>
      </c>
      <c r="BM348">
        <f>(BK348-BC348)/BJ348</f>
        <v>0</v>
      </c>
      <c r="BN348">
        <f>(BA348-BG348)/BG348</f>
        <v>0</v>
      </c>
      <c r="BO348">
        <f>AZ348/(BB348+AZ348/BG348)</f>
        <v>0</v>
      </c>
      <c r="BP348" t="s">
        <v>407</v>
      </c>
      <c r="BQ348">
        <v>0</v>
      </c>
      <c r="BR348">
        <f>IF(BQ348&lt;&gt;0, BQ348, BO348)</f>
        <v>0</v>
      </c>
      <c r="BS348">
        <f>1-BR348/BG348</f>
        <v>0</v>
      </c>
      <c r="BT348">
        <f>(BG348-BF348)/(BG348-BR348)</f>
        <v>0</v>
      </c>
      <c r="BU348">
        <f>(BA348-BG348)/(BA348-BR348)</f>
        <v>0</v>
      </c>
      <c r="BV348">
        <f>(BG348-BF348)/(BG348-AZ348)</f>
        <v>0</v>
      </c>
      <c r="BW348">
        <f>(BA348-BG348)/(BA348-AZ348)</f>
        <v>0</v>
      </c>
      <c r="BX348">
        <f>(BT348*BR348/BF348)</f>
        <v>0</v>
      </c>
      <c r="BY348">
        <f>(1-BX348)</f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f>$B$11*DQ348+$C$11*DR348+$F$11*EC348*(1-EF348)</f>
        <v>0</v>
      </c>
      <c r="CS348">
        <f>CR348*CT348</f>
        <v>0</v>
      </c>
      <c r="CT348">
        <f>($B$11*$D$9+$C$11*$D$9+$F$11*((EP348+EH348)/MAX(EP348+EH348+EQ348, 0.1)*$I$9+EQ348/MAX(EP348+EH348+EQ348, 0.1)*$J$9))/($B$11+$C$11+$F$11)</f>
        <v>0</v>
      </c>
      <c r="CU348">
        <f>($B$11*$K$9+$C$11*$K$9+$F$11*((EP348+EH348)/MAX(EP348+EH348+EQ348, 0.1)*$P$9+EQ348/MAX(EP348+EH348+EQ348, 0.1)*$Q$9))/($B$11+$C$11+$F$11)</f>
        <v>0</v>
      </c>
      <c r="CV348">
        <v>2.96</v>
      </c>
      <c r="CW348">
        <v>0.5</v>
      </c>
      <c r="CX348" t="s">
        <v>408</v>
      </c>
      <c r="CY348">
        <v>2</v>
      </c>
      <c r="CZ348" t="b">
        <v>1</v>
      </c>
      <c r="DA348">
        <v>1510797089.6</v>
      </c>
      <c r="DB348">
        <v>666.549296296296</v>
      </c>
      <c r="DC348">
        <v>694.910185185185</v>
      </c>
      <c r="DD348">
        <v>25.1124592592593</v>
      </c>
      <c r="DE348">
        <v>24.1566925925926</v>
      </c>
      <c r="DF348">
        <v>658.145444444444</v>
      </c>
      <c r="DG348">
        <v>24.5404592592593</v>
      </c>
      <c r="DH348">
        <v>500.087851851852</v>
      </c>
      <c r="DI348">
        <v>89.7990222222222</v>
      </c>
      <c r="DJ348">
        <v>0.0999969037037037</v>
      </c>
      <c r="DK348">
        <v>26.5965703703704</v>
      </c>
      <c r="DL348">
        <v>27.4821222222222</v>
      </c>
      <c r="DM348">
        <v>999.9</v>
      </c>
      <c r="DN348">
        <v>0</v>
      </c>
      <c r="DO348">
        <v>0</v>
      </c>
      <c r="DP348">
        <v>9989.88814814815</v>
      </c>
      <c r="DQ348">
        <v>0</v>
      </c>
      <c r="DR348">
        <v>9.81536925925926</v>
      </c>
      <c r="DS348">
        <v>-28.3609259259259</v>
      </c>
      <c r="DT348">
        <v>683.719148148148</v>
      </c>
      <c r="DU348">
        <v>712.112481481481</v>
      </c>
      <c r="DV348">
        <v>0.955779259259259</v>
      </c>
      <c r="DW348">
        <v>694.910185185185</v>
      </c>
      <c r="DX348">
        <v>24.1566925925926</v>
      </c>
      <c r="DY348">
        <v>2.2550737037037</v>
      </c>
      <c r="DZ348">
        <v>2.16924703703704</v>
      </c>
      <c r="EA348">
        <v>19.3590148148148</v>
      </c>
      <c r="EB348">
        <v>18.7369851851852</v>
      </c>
      <c r="EC348">
        <v>2000.03777777778</v>
      </c>
      <c r="ED348">
        <v>0.979994888888889</v>
      </c>
      <c r="EE348">
        <v>0.0200052814814815</v>
      </c>
      <c r="EF348">
        <v>0</v>
      </c>
      <c r="EG348">
        <v>2.39781851851852</v>
      </c>
      <c r="EH348">
        <v>0</v>
      </c>
      <c r="EI348">
        <v>4863.73703703704</v>
      </c>
      <c r="EJ348">
        <v>17300.4444444444</v>
      </c>
      <c r="EK348">
        <v>37.875</v>
      </c>
      <c r="EL348">
        <v>38.3493333333333</v>
      </c>
      <c r="EM348">
        <v>37.562</v>
      </c>
      <c r="EN348">
        <v>37.062</v>
      </c>
      <c r="EO348">
        <v>37.312</v>
      </c>
      <c r="EP348">
        <v>1960.02592592593</v>
      </c>
      <c r="EQ348">
        <v>40.0118518518519</v>
      </c>
      <c r="ER348">
        <v>0</v>
      </c>
      <c r="ES348">
        <v>1679597849.9</v>
      </c>
      <c r="ET348">
        <v>0</v>
      </c>
      <c r="EU348">
        <v>2.374928</v>
      </c>
      <c r="EV348">
        <v>-0.347961537937745</v>
      </c>
      <c r="EW348">
        <v>45.5499999427631</v>
      </c>
      <c r="EX348">
        <v>4863.7804</v>
      </c>
      <c r="EY348">
        <v>15</v>
      </c>
      <c r="EZ348">
        <v>0</v>
      </c>
      <c r="FA348" t="s">
        <v>409</v>
      </c>
      <c r="FB348">
        <v>1510787920.6</v>
      </c>
      <c r="FC348">
        <v>1510787921.6</v>
      </c>
      <c r="FD348">
        <v>0</v>
      </c>
      <c r="FE348">
        <v>-0.101</v>
      </c>
      <c r="FF348">
        <v>-0.012</v>
      </c>
      <c r="FG348">
        <v>6.901</v>
      </c>
      <c r="FH348">
        <v>0.516</v>
      </c>
      <c r="FI348">
        <v>420</v>
      </c>
      <c r="FJ348">
        <v>24</v>
      </c>
      <c r="FK348">
        <v>0.32</v>
      </c>
      <c r="FL348">
        <v>0.12</v>
      </c>
      <c r="FM348">
        <v>0.954301390243902</v>
      </c>
      <c r="FN348">
        <v>0.0207622160278748</v>
      </c>
      <c r="FO348">
        <v>0.00221395264979055</v>
      </c>
      <c r="FP348">
        <v>1</v>
      </c>
      <c r="FQ348">
        <v>1</v>
      </c>
      <c r="FR348">
        <v>1</v>
      </c>
      <c r="FS348" t="s">
        <v>410</v>
      </c>
      <c r="FT348">
        <v>2.97295</v>
      </c>
      <c r="FU348">
        <v>2.75369</v>
      </c>
      <c r="FV348">
        <v>0.129069</v>
      </c>
      <c r="FW348">
        <v>0.133847</v>
      </c>
      <c r="FX348">
        <v>0.105442</v>
      </c>
      <c r="FY348">
        <v>0.103916</v>
      </c>
      <c r="FZ348">
        <v>33842.4</v>
      </c>
      <c r="GA348">
        <v>36709.9</v>
      </c>
      <c r="GB348">
        <v>35215.1</v>
      </c>
      <c r="GC348">
        <v>38439.6</v>
      </c>
      <c r="GD348">
        <v>44624.9</v>
      </c>
      <c r="GE348">
        <v>49736.1</v>
      </c>
      <c r="GF348">
        <v>54999.8</v>
      </c>
      <c r="GG348">
        <v>61641</v>
      </c>
      <c r="GH348">
        <v>1.98285</v>
      </c>
      <c r="GI348">
        <v>1.8148</v>
      </c>
      <c r="GJ348">
        <v>0.12121</v>
      </c>
      <c r="GK348">
        <v>0</v>
      </c>
      <c r="GL348">
        <v>25.5067</v>
      </c>
      <c r="GM348">
        <v>999.9</v>
      </c>
      <c r="GN348">
        <v>61.812</v>
      </c>
      <c r="GO348">
        <v>30.051</v>
      </c>
      <c r="GP348">
        <v>29.4137</v>
      </c>
      <c r="GQ348">
        <v>55.4833</v>
      </c>
      <c r="GR348">
        <v>48.9223</v>
      </c>
      <c r="GS348">
        <v>1</v>
      </c>
      <c r="GT348">
        <v>-0.00455793</v>
      </c>
      <c r="GU348">
        <v>0.606846</v>
      </c>
      <c r="GV348">
        <v>20.1161</v>
      </c>
      <c r="GW348">
        <v>5.19767</v>
      </c>
      <c r="GX348">
        <v>12.0041</v>
      </c>
      <c r="GY348">
        <v>4.97535</v>
      </c>
      <c r="GZ348">
        <v>3.29295</v>
      </c>
      <c r="HA348">
        <v>9999</v>
      </c>
      <c r="HB348">
        <v>9999</v>
      </c>
      <c r="HC348">
        <v>999.9</v>
      </c>
      <c r="HD348">
        <v>9999</v>
      </c>
      <c r="HE348">
        <v>1.8631</v>
      </c>
      <c r="HF348">
        <v>1.86813</v>
      </c>
      <c r="HG348">
        <v>1.86789</v>
      </c>
      <c r="HH348">
        <v>1.869</v>
      </c>
      <c r="HI348">
        <v>1.86988</v>
      </c>
      <c r="HJ348">
        <v>1.86585</v>
      </c>
      <c r="HK348">
        <v>1.86697</v>
      </c>
      <c r="HL348">
        <v>1.86836</v>
      </c>
      <c r="HM348">
        <v>5</v>
      </c>
      <c r="HN348">
        <v>0</v>
      </c>
      <c r="HO348">
        <v>0</v>
      </c>
      <c r="HP348">
        <v>0</v>
      </c>
      <c r="HQ348" t="s">
        <v>411</v>
      </c>
      <c r="HR348" t="s">
        <v>412</v>
      </c>
      <c r="HS348" t="s">
        <v>413</v>
      </c>
      <c r="HT348" t="s">
        <v>413</v>
      </c>
      <c r="HU348" t="s">
        <v>413</v>
      </c>
      <c r="HV348" t="s">
        <v>413</v>
      </c>
      <c r="HW348">
        <v>0</v>
      </c>
      <c r="HX348">
        <v>100</v>
      </c>
      <c r="HY348">
        <v>100</v>
      </c>
      <c r="HZ348">
        <v>8.554</v>
      </c>
      <c r="IA348">
        <v>0.572</v>
      </c>
      <c r="IB348">
        <v>4.09459096810632</v>
      </c>
      <c r="IC348">
        <v>0.00701673648668627</v>
      </c>
      <c r="ID348">
        <v>-7.00304995360485e-07</v>
      </c>
      <c r="IE348">
        <v>-1.86506737496121e-11</v>
      </c>
      <c r="IF348">
        <v>0.00125787624930914</v>
      </c>
      <c r="IG348">
        <v>-0.0224036906934607</v>
      </c>
      <c r="IH348">
        <v>0.00249664406764014</v>
      </c>
      <c r="II348">
        <v>-2.59163740235367e-05</v>
      </c>
      <c r="IJ348">
        <v>-2</v>
      </c>
      <c r="IK348">
        <v>2020</v>
      </c>
      <c r="IL348">
        <v>1</v>
      </c>
      <c r="IM348">
        <v>25</v>
      </c>
      <c r="IN348">
        <v>152.9</v>
      </c>
      <c r="IO348">
        <v>152.9</v>
      </c>
      <c r="IP348">
        <v>1.604</v>
      </c>
      <c r="IQ348">
        <v>2.62817</v>
      </c>
      <c r="IR348">
        <v>1.54785</v>
      </c>
      <c r="IS348">
        <v>2.30469</v>
      </c>
      <c r="IT348">
        <v>1.34644</v>
      </c>
      <c r="IU348">
        <v>2.37549</v>
      </c>
      <c r="IV348">
        <v>34.1678</v>
      </c>
      <c r="IW348">
        <v>24.2188</v>
      </c>
      <c r="IX348">
        <v>18</v>
      </c>
      <c r="IY348">
        <v>503.114</v>
      </c>
      <c r="IZ348">
        <v>396.803</v>
      </c>
      <c r="JA348">
        <v>24.1637</v>
      </c>
      <c r="JB348">
        <v>27.1376</v>
      </c>
      <c r="JC348">
        <v>30.0002</v>
      </c>
      <c r="JD348">
        <v>27.0898</v>
      </c>
      <c r="JE348">
        <v>27.0343</v>
      </c>
      <c r="JF348">
        <v>32.1252</v>
      </c>
      <c r="JG348">
        <v>26.0993</v>
      </c>
      <c r="JH348">
        <v>63.396</v>
      </c>
      <c r="JI348">
        <v>24.1776</v>
      </c>
      <c r="JJ348">
        <v>743.547</v>
      </c>
      <c r="JK348">
        <v>24.1585</v>
      </c>
      <c r="JL348">
        <v>102.06</v>
      </c>
      <c r="JM348">
        <v>102.612</v>
      </c>
    </row>
    <row r="349" spans="1:273">
      <c r="A349">
        <v>333</v>
      </c>
      <c r="B349">
        <v>1510797102.1</v>
      </c>
      <c r="C349">
        <v>7770</v>
      </c>
      <c r="D349" t="s">
        <v>1077</v>
      </c>
      <c r="E349" t="s">
        <v>1078</v>
      </c>
      <c r="F349">
        <v>5</v>
      </c>
      <c r="G349" t="s">
        <v>798</v>
      </c>
      <c r="H349" t="s">
        <v>406</v>
      </c>
      <c r="I349">
        <v>1510797094.31429</v>
      </c>
      <c r="J349">
        <f>(K349)/1000</f>
        <v>0</v>
      </c>
      <c r="K349">
        <f>IF(CZ349, AN349, AH349)</f>
        <v>0</v>
      </c>
      <c r="L349">
        <f>IF(CZ349, AI349, AG349)</f>
        <v>0</v>
      </c>
      <c r="M349">
        <f>DB349 - IF(AU349&gt;1, L349*CV349*100.0/(AW349*DP349), 0)</f>
        <v>0</v>
      </c>
      <c r="N349">
        <f>((T349-J349/2)*M349-L349)/(T349+J349/2)</f>
        <v>0</v>
      </c>
      <c r="O349">
        <f>N349*(DI349+DJ349)/1000.0</f>
        <v>0</v>
      </c>
      <c r="P349">
        <f>(DB349 - IF(AU349&gt;1, L349*CV349*100.0/(AW349*DP349), 0))*(DI349+DJ349)/1000.0</f>
        <v>0</v>
      </c>
      <c r="Q349">
        <f>2.0/((1/S349-1/R349)+SIGN(S349)*SQRT((1/S349-1/R349)*(1/S349-1/R349) + 4*CW349/((CW349+1)*(CW349+1))*(2*1/S349*1/R349-1/R349*1/R349)))</f>
        <v>0</v>
      </c>
      <c r="R349">
        <f>IF(LEFT(CX349,1)&lt;&gt;"0",IF(LEFT(CX349,1)="1",3.0,CY349),$D$5+$E$5*(DP349*DI349/($K$5*1000))+$F$5*(DP349*DI349/($K$5*1000))*MAX(MIN(CV349,$J$5),$I$5)*MAX(MIN(CV349,$J$5),$I$5)+$G$5*MAX(MIN(CV349,$J$5),$I$5)*(DP349*DI349/($K$5*1000))+$H$5*(DP349*DI349/($K$5*1000))*(DP349*DI349/($K$5*1000)))</f>
        <v>0</v>
      </c>
      <c r="S349">
        <f>J349*(1000-(1000*0.61365*exp(17.502*W349/(240.97+W349))/(DI349+DJ349)+DD349)/2)/(1000*0.61365*exp(17.502*W349/(240.97+W349))/(DI349+DJ349)-DD349)</f>
        <v>0</v>
      </c>
      <c r="T349">
        <f>1/((CW349+1)/(Q349/1.6)+1/(R349/1.37)) + CW349/((CW349+1)/(Q349/1.6) + CW349/(R349/1.37))</f>
        <v>0</v>
      </c>
      <c r="U349">
        <f>(CR349*CU349)</f>
        <v>0</v>
      </c>
      <c r="V349">
        <f>(DK349+(U349+2*0.95*5.67E-8*(((DK349+$B$7)+273)^4-(DK349+273)^4)-44100*J349)/(1.84*29.3*R349+8*0.95*5.67E-8*(DK349+273)^3))</f>
        <v>0</v>
      </c>
      <c r="W349">
        <f>($C$7*DL349+$D$7*DM349+$E$7*V349)</f>
        <v>0</v>
      </c>
      <c r="X349">
        <f>0.61365*exp(17.502*W349/(240.97+W349))</f>
        <v>0</v>
      </c>
      <c r="Y349">
        <f>(Z349/AA349*100)</f>
        <v>0</v>
      </c>
      <c r="Z349">
        <f>DD349*(DI349+DJ349)/1000</f>
        <v>0</v>
      </c>
      <c r="AA349">
        <f>0.61365*exp(17.502*DK349/(240.97+DK349))</f>
        <v>0</v>
      </c>
      <c r="AB349">
        <f>(X349-DD349*(DI349+DJ349)/1000)</f>
        <v>0</v>
      </c>
      <c r="AC349">
        <f>(-J349*44100)</f>
        <v>0</v>
      </c>
      <c r="AD349">
        <f>2*29.3*R349*0.92*(DK349-W349)</f>
        <v>0</v>
      </c>
      <c r="AE349">
        <f>2*0.95*5.67E-8*(((DK349+$B$7)+273)^4-(W349+273)^4)</f>
        <v>0</v>
      </c>
      <c r="AF349">
        <f>U349+AE349+AC349+AD349</f>
        <v>0</v>
      </c>
      <c r="AG349">
        <f>DH349*AU349*(DC349-DB349*(1000-AU349*DE349)/(1000-AU349*DD349))/(100*CV349)</f>
        <v>0</v>
      </c>
      <c r="AH349">
        <f>1000*DH349*AU349*(DD349-DE349)/(100*CV349*(1000-AU349*DD349))</f>
        <v>0</v>
      </c>
      <c r="AI349">
        <f>(AJ349 - AK349 - DI349*1E3/(8.314*(DK349+273.15)) * AM349/DH349 * AL349) * DH349/(100*CV349) * (1000 - DE349)/1000</f>
        <v>0</v>
      </c>
      <c r="AJ349">
        <v>746.200601594481</v>
      </c>
      <c r="AK349">
        <v>724.481066666667</v>
      </c>
      <c r="AL349">
        <v>3.3866349186659</v>
      </c>
      <c r="AM349">
        <v>64.6680745848926</v>
      </c>
      <c r="AN349">
        <f>(AP349 - AO349 + DI349*1E3/(8.314*(DK349+273.15)) * AR349/DH349 * AQ349) * DH349/(100*CV349) * 1000/(1000 - AP349)</f>
        <v>0</v>
      </c>
      <c r="AO349">
        <v>24.1557219295621</v>
      </c>
      <c r="AP349">
        <v>25.1139090909091</v>
      </c>
      <c r="AQ349">
        <v>1.88520999039621e-06</v>
      </c>
      <c r="AR349">
        <v>99.6129753711119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MAX(0,($B$13+$C$13*DP349)/(1+$D$13*DP349)*DI349/(DK349+273)*$E$13)</f>
        <v>0</v>
      </c>
      <c r="AX349" t="s">
        <v>407</v>
      </c>
      <c r="AY349" t="s">
        <v>407</v>
      </c>
      <c r="AZ349">
        <v>0</v>
      </c>
      <c r="BA349">
        <v>0</v>
      </c>
      <c r="BB349">
        <f>1-AZ349/BA349</f>
        <v>0</v>
      </c>
      <c r="BC349">
        <v>0</v>
      </c>
      <c r="BD349" t="s">
        <v>407</v>
      </c>
      <c r="BE349" t="s">
        <v>407</v>
      </c>
      <c r="BF349">
        <v>0</v>
      </c>
      <c r="BG349">
        <v>0</v>
      </c>
      <c r="BH349">
        <f>1-BF349/BG349</f>
        <v>0</v>
      </c>
      <c r="BI349">
        <v>0.5</v>
      </c>
      <c r="BJ349">
        <f>CS349</f>
        <v>0</v>
      </c>
      <c r="BK349">
        <f>L349</f>
        <v>0</v>
      </c>
      <c r="BL349">
        <f>BH349*BI349*BJ349</f>
        <v>0</v>
      </c>
      <c r="BM349">
        <f>(BK349-BC349)/BJ349</f>
        <v>0</v>
      </c>
      <c r="BN349">
        <f>(BA349-BG349)/BG349</f>
        <v>0</v>
      </c>
      <c r="BO349">
        <f>AZ349/(BB349+AZ349/BG349)</f>
        <v>0</v>
      </c>
      <c r="BP349" t="s">
        <v>407</v>
      </c>
      <c r="BQ349">
        <v>0</v>
      </c>
      <c r="BR349">
        <f>IF(BQ349&lt;&gt;0, BQ349, BO349)</f>
        <v>0</v>
      </c>
      <c r="BS349">
        <f>1-BR349/BG349</f>
        <v>0</v>
      </c>
      <c r="BT349">
        <f>(BG349-BF349)/(BG349-BR349)</f>
        <v>0</v>
      </c>
      <c r="BU349">
        <f>(BA349-BG349)/(BA349-BR349)</f>
        <v>0</v>
      </c>
      <c r="BV349">
        <f>(BG349-BF349)/(BG349-AZ349)</f>
        <v>0</v>
      </c>
      <c r="BW349">
        <f>(BA349-BG349)/(BA349-AZ349)</f>
        <v>0</v>
      </c>
      <c r="BX349">
        <f>(BT349*BR349/BF349)</f>
        <v>0</v>
      </c>
      <c r="BY349">
        <f>(1-BX349)</f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f>$B$11*DQ349+$C$11*DR349+$F$11*EC349*(1-EF349)</f>
        <v>0</v>
      </c>
      <c r="CS349">
        <f>CR349*CT349</f>
        <v>0</v>
      </c>
      <c r="CT349">
        <f>($B$11*$D$9+$C$11*$D$9+$F$11*((EP349+EH349)/MAX(EP349+EH349+EQ349, 0.1)*$I$9+EQ349/MAX(EP349+EH349+EQ349, 0.1)*$J$9))/($B$11+$C$11+$F$11)</f>
        <v>0</v>
      </c>
      <c r="CU349">
        <f>($B$11*$K$9+$C$11*$K$9+$F$11*((EP349+EH349)/MAX(EP349+EH349+EQ349, 0.1)*$P$9+EQ349/MAX(EP349+EH349+EQ349, 0.1)*$Q$9))/($B$11+$C$11+$F$11)</f>
        <v>0</v>
      </c>
      <c r="CV349">
        <v>2.96</v>
      </c>
      <c r="CW349">
        <v>0.5</v>
      </c>
      <c r="CX349" t="s">
        <v>408</v>
      </c>
      <c r="CY349">
        <v>2</v>
      </c>
      <c r="CZ349" t="b">
        <v>1</v>
      </c>
      <c r="DA349">
        <v>1510797094.31429</v>
      </c>
      <c r="DB349">
        <v>682.158107142857</v>
      </c>
      <c r="DC349">
        <v>710.6445</v>
      </c>
      <c r="DD349">
        <v>25.112425</v>
      </c>
      <c r="DE349">
        <v>24.1558107142857</v>
      </c>
      <c r="DF349">
        <v>673.66025</v>
      </c>
      <c r="DG349">
        <v>24.5404214285714</v>
      </c>
      <c r="DH349">
        <v>500.084071428571</v>
      </c>
      <c r="DI349">
        <v>89.7983392857143</v>
      </c>
      <c r="DJ349">
        <v>0.0999401642857143</v>
      </c>
      <c r="DK349">
        <v>26.5971642857143</v>
      </c>
      <c r="DL349">
        <v>27.4816678571429</v>
      </c>
      <c r="DM349">
        <v>999.9</v>
      </c>
      <c r="DN349">
        <v>0</v>
      </c>
      <c r="DO349">
        <v>0</v>
      </c>
      <c r="DP349">
        <v>9991.4325</v>
      </c>
      <c r="DQ349">
        <v>0</v>
      </c>
      <c r="DR349">
        <v>9.81550607142857</v>
      </c>
      <c r="DS349">
        <v>-28.4864892857143</v>
      </c>
      <c r="DT349">
        <v>699.730035714286</v>
      </c>
      <c r="DU349">
        <v>728.235714285714</v>
      </c>
      <c r="DV349">
        <v>0.956621178571429</v>
      </c>
      <c r="DW349">
        <v>710.6445</v>
      </c>
      <c r="DX349">
        <v>24.1558107142857</v>
      </c>
      <c r="DY349">
        <v>2.25505392857143</v>
      </c>
      <c r="DZ349">
        <v>2.16915142857143</v>
      </c>
      <c r="EA349">
        <v>19.358875</v>
      </c>
      <c r="EB349">
        <v>18.736275</v>
      </c>
      <c r="EC349">
        <v>2000.04214285714</v>
      </c>
      <c r="ED349">
        <v>0.979994964285715</v>
      </c>
      <c r="EE349">
        <v>0.0200052035714286</v>
      </c>
      <c r="EF349">
        <v>0</v>
      </c>
      <c r="EG349">
        <v>2.36664285714286</v>
      </c>
      <c r="EH349">
        <v>0</v>
      </c>
      <c r="EI349">
        <v>4867.23214285714</v>
      </c>
      <c r="EJ349">
        <v>17300.4821428571</v>
      </c>
      <c r="EK349">
        <v>37.875</v>
      </c>
      <c r="EL349">
        <v>38.35025</v>
      </c>
      <c r="EM349">
        <v>37.562</v>
      </c>
      <c r="EN349">
        <v>37.062</v>
      </c>
      <c r="EO349">
        <v>37.312</v>
      </c>
      <c r="EP349">
        <v>1960.03035714286</v>
      </c>
      <c r="EQ349">
        <v>40.0117857142857</v>
      </c>
      <c r="ER349">
        <v>0</v>
      </c>
      <c r="ES349">
        <v>1679597855.3</v>
      </c>
      <c r="ET349">
        <v>0</v>
      </c>
      <c r="EU349">
        <v>2.34823461538462</v>
      </c>
      <c r="EV349">
        <v>-0.334704272256853</v>
      </c>
      <c r="EW349">
        <v>42.9336752623106</v>
      </c>
      <c r="EX349">
        <v>4867.52884615385</v>
      </c>
      <c r="EY349">
        <v>15</v>
      </c>
      <c r="EZ349">
        <v>0</v>
      </c>
      <c r="FA349" t="s">
        <v>409</v>
      </c>
      <c r="FB349">
        <v>1510787920.6</v>
      </c>
      <c r="FC349">
        <v>1510787921.6</v>
      </c>
      <c r="FD349">
        <v>0</v>
      </c>
      <c r="FE349">
        <v>-0.101</v>
      </c>
      <c r="FF349">
        <v>-0.012</v>
      </c>
      <c r="FG349">
        <v>6.901</v>
      </c>
      <c r="FH349">
        <v>0.516</v>
      </c>
      <c r="FI349">
        <v>420</v>
      </c>
      <c r="FJ349">
        <v>24</v>
      </c>
      <c r="FK349">
        <v>0.32</v>
      </c>
      <c r="FL349">
        <v>0.12</v>
      </c>
      <c r="FM349">
        <v>0.955772121951219</v>
      </c>
      <c r="FN349">
        <v>0.0136468432055743</v>
      </c>
      <c r="FO349">
        <v>0.00158173495660075</v>
      </c>
      <c r="FP349">
        <v>1</v>
      </c>
      <c r="FQ349">
        <v>1</v>
      </c>
      <c r="FR349">
        <v>1</v>
      </c>
      <c r="FS349" t="s">
        <v>410</v>
      </c>
      <c r="FT349">
        <v>2.9728</v>
      </c>
      <c r="FU349">
        <v>2.75382</v>
      </c>
      <c r="FV349">
        <v>0.131186</v>
      </c>
      <c r="FW349">
        <v>0.135941</v>
      </c>
      <c r="FX349">
        <v>0.105446</v>
      </c>
      <c r="FY349">
        <v>0.103915</v>
      </c>
      <c r="FZ349">
        <v>33760.1</v>
      </c>
      <c r="GA349">
        <v>36621.2</v>
      </c>
      <c r="GB349">
        <v>35215</v>
      </c>
      <c r="GC349">
        <v>38439.6</v>
      </c>
      <c r="GD349">
        <v>44625</v>
      </c>
      <c r="GE349">
        <v>49736.4</v>
      </c>
      <c r="GF349">
        <v>55000</v>
      </c>
      <c r="GG349">
        <v>61641.4</v>
      </c>
      <c r="GH349">
        <v>1.9828</v>
      </c>
      <c r="GI349">
        <v>1.81465</v>
      </c>
      <c r="GJ349">
        <v>0.12083</v>
      </c>
      <c r="GK349">
        <v>0</v>
      </c>
      <c r="GL349">
        <v>25.5046</v>
      </c>
      <c r="GM349">
        <v>999.9</v>
      </c>
      <c r="GN349">
        <v>61.812</v>
      </c>
      <c r="GO349">
        <v>30.051</v>
      </c>
      <c r="GP349">
        <v>29.4123</v>
      </c>
      <c r="GQ349">
        <v>55.6133</v>
      </c>
      <c r="GR349">
        <v>49.391</v>
      </c>
      <c r="GS349">
        <v>1</v>
      </c>
      <c r="GT349">
        <v>-0.00417683</v>
      </c>
      <c r="GU349">
        <v>0.607816</v>
      </c>
      <c r="GV349">
        <v>20.1163</v>
      </c>
      <c r="GW349">
        <v>5.19842</v>
      </c>
      <c r="GX349">
        <v>12.004</v>
      </c>
      <c r="GY349">
        <v>4.97535</v>
      </c>
      <c r="GZ349">
        <v>3.29295</v>
      </c>
      <c r="HA349">
        <v>9999</v>
      </c>
      <c r="HB349">
        <v>9999</v>
      </c>
      <c r="HC349">
        <v>999.9</v>
      </c>
      <c r="HD349">
        <v>9999</v>
      </c>
      <c r="HE349">
        <v>1.8631</v>
      </c>
      <c r="HF349">
        <v>1.86813</v>
      </c>
      <c r="HG349">
        <v>1.86789</v>
      </c>
      <c r="HH349">
        <v>1.86899</v>
      </c>
      <c r="HI349">
        <v>1.86985</v>
      </c>
      <c r="HJ349">
        <v>1.86585</v>
      </c>
      <c r="HK349">
        <v>1.86699</v>
      </c>
      <c r="HL349">
        <v>1.8684</v>
      </c>
      <c r="HM349">
        <v>5</v>
      </c>
      <c r="HN349">
        <v>0</v>
      </c>
      <c r="HO349">
        <v>0</v>
      </c>
      <c r="HP349">
        <v>0</v>
      </c>
      <c r="HQ349" t="s">
        <v>411</v>
      </c>
      <c r="HR349" t="s">
        <v>412</v>
      </c>
      <c r="HS349" t="s">
        <v>413</v>
      </c>
      <c r="HT349" t="s">
        <v>413</v>
      </c>
      <c r="HU349" t="s">
        <v>413</v>
      </c>
      <c r="HV349" t="s">
        <v>413</v>
      </c>
      <c r="HW349">
        <v>0</v>
      </c>
      <c r="HX349">
        <v>100</v>
      </c>
      <c r="HY349">
        <v>100</v>
      </c>
      <c r="HZ349">
        <v>8.652</v>
      </c>
      <c r="IA349">
        <v>0.5721</v>
      </c>
      <c r="IB349">
        <v>4.09459096810632</v>
      </c>
      <c r="IC349">
        <v>0.00701673648668627</v>
      </c>
      <c r="ID349">
        <v>-7.00304995360485e-07</v>
      </c>
      <c r="IE349">
        <v>-1.86506737496121e-11</v>
      </c>
      <c r="IF349">
        <v>0.00125787624930914</v>
      </c>
      <c r="IG349">
        <v>-0.0224036906934607</v>
      </c>
      <c r="IH349">
        <v>0.00249664406764014</v>
      </c>
      <c r="II349">
        <v>-2.59163740235367e-05</v>
      </c>
      <c r="IJ349">
        <v>-2</v>
      </c>
      <c r="IK349">
        <v>2020</v>
      </c>
      <c r="IL349">
        <v>1</v>
      </c>
      <c r="IM349">
        <v>25</v>
      </c>
      <c r="IN349">
        <v>153</v>
      </c>
      <c r="IO349">
        <v>153</v>
      </c>
      <c r="IP349">
        <v>1.63574</v>
      </c>
      <c r="IQ349">
        <v>2.63062</v>
      </c>
      <c r="IR349">
        <v>1.54785</v>
      </c>
      <c r="IS349">
        <v>2.30469</v>
      </c>
      <c r="IT349">
        <v>1.34644</v>
      </c>
      <c r="IU349">
        <v>2.31689</v>
      </c>
      <c r="IV349">
        <v>34.1678</v>
      </c>
      <c r="IW349">
        <v>24.2188</v>
      </c>
      <c r="IX349">
        <v>18</v>
      </c>
      <c r="IY349">
        <v>503.099</v>
      </c>
      <c r="IZ349">
        <v>396.726</v>
      </c>
      <c r="JA349">
        <v>24.1814</v>
      </c>
      <c r="JB349">
        <v>27.1385</v>
      </c>
      <c r="JC349">
        <v>30.0003</v>
      </c>
      <c r="JD349">
        <v>27.0919</v>
      </c>
      <c r="JE349">
        <v>27.0351</v>
      </c>
      <c r="JF349">
        <v>32.7471</v>
      </c>
      <c r="JG349">
        <v>26.0993</v>
      </c>
      <c r="JH349">
        <v>63.396</v>
      </c>
      <c r="JI349">
        <v>24.1857</v>
      </c>
      <c r="JJ349">
        <v>756.981</v>
      </c>
      <c r="JK349">
        <v>24.1585</v>
      </c>
      <c r="JL349">
        <v>102.061</v>
      </c>
      <c r="JM349">
        <v>102.612</v>
      </c>
    </row>
    <row r="350" spans="1:273">
      <c r="A350">
        <v>334</v>
      </c>
      <c r="B350">
        <v>1510797107.1</v>
      </c>
      <c r="C350">
        <v>7775</v>
      </c>
      <c r="D350" t="s">
        <v>1079</v>
      </c>
      <c r="E350" t="s">
        <v>1080</v>
      </c>
      <c r="F350">
        <v>5</v>
      </c>
      <c r="G350" t="s">
        <v>798</v>
      </c>
      <c r="H350" t="s">
        <v>406</v>
      </c>
      <c r="I350">
        <v>1510797099.6</v>
      </c>
      <c r="J350">
        <f>(K350)/1000</f>
        <v>0</v>
      </c>
      <c r="K350">
        <f>IF(CZ350, AN350, AH350)</f>
        <v>0</v>
      </c>
      <c r="L350">
        <f>IF(CZ350, AI350, AG350)</f>
        <v>0</v>
      </c>
      <c r="M350">
        <f>DB350 - IF(AU350&gt;1, L350*CV350*100.0/(AW350*DP350), 0)</f>
        <v>0</v>
      </c>
      <c r="N350">
        <f>((T350-J350/2)*M350-L350)/(T350+J350/2)</f>
        <v>0</v>
      </c>
      <c r="O350">
        <f>N350*(DI350+DJ350)/1000.0</f>
        <v>0</v>
      </c>
      <c r="P350">
        <f>(DB350 - IF(AU350&gt;1, L350*CV350*100.0/(AW350*DP350), 0))*(DI350+DJ350)/1000.0</f>
        <v>0</v>
      </c>
      <c r="Q350">
        <f>2.0/((1/S350-1/R350)+SIGN(S350)*SQRT((1/S350-1/R350)*(1/S350-1/R350) + 4*CW350/((CW350+1)*(CW350+1))*(2*1/S350*1/R350-1/R350*1/R350)))</f>
        <v>0</v>
      </c>
      <c r="R350">
        <f>IF(LEFT(CX350,1)&lt;&gt;"0",IF(LEFT(CX350,1)="1",3.0,CY350),$D$5+$E$5*(DP350*DI350/($K$5*1000))+$F$5*(DP350*DI350/($K$5*1000))*MAX(MIN(CV350,$J$5),$I$5)*MAX(MIN(CV350,$J$5),$I$5)+$G$5*MAX(MIN(CV350,$J$5),$I$5)*(DP350*DI350/($K$5*1000))+$H$5*(DP350*DI350/($K$5*1000))*(DP350*DI350/($K$5*1000)))</f>
        <v>0</v>
      </c>
      <c r="S350">
        <f>J350*(1000-(1000*0.61365*exp(17.502*W350/(240.97+W350))/(DI350+DJ350)+DD350)/2)/(1000*0.61365*exp(17.502*W350/(240.97+W350))/(DI350+DJ350)-DD350)</f>
        <v>0</v>
      </c>
      <c r="T350">
        <f>1/((CW350+1)/(Q350/1.6)+1/(R350/1.37)) + CW350/((CW350+1)/(Q350/1.6) + CW350/(R350/1.37))</f>
        <v>0</v>
      </c>
      <c r="U350">
        <f>(CR350*CU350)</f>
        <v>0</v>
      </c>
      <c r="V350">
        <f>(DK350+(U350+2*0.95*5.67E-8*(((DK350+$B$7)+273)^4-(DK350+273)^4)-44100*J350)/(1.84*29.3*R350+8*0.95*5.67E-8*(DK350+273)^3))</f>
        <v>0</v>
      </c>
      <c r="W350">
        <f>($C$7*DL350+$D$7*DM350+$E$7*V350)</f>
        <v>0</v>
      </c>
      <c r="X350">
        <f>0.61365*exp(17.502*W350/(240.97+W350))</f>
        <v>0</v>
      </c>
      <c r="Y350">
        <f>(Z350/AA350*100)</f>
        <v>0</v>
      </c>
      <c r="Z350">
        <f>DD350*(DI350+DJ350)/1000</f>
        <v>0</v>
      </c>
      <c r="AA350">
        <f>0.61365*exp(17.502*DK350/(240.97+DK350))</f>
        <v>0</v>
      </c>
      <c r="AB350">
        <f>(X350-DD350*(DI350+DJ350)/1000)</f>
        <v>0</v>
      </c>
      <c r="AC350">
        <f>(-J350*44100)</f>
        <v>0</v>
      </c>
      <c r="AD350">
        <f>2*29.3*R350*0.92*(DK350-W350)</f>
        <v>0</v>
      </c>
      <c r="AE350">
        <f>2*0.95*5.67E-8*(((DK350+$B$7)+273)^4-(W350+273)^4)</f>
        <v>0</v>
      </c>
      <c r="AF350">
        <f>U350+AE350+AC350+AD350</f>
        <v>0</v>
      </c>
      <c r="AG350">
        <f>DH350*AU350*(DC350-DB350*(1000-AU350*DE350)/(1000-AU350*DD350))/(100*CV350)</f>
        <v>0</v>
      </c>
      <c r="AH350">
        <f>1000*DH350*AU350*(DD350-DE350)/(100*CV350*(1000-AU350*DD350))</f>
        <v>0</v>
      </c>
      <c r="AI350">
        <f>(AJ350 - AK350 - DI350*1E3/(8.314*(DK350+273.15)) * AM350/DH350 * AL350) * DH350/(100*CV350) * (1000 - DE350)/1000</f>
        <v>0</v>
      </c>
      <c r="AJ350">
        <v>763.330771937624</v>
      </c>
      <c r="AK350">
        <v>741.488933333333</v>
      </c>
      <c r="AL350">
        <v>3.39494352448431</v>
      </c>
      <c r="AM350">
        <v>64.6680745848926</v>
      </c>
      <c r="AN350">
        <f>(AP350 - AO350 + DI350*1E3/(8.314*(DK350+273.15)) * AR350/DH350 * AQ350) * DH350/(100*CV350) * 1000/(1000 - AP350)</f>
        <v>0</v>
      </c>
      <c r="AO350">
        <v>24.1541209846175</v>
      </c>
      <c r="AP350">
        <v>25.1128230769231</v>
      </c>
      <c r="AQ350">
        <v>-9.3379005555107e-07</v>
      </c>
      <c r="AR350">
        <v>99.6129753711119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MAX(0,($B$13+$C$13*DP350)/(1+$D$13*DP350)*DI350/(DK350+273)*$E$13)</f>
        <v>0</v>
      </c>
      <c r="AX350" t="s">
        <v>407</v>
      </c>
      <c r="AY350" t="s">
        <v>407</v>
      </c>
      <c r="AZ350">
        <v>0</v>
      </c>
      <c r="BA350">
        <v>0</v>
      </c>
      <c r="BB350">
        <f>1-AZ350/BA350</f>
        <v>0</v>
      </c>
      <c r="BC350">
        <v>0</v>
      </c>
      <c r="BD350" t="s">
        <v>407</v>
      </c>
      <c r="BE350" t="s">
        <v>407</v>
      </c>
      <c r="BF350">
        <v>0</v>
      </c>
      <c r="BG350">
        <v>0</v>
      </c>
      <c r="BH350">
        <f>1-BF350/BG350</f>
        <v>0</v>
      </c>
      <c r="BI350">
        <v>0.5</v>
      </c>
      <c r="BJ350">
        <f>CS350</f>
        <v>0</v>
      </c>
      <c r="BK350">
        <f>L350</f>
        <v>0</v>
      </c>
      <c r="BL350">
        <f>BH350*BI350*BJ350</f>
        <v>0</v>
      </c>
      <c r="BM350">
        <f>(BK350-BC350)/BJ350</f>
        <v>0</v>
      </c>
      <c r="BN350">
        <f>(BA350-BG350)/BG350</f>
        <v>0</v>
      </c>
      <c r="BO350">
        <f>AZ350/(BB350+AZ350/BG350)</f>
        <v>0</v>
      </c>
      <c r="BP350" t="s">
        <v>407</v>
      </c>
      <c r="BQ350">
        <v>0</v>
      </c>
      <c r="BR350">
        <f>IF(BQ350&lt;&gt;0, BQ350, BO350)</f>
        <v>0</v>
      </c>
      <c r="BS350">
        <f>1-BR350/BG350</f>
        <v>0</v>
      </c>
      <c r="BT350">
        <f>(BG350-BF350)/(BG350-BR350)</f>
        <v>0</v>
      </c>
      <c r="BU350">
        <f>(BA350-BG350)/(BA350-BR350)</f>
        <v>0</v>
      </c>
      <c r="BV350">
        <f>(BG350-BF350)/(BG350-AZ350)</f>
        <v>0</v>
      </c>
      <c r="BW350">
        <f>(BA350-BG350)/(BA350-AZ350)</f>
        <v>0</v>
      </c>
      <c r="BX350">
        <f>(BT350*BR350/BF350)</f>
        <v>0</v>
      </c>
      <c r="BY350">
        <f>(1-BX350)</f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f>$B$11*DQ350+$C$11*DR350+$F$11*EC350*(1-EF350)</f>
        <v>0</v>
      </c>
      <c r="CS350">
        <f>CR350*CT350</f>
        <v>0</v>
      </c>
      <c r="CT350">
        <f>($B$11*$D$9+$C$11*$D$9+$F$11*((EP350+EH350)/MAX(EP350+EH350+EQ350, 0.1)*$I$9+EQ350/MAX(EP350+EH350+EQ350, 0.1)*$J$9))/($B$11+$C$11+$F$11)</f>
        <v>0</v>
      </c>
      <c r="CU350">
        <f>($B$11*$K$9+$C$11*$K$9+$F$11*((EP350+EH350)/MAX(EP350+EH350+EQ350, 0.1)*$P$9+EQ350/MAX(EP350+EH350+EQ350, 0.1)*$Q$9))/($B$11+$C$11+$F$11)</f>
        <v>0</v>
      </c>
      <c r="CV350">
        <v>2.96</v>
      </c>
      <c r="CW350">
        <v>0.5</v>
      </c>
      <c r="CX350" t="s">
        <v>408</v>
      </c>
      <c r="CY350">
        <v>2</v>
      </c>
      <c r="CZ350" t="b">
        <v>1</v>
      </c>
      <c r="DA350">
        <v>1510797099.6</v>
      </c>
      <c r="DB350">
        <v>699.675111111111</v>
      </c>
      <c r="DC350">
        <v>728.339148148148</v>
      </c>
      <c r="DD350">
        <v>25.1129518518519</v>
      </c>
      <c r="DE350">
        <v>24.1550666666667</v>
      </c>
      <c r="DF350">
        <v>691.072111111111</v>
      </c>
      <c r="DG350">
        <v>24.5409185185185</v>
      </c>
      <c r="DH350">
        <v>500.082740740741</v>
      </c>
      <c r="DI350">
        <v>89.7982703703704</v>
      </c>
      <c r="DJ350">
        <v>0.10005037037037</v>
      </c>
      <c r="DK350">
        <v>26.5987296296296</v>
      </c>
      <c r="DL350">
        <v>27.4822037037037</v>
      </c>
      <c r="DM350">
        <v>999.9</v>
      </c>
      <c r="DN350">
        <v>0</v>
      </c>
      <c r="DO350">
        <v>0</v>
      </c>
      <c r="DP350">
        <v>9979.09740740741</v>
      </c>
      <c r="DQ350">
        <v>0</v>
      </c>
      <c r="DR350">
        <v>9.8192</v>
      </c>
      <c r="DS350">
        <v>-28.6641</v>
      </c>
      <c r="DT350">
        <v>717.69862962963</v>
      </c>
      <c r="DU350">
        <v>746.367740740741</v>
      </c>
      <c r="DV350">
        <v>0.957890074074074</v>
      </c>
      <c r="DW350">
        <v>728.339148148148</v>
      </c>
      <c r="DX350">
        <v>24.1550666666667</v>
      </c>
      <c r="DY350">
        <v>2.25509925925926</v>
      </c>
      <c r="DZ350">
        <v>2.16908259259259</v>
      </c>
      <c r="EA350">
        <v>19.3592</v>
      </c>
      <c r="EB350">
        <v>18.7357703703704</v>
      </c>
      <c r="EC350">
        <v>2000</v>
      </c>
      <c r="ED350">
        <v>0.979994888888889</v>
      </c>
      <c r="EE350">
        <v>0.0200052814814815</v>
      </c>
      <c r="EF350">
        <v>0</v>
      </c>
      <c r="EG350">
        <v>2.3397037037037</v>
      </c>
      <c r="EH350">
        <v>0</v>
      </c>
      <c r="EI350">
        <v>4870.94407407407</v>
      </c>
      <c r="EJ350">
        <v>17300.1333333333</v>
      </c>
      <c r="EK350">
        <v>37.875</v>
      </c>
      <c r="EL350">
        <v>38.361</v>
      </c>
      <c r="EM350">
        <v>37.562</v>
      </c>
      <c r="EN350">
        <v>37.062</v>
      </c>
      <c r="EO350">
        <v>37.312</v>
      </c>
      <c r="EP350">
        <v>1959.98925925926</v>
      </c>
      <c r="EQ350">
        <v>40.0107407407407</v>
      </c>
      <c r="ER350">
        <v>0</v>
      </c>
      <c r="ES350">
        <v>1679597860.1</v>
      </c>
      <c r="ET350">
        <v>0</v>
      </c>
      <c r="EU350">
        <v>2.34877692307692</v>
      </c>
      <c r="EV350">
        <v>0.759090594819626</v>
      </c>
      <c r="EW350">
        <v>42.6567521666434</v>
      </c>
      <c r="EX350">
        <v>4870.90576923077</v>
      </c>
      <c r="EY350">
        <v>15</v>
      </c>
      <c r="EZ350">
        <v>0</v>
      </c>
      <c r="FA350" t="s">
        <v>409</v>
      </c>
      <c r="FB350">
        <v>1510787920.6</v>
      </c>
      <c r="FC350">
        <v>1510787921.6</v>
      </c>
      <c r="FD350">
        <v>0</v>
      </c>
      <c r="FE350">
        <v>-0.101</v>
      </c>
      <c r="FF350">
        <v>-0.012</v>
      </c>
      <c r="FG350">
        <v>6.901</v>
      </c>
      <c r="FH350">
        <v>0.516</v>
      </c>
      <c r="FI350">
        <v>420</v>
      </c>
      <c r="FJ350">
        <v>24</v>
      </c>
      <c r="FK350">
        <v>0.32</v>
      </c>
      <c r="FL350">
        <v>0.12</v>
      </c>
      <c r="FM350">
        <v>0.957087292682927</v>
      </c>
      <c r="FN350">
        <v>0.0125549686411154</v>
      </c>
      <c r="FO350">
        <v>0.00153826438851416</v>
      </c>
      <c r="FP350">
        <v>1</v>
      </c>
      <c r="FQ350">
        <v>1</v>
      </c>
      <c r="FR350">
        <v>1</v>
      </c>
      <c r="FS350" t="s">
        <v>410</v>
      </c>
      <c r="FT350">
        <v>2.97294</v>
      </c>
      <c r="FU350">
        <v>2.75378</v>
      </c>
      <c r="FV350">
        <v>0.133288</v>
      </c>
      <c r="FW350">
        <v>0.138004</v>
      </c>
      <c r="FX350">
        <v>0.105443</v>
      </c>
      <c r="FY350">
        <v>0.103919</v>
      </c>
      <c r="FZ350">
        <v>33678.1</v>
      </c>
      <c r="GA350">
        <v>36533.7</v>
      </c>
      <c r="GB350">
        <v>35214.7</v>
      </c>
      <c r="GC350">
        <v>38439.4</v>
      </c>
      <c r="GD350">
        <v>44624.6</v>
      </c>
      <c r="GE350">
        <v>49736.1</v>
      </c>
      <c r="GF350">
        <v>54999.4</v>
      </c>
      <c r="GG350">
        <v>61641.2</v>
      </c>
      <c r="GH350">
        <v>1.98275</v>
      </c>
      <c r="GI350">
        <v>1.81483</v>
      </c>
      <c r="GJ350">
        <v>0.120971</v>
      </c>
      <c r="GK350">
        <v>0</v>
      </c>
      <c r="GL350">
        <v>25.5046</v>
      </c>
      <c r="GM350">
        <v>999.9</v>
      </c>
      <c r="GN350">
        <v>61.812</v>
      </c>
      <c r="GO350">
        <v>30.051</v>
      </c>
      <c r="GP350">
        <v>29.4131</v>
      </c>
      <c r="GQ350">
        <v>55.5933</v>
      </c>
      <c r="GR350">
        <v>48.9623</v>
      </c>
      <c r="GS350">
        <v>1</v>
      </c>
      <c r="GT350">
        <v>-0.00447409</v>
      </c>
      <c r="GU350">
        <v>0.605569</v>
      </c>
      <c r="GV350">
        <v>20.1164</v>
      </c>
      <c r="GW350">
        <v>5.19812</v>
      </c>
      <c r="GX350">
        <v>12.004</v>
      </c>
      <c r="GY350">
        <v>4.9751</v>
      </c>
      <c r="GZ350">
        <v>3.29303</v>
      </c>
      <c r="HA350">
        <v>9999</v>
      </c>
      <c r="HB350">
        <v>9999</v>
      </c>
      <c r="HC350">
        <v>999.9</v>
      </c>
      <c r="HD350">
        <v>9999</v>
      </c>
      <c r="HE350">
        <v>1.8631</v>
      </c>
      <c r="HF350">
        <v>1.86812</v>
      </c>
      <c r="HG350">
        <v>1.86786</v>
      </c>
      <c r="HH350">
        <v>1.86898</v>
      </c>
      <c r="HI350">
        <v>1.86985</v>
      </c>
      <c r="HJ350">
        <v>1.86586</v>
      </c>
      <c r="HK350">
        <v>1.86696</v>
      </c>
      <c r="HL350">
        <v>1.86837</v>
      </c>
      <c r="HM350">
        <v>5</v>
      </c>
      <c r="HN350">
        <v>0</v>
      </c>
      <c r="HO350">
        <v>0</v>
      </c>
      <c r="HP350">
        <v>0</v>
      </c>
      <c r="HQ350" t="s">
        <v>411</v>
      </c>
      <c r="HR350" t="s">
        <v>412</v>
      </c>
      <c r="HS350" t="s">
        <v>413</v>
      </c>
      <c r="HT350" t="s">
        <v>413</v>
      </c>
      <c r="HU350" t="s">
        <v>413</v>
      </c>
      <c r="HV350" t="s">
        <v>413</v>
      </c>
      <c r="HW350">
        <v>0</v>
      </c>
      <c r="HX350">
        <v>100</v>
      </c>
      <c r="HY350">
        <v>100</v>
      </c>
      <c r="HZ350">
        <v>8.752</v>
      </c>
      <c r="IA350">
        <v>0.572</v>
      </c>
      <c r="IB350">
        <v>4.09459096810632</v>
      </c>
      <c r="IC350">
        <v>0.00701673648668627</v>
      </c>
      <c r="ID350">
        <v>-7.00304995360485e-07</v>
      </c>
      <c r="IE350">
        <v>-1.86506737496121e-11</v>
      </c>
      <c r="IF350">
        <v>0.00125787624930914</v>
      </c>
      <c r="IG350">
        <v>-0.0224036906934607</v>
      </c>
      <c r="IH350">
        <v>0.00249664406764014</v>
      </c>
      <c r="II350">
        <v>-2.59163740235367e-05</v>
      </c>
      <c r="IJ350">
        <v>-2</v>
      </c>
      <c r="IK350">
        <v>2020</v>
      </c>
      <c r="IL350">
        <v>1</v>
      </c>
      <c r="IM350">
        <v>25</v>
      </c>
      <c r="IN350">
        <v>153.1</v>
      </c>
      <c r="IO350">
        <v>153.1</v>
      </c>
      <c r="IP350">
        <v>1.6626</v>
      </c>
      <c r="IQ350">
        <v>2.63428</v>
      </c>
      <c r="IR350">
        <v>1.54785</v>
      </c>
      <c r="IS350">
        <v>2.30469</v>
      </c>
      <c r="IT350">
        <v>1.34644</v>
      </c>
      <c r="IU350">
        <v>2.29736</v>
      </c>
      <c r="IV350">
        <v>34.1452</v>
      </c>
      <c r="IW350">
        <v>24.2101</v>
      </c>
      <c r="IX350">
        <v>18</v>
      </c>
      <c r="IY350">
        <v>503.068</v>
      </c>
      <c r="IZ350">
        <v>396.833</v>
      </c>
      <c r="JA350">
        <v>24.1904</v>
      </c>
      <c r="JB350">
        <v>27.1399</v>
      </c>
      <c r="JC350">
        <v>30</v>
      </c>
      <c r="JD350">
        <v>27.092</v>
      </c>
      <c r="JE350">
        <v>27.0365</v>
      </c>
      <c r="JF350">
        <v>33.2967</v>
      </c>
      <c r="JG350">
        <v>26.0993</v>
      </c>
      <c r="JH350">
        <v>63.396</v>
      </c>
      <c r="JI350">
        <v>24.1987</v>
      </c>
      <c r="JJ350">
        <v>777.083</v>
      </c>
      <c r="JK350">
        <v>24.1585</v>
      </c>
      <c r="JL350">
        <v>102.059</v>
      </c>
      <c r="JM350">
        <v>102.612</v>
      </c>
    </row>
    <row r="351" spans="1:273">
      <c r="A351">
        <v>335</v>
      </c>
      <c r="B351">
        <v>1510797112.1</v>
      </c>
      <c r="C351">
        <v>7780</v>
      </c>
      <c r="D351" t="s">
        <v>1081</v>
      </c>
      <c r="E351" t="s">
        <v>1082</v>
      </c>
      <c r="F351">
        <v>5</v>
      </c>
      <c r="G351" t="s">
        <v>798</v>
      </c>
      <c r="H351" t="s">
        <v>406</v>
      </c>
      <c r="I351">
        <v>1510797104.31429</v>
      </c>
      <c r="J351">
        <f>(K351)/1000</f>
        <v>0</v>
      </c>
      <c r="K351">
        <f>IF(CZ351, AN351, AH351)</f>
        <v>0</v>
      </c>
      <c r="L351">
        <f>IF(CZ351, AI351, AG351)</f>
        <v>0</v>
      </c>
      <c r="M351">
        <f>DB351 - IF(AU351&gt;1, L351*CV351*100.0/(AW351*DP351), 0)</f>
        <v>0</v>
      </c>
      <c r="N351">
        <f>((T351-J351/2)*M351-L351)/(T351+J351/2)</f>
        <v>0</v>
      </c>
      <c r="O351">
        <f>N351*(DI351+DJ351)/1000.0</f>
        <v>0</v>
      </c>
      <c r="P351">
        <f>(DB351 - IF(AU351&gt;1, L351*CV351*100.0/(AW351*DP351), 0))*(DI351+DJ351)/1000.0</f>
        <v>0</v>
      </c>
      <c r="Q351">
        <f>2.0/((1/S351-1/R351)+SIGN(S351)*SQRT((1/S351-1/R351)*(1/S351-1/R351) + 4*CW351/((CW351+1)*(CW351+1))*(2*1/S351*1/R351-1/R351*1/R351)))</f>
        <v>0</v>
      </c>
      <c r="R351">
        <f>IF(LEFT(CX351,1)&lt;&gt;"0",IF(LEFT(CX351,1)="1",3.0,CY351),$D$5+$E$5*(DP351*DI351/($K$5*1000))+$F$5*(DP351*DI351/($K$5*1000))*MAX(MIN(CV351,$J$5),$I$5)*MAX(MIN(CV351,$J$5),$I$5)+$G$5*MAX(MIN(CV351,$J$5),$I$5)*(DP351*DI351/($K$5*1000))+$H$5*(DP351*DI351/($K$5*1000))*(DP351*DI351/($K$5*1000)))</f>
        <v>0</v>
      </c>
      <c r="S351">
        <f>J351*(1000-(1000*0.61365*exp(17.502*W351/(240.97+W351))/(DI351+DJ351)+DD351)/2)/(1000*0.61365*exp(17.502*W351/(240.97+W351))/(DI351+DJ351)-DD351)</f>
        <v>0</v>
      </c>
      <c r="T351">
        <f>1/((CW351+1)/(Q351/1.6)+1/(R351/1.37)) + CW351/((CW351+1)/(Q351/1.6) + CW351/(R351/1.37))</f>
        <v>0</v>
      </c>
      <c r="U351">
        <f>(CR351*CU351)</f>
        <v>0</v>
      </c>
      <c r="V351">
        <f>(DK351+(U351+2*0.95*5.67E-8*(((DK351+$B$7)+273)^4-(DK351+273)^4)-44100*J351)/(1.84*29.3*R351+8*0.95*5.67E-8*(DK351+273)^3))</f>
        <v>0</v>
      </c>
      <c r="W351">
        <f>($C$7*DL351+$D$7*DM351+$E$7*V351)</f>
        <v>0</v>
      </c>
      <c r="X351">
        <f>0.61365*exp(17.502*W351/(240.97+W351))</f>
        <v>0</v>
      </c>
      <c r="Y351">
        <f>(Z351/AA351*100)</f>
        <v>0</v>
      </c>
      <c r="Z351">
        <f>DD351*(DI351+DJ351)/1000</f>
        <v>0</v>
      </c>
      <c r="AA351">
        <f>0.61365*exp(17.502*DK351/(240.97+DK351))</f>
        <v>0</v>
      </c>
      <c r="AB351">
        <f>(X351-DD351*(DI351+DJ351)/1000)</f>
        <v>0</v>
      </c>
      <c r="AC351">
        <f>(-J351*44100)</f>
        <v>0</v>
      </c>
      <c r="AD351">
        <f>2*29.3*R351*0.92*(DK351-W351)</f>
        <v>0</v>
      </c>
      <c r="AE351">
        <f>2*0.95*5.67E-8*(((DK351+$B$7)+273)^4-(W351+273)^4)</f>
        <v>0</v>
      </c>
      <c r="AF351">
        <f>U351+AE351+AC351+AD351</f>
        <v>0</v>
      </c>
      <c r="AG351">
        <f>DH351*AU351*(DC351-DB351*(1000-AU351*DE351)/(1000-AU351*DD351))/(100*CV351)</f>
        <v>0</v>
      </c>
      <c r="AH351">
        <f>1000*DH351*AU351*(DD351-DE351)/(100*CV351*(1000-AU351*DD351))</f>
        <v>0</v>
      </c>
      <c r="AI351">
        <f>(AJ351 - AK351 - DI351*1E3/(8.314*(DK351+273.15)) * AM351/DH351 * AL351) * DH351/(100*CV351) * (1000 - DE351)/1000</f>
        <v>0</v>
      </c>
      <c r="AJ351">
        <v>780.527630482811</v>
      </c>
      <c r="AK351">
        <v>758.553193939394</v>
      </c>
      <c r="AL351">
        <v>3.42476834826558</v>
      </c>
      <c r="AM351">
        <v>64.6680745848926</v>
      </c>
      <c r="AN351">
        <f>(AP351 - AO351 + DI351*1E3/(8.314*(DK351+273.15)) * AR351/DH351 * AQ351) * DH351/(100*CV351) * 1000/(1000 - AP351)</f>
        <v>0</v>
      </c>
      <c r="AO351">
        <v>24.154741278362</v>
      </c>
      <c r="AP351">
        <v>25.1112055944056</v>
      </c>
      <c r="AQ351">
        <v>-4.17739638947428e-06</v>
      </c>
      <c r="AR351">
        <v>99.6129753711119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MAX(0,($B$13+$C$13*DP351)/(1+$D$13*DP351)*DI351/(DK351+273)*$E$13)</f>
        <v>0</v>
      </c>
      <c r="AX351" t="s">
        <v>407</v>
      </c>
      <c r="AY351" t="s">
        <v>407</v>
      </c>
      <c r="AZ351">
        <v>0</v>
      </c>
      <c r="BA351">
        <v>0</v>
      </c>
      <c r="BB351">
        <f>1-AZ351/BA351</f>
        <v>0</v>
      </c>
      <c r="BC351">
        <v>0</v>
      </c>
      <c r="BD351" t="s">
        <v>407</v>
      </c>
      <c r="BE351" t="s">
        <v>407</v>
      </c>
      <c r="BF351">
        <v>0</v>
      </c>
      <c r="BG351">
        <v>0</v>
      </c>
      <c r="BH351">
        <f>1-BF351/BG351</f>
        <v>0</v>
      </c>
      <c r="BI351">
        <v>0.5</v>
      </c>
      <c r="BJ351">
        <f>CS351</f>
        <v>0</v>
      </c>
      <c r="BK351">
        <f>L351</f>
        <v>0</v>
      </c>
      <c r="BL351">
        <f>BH351*BI351*BJ351</f>
        <v>0</v>
      </c>
      <c r="BM351">
        <f>(BK351-BC351)/BJ351</f>
        <v>0</v>
      </c>
      <c r="BN351">
        <f>(BA351-BG351)/BG351</f>
        <v>0</v>
      </c>
      <c r="BO351">
        <f>AZ351/(BB351+AZ351/BG351)</f>
        <v>0</v>
      </c>
      <c r="BP351" t="s">
        <v>407</v>
      </c>
      <c r="BQ351">
        <v>0</v>
      </c>
      <c r="BR351">
        <f>IF(BQ351&lt;&gt;0, BQ351, BO351)</f>
        <v>0</v>
      </c>
      <c r="BS351">
        <f>1-BR351/BG351</f>
        <v>0</v>
      </c>
      <c r="BT351">
        <f>(BG351-BF351)/(BG351-BR351)</f>
        <v>0</v>
      </c>
      <c r="BU351">
        <f>(BA351-BG351)/(BA351-BR351)</f>
        <v>0</v>
      </c>
      <c r="BV351">
        <f>(BG351-BF351)/(BG351-AZ351)</f>
        <v>0</v>
      </c>
      <c r="BW351">
        <f>(BA351-BG351)/(BA351-AZ351)</f>
        <v>0</v>
      </c>
      <c r="BX351">
        <f>(BT351*BR351/BF351)</f>
        <v>0</v>
      </c>
      <c r="BY351">
        <f>(1-BX351)</f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f>$B$11*DQ351+$C$11*DR351+$F$11*EC351*(1-EF351)</f>
        <v>0</v>
      </c>
      <c r="CS351">
        <f>CR351*CT351</f>
        <v>0</v>
      </c>
      <c r="CT351">
        <f>($B$11*$D$9+$C$11*$D$9+$F$11*((EP351+EH351)/MAX(EP351+EH351+EQ351, 0.1)*$I$9+EQ351/MAX(EP351+EH351+EQ351, 0.1)*$J$9))/($B$11+$C$11+$F$11)</f>
        <v>0</v>
      </c>
      <c r="CU351">
        <f>($B$11*$K$9+$C$11*$K$9+$F$11*((EP351+EH351)/MAX(EP351+EH351+EQ351, 0.1)*$P$9+EQ351/MAX(EP351+EH351+EQ351, 0.1)*$Q$9))/($B$11+$C$11+$F$11)</f>
        <v>0</v>
      </c>
      <c r="CV351">
        <v>2.96</v>
      </c>
      <c r="CW351">
        <v>0.5</v>
      </c>
      <c r="CX351" t="s">
        <v>408</v>
      </c>
      <c r="CY351">
        <v>2</v>
      </c>
      <c r="CZ351" t="b">
        <v>1</v>
      </c>
      <c r="DA351">
        <v>1510797104.31429</v>
      </c>
      <c r="DB351">
        <v>715.306214285714</v>
      </c>
      <c r="DC351">
        <v>744.076178571428</v>
      </c>
      <c r="DD351">
        <v>25.1126107142857</v>
      </c>
      <c r="DE351">
        <v>24.1547821428571</v>
      </c>
      <c r="DF351">
        <v>706.609892857143</v>
      </c>
      <c r="DG351">
        <v>24.5406035714286</v>
      </c>
      <c r="DH351">
        <v>500.075571428571</v>
      </c>
      <c r="DI351">
        <v>89.798225</v>
      </c>
      <c r="DJ351">
        <v>0.0999199107142857</v>
      </c>
      <c r="DK351">
        <v>26.6014464285714</v>
      </c>
      <c r="DL351">
        <v>27.4852035714286</v>
      </c>
      <c r="DM351">
        <v>999.9</v>
      </c>
      <c r="DN351">
        <v>0</v>
      </c>
      <c r="DO351">
        <v>0</v>
      </c>
      <c r="DP351">
        <v>9994.30642857143</v>
      </c>
      <c r="DQ351">
        <v>0</v>
      </c>
      <c r="DR351">
        <v>9.8192</v>
      </c>
      <c r="DS351">
        <v>-28.76995</v>
      </c>
      <c r="DT351">
        <v>733.732214285714</v>
      </c>
      <c r="DU351">
        <v>762.494071428571</v>
      </c>
      <c r="DV351">
        <v>0.95783525</v>
      </c>
      <c r="DW351">
        <v>744.076178571428</v>
      </c>
      <c r="DX351">
        <v>24.1547821428571</v>
      </c>
      <c r="DY351">
        <v>2.25506892857143</v>
      </c>
      <c r="DZ351">
        <v>2.16905642857143</v>
      </c>
      <c r="EA351">
        <v>19.3589857142857</v>
      </c>
      <c r="EB351">
        <v>18.7355785714286</v>
      </c>
      <c r="EC351">
        <v>1999.975</v>
      </c>
      <c r="ED351">
        <v>0.979994857142857</v>
      </c>
      <c r="EE351">
        <v>0.0200053142857143</v>
      </c>
      <c r="EF351">
        <v>0</v>
      </c>
      <c r="EG351">
        <v>2.30973214285714</v>
      </c>
      <c r="EH351">
        <v>0</v>
      </c>
      <c r="EI351">
        <v>4874.18785714286</v>
      </c>
      <c r="EJ351">
        <v>17299.9142857143</v>
      </c>
      <c r="EK351">
        <v>37.875</v>
      </c>
      <c r="EL351">
        <v>38.366</v>
      </c>
      <c r="EM351">
        <v>37.562</v>
      </c>
      <c r="EN351">
        <v>37.062</v>
      </c>
      <c r="EO351">
        <v>37.312</v>
      </c>
      <c r="EP351">
        <v>1959.965</v>
      </c>
      <c r="EQ351">
        <v>40.01</v>
      </c>
      <c r="ER351">
        <v>0</v>
      </c>
      <c r="ES351">
        <v>1679597864.9</v>
      </c>
      <c r="ET351">
        <v>0</v>
      </c>
      <c r="EU351">
        <v>2.33890769230769</v>
      </c>
      <c r="EV351">
        <v>0.0881777794062819</v>
      </c>
      <c r="EW351">
        <v>40.0933333543637</v>
      </c>
      <c r="EX351">
        <v>4874.235</v>
      </c>
      <c r="EY351">
        <v>15</v>
      </c>
      <c r="EZ351">
        <v>0</v>
      </c>
      <c r="FA351" t="s">
        <v>409</v>
      </c>
      <c r="FB351">
        <v>1510787920.6</v>
      </c>
      <c r="FC351">
        <v>1510787921.6</v>
      </c>
      <c r="FD351">
        <v>0</v>
      </c>
      <c r="FE351">
        <v>-0.101</v>
      </c>
      <c r="FF351">
        <v>-0.012</v>
      </c>
      <c r="FG351">
        <v>6.901</v>
      </c>
      <c r="FH351">
        <v>0.516</v>
      </c>
      <c r="FI351">
        <v>420</v>
      </c>
      <c r="FJ351">
        <v>24</v>
      </c>
      <c r="FK351">
        <v>0.32</v>
      </c>
      <c r="FL351">
        <v>0.12</v>
      </c>
      <c r="FM351">
        <v>0.957467878048781</v>
      </c>
      <c r="FN351">
        <v>0.00515268292682924</v>
      </c>
      <c r="FO351">
        <v>0.00121871936374496</v>
      </c>
      <c r="FP351">
        <v>1</v>
      </c>
      <c r="FQ351">
        <v>1</v>
      </c>
      <c r="FR351">
        <v>1</v>
      </c>
      <c r="FS351" t="s">
        <v>410</v>
      </c>
      <c r="FT351">
        <v>2.97288</v>
      </c>
      <c r="FU351">
        <v>2.75395</v>
      </c>
      <c r="FV351">
        <v>0.135367</v>
      </c>
      <c r="FW351">
        <v>0.140075</v>
      </c>
      <c r="FX351">
        <v>0.105439</v>
      </c>
      <c r="FY351">
        <v>0.103911</v>
      </c>
      <c r="FZ351">
        <v>33597.1</v>
      </c>
      <c r="GA351">
        <v>36445.9</v>
      </c>
      <c r="GB351">
        <v>35214.4</v>
      </c>
      <c r="GC351">
        <v>38439.4</v>
      </c>
      <c r="GD351">
        <v>44624.6</v>
      </c>
      <c r="GE351">
        <v>49736.5</v>
      </c>
      <c r="GF351">
        <v>54999</v>
      </c>
      <c r="GG351">
        <v>61641</v>
      </c>
      <c r="GH351">
        <v>1.98288</v>
      </c>
      <c r="GI351">
        <v>1.81473</v>
      </c>
      <c r="GJ351">
        <v>0.121567</v>
      </c>
      <c r="GK351">
        <v>0</v>
      </c>
      <c r="GL351">
        <v>25.5024</v>
      </c>
      <c r="GM351">
        <v>999.9</v>
      </c>
      <c r="GN351">
        <v>61.812</v>
      </c>
      <c r="GO351">
        <v>30.041</v>
      </c>
      <c r="GP351">
        <v>29.397</v>
      </c>
      <c r="GQ351">
        <v>55.3033</v>
      </c>
      <c r="GR351">
        <v>49.0465</v>
      </c>
      <c r="GS351">
        <v>1</v>
      </c>
      <c r="GT351">
        <v>-0.00407774</v>
      </c>
      <c r="GU351">
        <v>0.592669</v>
      </c>
      <c r="GV351">
        <v>20.1164</v>
      </c>
      <c r="GW351">
        <v>5.19812</v>
      </c>
      <c r="GX351">
        <v>12.004</v>
      </c>
      <c r="GY351">
        <v>4.97545</v>
      </c>
      <c r="GZ351">
        <v>3.29295</v>
      </c>
      <c r="HA351">
        <v>9999</v>
      </c>
      <c r="HB351">
        <v>9999</v>
      </c>
      <c r="HC351">
        <v>999.9</v>
      </c>
      <c r="HD351">
        <v>9999</v>
      </c>
      <c r="HE351">
        <v>1.8631</v>
      </c>
      <c r="HF351">
        <v>1.86813</v>
      </c>
      <c r="HG351">
        <v>1.86785</v>
      </c>
      <c r="HH351">
        <v>1.869</v>
      </c>
      <c r="HI351">
        <v>1.86987</v>
      </c>
      <c r="HJ351">
        <v>1.86584</v>
      </c>
      <c r="HK351">
        <v>1.86698</v>
      </c>
      <c r="HL351">
        <v>1.86838</v>
      </c>
      <c r="HM351">
        <v>5</v>
      </c>
      <c r="HN351">
        <v>0</v>
      </c>
      <c r="HO351">
        <v>0</v>
      </c>
      <c r="HP351">
        <v>0</v>
      </c>
      <c r="HQ351" t="s">
        <v>411</v>
      </c>
      <c r="HR351" t="s">
        <v>412</v>
      </c>
      <c r="HS351" t="s">
        <v>413</v>
      </c>
      <c r="HT351" t="s">
        <v>413</v>
      </c>
      <c r="HU351" t="s">
        <v>413</v>
      </c>
      <c r="HV351" t="s">
        <v>413</v>
      </c>
      <c r="HW351">
        <v>0</v>
      </c>
      <c r="HX351">
        <v>100</v>
      </c>
      <c r="HY351">
        <v>100</v>
      </c>
      <c r="HZ351">
        <v>8.85</v>
      </c>
      <c r="IA351">
        <v>0.5719</v>
      </c>
      <c r="IB351">
        <v>4.09459096810632</v>
      </c>
      <c r="IC351">
        <v>0.00701673648668627</v>
      </c>
      <c r="ID351">
        <v>-7.00304995360485e-07</v>
      </c>
      <c r="IE351">
        <v>-1.86506737496121e-11</v>
      </c>
      <c r="IF351">
        <v>0.00125787624930914</v>
      </c>
      <c r="IG351">
        <v>-0.0224036906934607</v>
      </c>
      <c r="IH351">
        <v>0.00249664406764014</v>
      </c>
      <c r="II351">
        <v>-2.59163740235367e-05</v>
      </c>
      <c r="IJ351">
        <v>-2</v>
      </c>
      <c r="IK351">
        <v>2020</v>
      </c>
      <c r="IL351">
        <v>1</v>
      </c>
      <c r="IM351">
        <v>25</v>
      </c>
      <c r="IN351">
        <v>153.2</v>
      </c>
      <c r="IO351">
        <v>153.2</v>
      </c>
      <c r="IP351">
        <v>1.69434</v>
      </c>
      <c r="IQ351">
        <v>2.63062</v>
      </c>
      <c r="IR351">
        <v>1.54785</v>
      </c>
      <c r="IS351">
        <v>2.30347</v>
      </c>
      <c r="IT351">
        <v>1.34644</v>
      </c>
      <c r="IU351">
        <v>2.31934</v>
      </c>
      <c r="IV351">
        <v>34.1678</v>
      </c>
      <c r="IW351">
        <v>24.2101</v>
      </c>
      <c r="IX351">
        <v>18</v>
      </c>
      <c r="IY351">
        <v>503.165</v>
      </c>
      <c r="IZ351">
        <v>396.778</v>
      </c>
      <c r="JA351">
        <v>24.2023</v>
      </c>
      <c r="JB351">
        <v>27.1399</v>
      </c>
      <c r="JC351">
        <v>30.0001</v>
      </c>
      <c r="JD351">
        <v>27.0936</v>
      </c>
      <c r="JE351">
        <v>27.0365</v>
      </c>
      <c r="JF351">
        <v>33.9166</v>
      </c>
      <c r="JG351">
        <v>26.0993</v>
      </c>
      <c r="JH351">
        <v>63.396</v>
      </c>
      <c r="JI351">
        <v>24.2093</v>
      </c>
      <c r="JJ351">
        <v>790.474</v>
      </c>
      <c r="JK351">
        <v>24.1585</v>
      </c>
      <c r="JL351">
        <v>102.059</v>
      </c>
      <c r="JM351">
        <v>102.612</v>
      </c>
    </row>
    <row r="352" spans="1:273">
      <c r="A352">
        <v>336</v>
      </c>
      <c r="B352">
        <v>1510797117.1</v>
      </c>
      <c r="C352">
        <v>7785</v>
      </c>
      <c r="D352" t="s">
        <v>1083</v>
      </c>
      <c r="E352" t="s">
        <v>1084</v>
      </c>
      <c r="F352">
        <v>5</v>
      </c>
      <c r="G352" t="s">
        <v>798</v>
      </c>
      <c r="H352" t="s">
        <v>406</v>
      </c>
      <c r="I352">
        <v>1510797109.6</v>
      </c>
      <c r="J352">
        <f>(K352)/1000</f>
        <v>0</v>
      </c>
      <c r="K352">
        <f>IF(CZ352, AN352, AH352)</f>
        <v>0</v>
      </c>
      <c r="L352">
        <f>IF(CZ352, AI352, AG352)</f>
        <v>0</v>
      </c>
      <c r="M352">
        <f>DB352 - IF(AU352&gt;1, L352*CV352*100.0/(AW352*DP352), 0)</f>
        <v>0</v>
      </c>
      <c r="N352">
        <f>((T352-J352/2)*M352-L352)/(T352+J352/2)</f>
        <v>0</v>
      </c>
      <c r="O352">
        <f>N352*(DI352+DJ352)/1000.0</f>
        <v>0</v>
      </c>
      <c r="P352">
        <f>(DB352 - IF(AU352&gt;1, L352*CV352*100.0/(AW352*DP352), 0))*(DI352+DJ352)/1000.0</f>
        <v>0</v>
      </c>
      <c r="Q352">
        <f>2.0/((1/S352-1/R352)+SIGN(S352)*SQRT((1/S352-1/R352)*(1/S352-1/R352) + 4*CW352/((CW352+1)*(CW352+1))*(2*1/S352*1/R352-1/R352*1/R352)))</f>
        <v>0</v>
      </c>
      <c r="R352">
        <f>IF(LEFT(CX352,1)&lt;&gt;"0",IF(LEFT(CX352,1)="1",3.0,CY352),$D$5+$E$5*(DP352*DI352/($K$5*1000))+$F$5*(DP352*DI352/($K$5*1000))*MAX(MIN(CV352,$J$5),$I$5)*MAX(MIN(CV352,$J$5),$I$5)+$G$5*MAX(MIN(CV352,$J$5),$I$5)*(DP352*DI352/($K$5*1000))+$H$5*(DP352*DI352/($K$5*1000))*(DP352*DI352/($K$5*1000)))</f>
        <v>0</v>
      </c>
      <c r="S352">
        <f>J352*(1000-(1000*0.61365*exp(17.502*W352/(240.97+W352))/(DI352+DJ352)+DD352)/2)/(1000*0.61365*exp(17.502*W352/(240.97+W352))/(DI352+DJ352)-DD352)</f>
        <v>0</v>
      </c>
      <c r="T352">
        <f>1/((CW352+1)/(Q352/1.6)+1/(R352/1.37)) + CW352/((CW352+1)/(Q352/1.6) + CW352/(R352/1.37))</f>
        <v>0</v>
      </c>
      <c r="U352">
        <f>(CR352*CU352)</f>
        <v>0</v>
      </c>
      <c r="V352">
        <f>(DK352+(U352+2*0.95*5.67E-8*(((DK352+$B$7)+273)^4-(DK352+273)^4)-44100*J352)/(1.84*29.3*R352+8*0.95*5.67E-8*(DK352+273)^3))</f>
        <v>0</v>
      </c>
      <c r="W352">
        <f>($C$7*DL352+$D$7*DM352+$E$7*V352)</f>
        <v>0</v>
      </c>
      <c r="X352">
        <f>0.61365*exp(17.502*W352/(240.97+W352))</f>
        <v>0</v>
      </c>
      <c r="Y352">
        <f>(Z352/AA352*100)</f>
        <v>0</v>
      </c>
      <c r="Z352">
        <f>DD352*(DI352+DJ352)/1000</f>
        <v>0</v>
      </c>
      <c r="AA352">
        <f>0.61365*exp(17.502*DK352/(240.97+DK352))</f>
        <v>0</v>
      </c>
      <c r="AB352">
        <f>(X352-DD352*(DI352+DJ352)/1000)</f>
        <v>0</v>
      </c>
      <c r="AC352">
        <f>(-J352*44100)</f>
        <v>0</v>
      </c>
      <c r="AD352">
        <f>2*29.3*R352*0.92*(DK352-W352)</f>
        <v>0</v>
      </c>
      <c r="AE352">
        <f>2*0.95*5.67E-8*(((DK352+$B$7)+273)^4-(W352+273)^4)</f>
        <v>0</v>
      </c>
      <c r="AF352">
        <f>U352+AE352+AC352+AD352</f>
        <v>0</v>
      </c>
      <c r="AG352">
        <f>DH352*AU352*(DC352-DB352*(1000-AU352*DE352)/(1000-AU352*DD352))/(100*CV352)</f>
        <v>0</v>
      </c>
      <c r="AH352">
        <f>1000*DH352*AU352*(DD352-DE352)/(100*CV352*(1000-AU352*DD352))</f>
        <v>0</v>
      </c>
      <c r="AI352">
        <f>(AJ352 - AK352 - DI352*1E3/(8.314*(DK352+273.15)) * AM352/DH352 * AL352) * DH352/(100*CV352) * (1000 - DE352)/1000</f>
        <v>0</v>
      </c>
      <c r="AJ352">
        <v>797.782519211049</v>
      </c>
      <c r="AK352">
        <v>775.562036363636</v>
      </c>
      <c r="AL352">
        <v>3.39652890591464</v>
      </c>
      <c r="AM352">
        <v>64.6680745848926</v>
      </c>
      <c r="AN352">
        <f>(AP352 - AO352 + DI352*1E3/(8.314*(DK352+273.15)) * AR352/DH352 * AQ352) * DH352/(100*CV352) * 1000/(1000 - AP352)</f>
        <v>0</v>
      </c>
      <c r="AO352">
        <v>24.1534481729151</v>
      </c>
      <c r="AP352">
        <v>25.1078678321678</v>
      </c>
      <c r="AQ352">
        <v>-3.98708420628714e-06</v>
      </c>
      <c r="AR352">
        <v>99.6129753711119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MAX(0,($B$13+$C$13*DP352)/(1+$D$13*DP352)*DI352/(DK352+273)*$E$13)</f>
        <v>0</v>
      </c>
      <c r="AX352" t="s">
        <v>407</v>
      </c>
      <c r="AY352" t="s">
        <v>407</v>
      </c>
      <c r="AZ352">
        <v>0</v>
      </c>
      <c r="BA352">
        <v>0</v>
      </c>
      <c r="BB352">
        <f>1-AZ352/BA352</f>
        <v>0</v>
      </c>
      <c r="BC352">
        <v>0</v>
      </c>
      <c r="BD352" t="s">
        <v>407</v>
      </c>
      <c r="BE352" t="s">
        <v>407</v>
      </c>
      <c r="BF352">
        <v>0</v>
      </c>
      <c r="BG352">
        <v>0</v>
      </c>
      <c r="BH352">
        <f>1-BF352/BG352</f>
        <v>0</v>
      </c>
      <c r="BI352">
        <v>0.5</v>
      </c>
      <c r="BJ352">
        <f>CS352</f>
        <v>0</v>
      </c>
      <c r="BK352">
        <f>L352</f>
        <v>0</v>
      </c>
      <c r="BL352">
        <f>BH352*BI352*BJ352</f>
        <v>0</v>
      </c>
      <c r="BM352">
        <f>(BK352-BC352)/BJ352</f>
        <v>0</v>
      </c>
      <c r="BN352">
        <f>(BA352-BG352)/BG352</f>
        <v>0</v>
      </c>
      <c r="BO352">
        <f>AZ352/(BB352+AZ352/BG352)</f>
        <v>0</v>
      </c>
      <c r="BP352" t="s">
        <v>407</v>
      </c>
      <c r="BQ352">
        <v>0</v>
      </c>
      <c r="BR352">
        <f>IF(BQ352&lt;&gt;0, BQ352, BO352)</f>
        <v>0</v>
      </c>
      <c r="BS352">
        <f>1-BR352/BG352</f>
        <v>0</v>
      </c>
      <c r="BT352">
        <f>(BG352-BF352)/(BG352-BR352)</f>
        <v>0</v>
      </c>
      <c r="BU352">
        <f>(BA352-BG352)/(BA352-BR352)</f>
        <v>0</v>
      </c>
      <c r="BV352">
        <f>(BG352-BF352)/(BG352-AZ352)</f>
        <v>0</v>
      </c>
      <c r="BW352">
        <f>(BA352-BG352)/(BA352-AZ352)</f>
        <v>0</v>
      </c>
      <c r="BX352">
        <f>(BT352*BR352/BF352)</f>
        <v>0</v>
      </c>
      <c r="BY352">
        <f>(1-BX352)</f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f>$B$11*DQ352+$C$11*DR352+$F$11*EC352*(1-EF352)</f>
        <v>0</v>
      </c>
      <c r="CS352">
        <f>CR352*CT352</f>
        <v>0</v>
      </c>
      <c r="CT352">
        <f>($B$11*$D$9+$C$11*$D$9+$F$11*((EP352+EH352)/MAX(EP352+EH352+EQ352, 0.1)*$I$9+EQ352/MAX(EP352+EH352+EQ352, 0.1)*$J$9))/($B$11+$C$11+$F$11)</f>
        <v>0</v>
      </c>
      <c r="CU352">
        <f>($B$11*$K$9+$C$11*$K$9+$F$11*((EP352+EH352)/MAX(EP352+EH352+EQ352, 0.1)*$P$9+EQ352/MAX(EP352+EH352+EQ352, 0.1)*$Q$9))/($B$11+$C$11+$F$11)</f>
        <v>0</v>
      </c>
      <c r="CV352">
        <v>2.96</v>
      </c>
      <c r="CW352">
        <v>0.5</v>
      </c>
      <c r="CX352" t="s">
        <v>408</v>
      </c>
      <c r="CY352">
        <v>2</v>
      </c>
      <c r="CZ352" t="b">
        <v>1</v>
      </c>
      <c r="DA352">
        <v>1510797109.6</v>
      </c>
      <c r="DB352">
        <v>732.84562962963</v>
      </c>
      <c r="DC352">
        <v>761.801037037037</v>
      </c>
      <c r="DD352">
        <v>25.1115740740741</v>
      </c>
      <c r="DE352">
        <v>24.1538111111111</v>
      </c>
      <c r="DF352">
        <v>724.045037037037</v>
      </c>
      <c r="DG352">
        <v>24.5396259259259</v>
      </c>
      <c r="DH352">
        <v>500.079037037037</v>
      </c>
      <c r="DI352">
        <v>89.7982444444444</v>
      </c>
      <c r="DJ352">
        <v>0.0999761074074074</v>
      </c>
      <c r="DK352">
        <v>26.6052851851852</v>
      </c>
      <c r="DL352">
        <v>27.4894185185185</v>
      </c>
      <c r="DM352">
        <v>999.9</v>
      </c>
      <c r="DN352">
        <v>0</v>
      </c>
      <c r="DO352">
        <v>0</v>
      </c>
      <c r="DP352">
        <v>9998.18925925926</v>
      </c>
      <c r="DQ352">
        <v>0</v>
      </c>
      <c r="DR352">
        <v>9.8192</v>
      </c>
      <c r="DS352">
        <v>-28.9552481481481</v>
      </c>
      <c r="DT352">
        <v>751.722703703704</v>
      </c>
      <c r="DU352">
        <v>780.656777777778</v>
      </c>
      <c r="DV352">
        <v>0.957773518518519</v>
      </c>
      <c r="DW352">
        <v>761.801037037037</v>
      </c>
      <c r="DX352">
        <v>24.1538111111111</v>
      </c>
      <c r="DY352">
        <v>2.25497703703704</v>
      </c>
      <c r="DZ352">
        <v>2.16897</v>
      </c>
      <c r="EA352">
        <v>19.3583296296296</v>
      </c>
      <c r="EB352">
        <v>18.7349481481481</v>
      </c>
      <c r="EC352">
        <v>1999.98296296296</v>
      </c>
      <c r="ED352">
        <v>0.979994888888889</v>
      </c>
      <c r="EE352">
        <v>0.0200052814814815</v>
      </c>
      <c r="EF352">
        <v>0</v>
      </c>
      <c r="EG352">
        <v>2.34607777777778</v>
      </c>
      <c r="EH352">
        <v>0</v>
      </c>
      <c r="EI352">
        <v>4877.79518518518</v>
      </c>
      <c r="EJ352">
        <v>17299.9777777778</v>
      </c>
      <c r="EK352">
        <v>37.8772962962963</v>
      </c>
      <c r="EL352">
        <v>38.375</v>
      </c>
      <c r="EM352">
        <v>37.562</v>
      </c>
      <c r="EN352">
        <v>37.062</v>
      </c>
      <c r="EO352">
        <v>37.312</v>
      </c>
      <c r="EP352">
        <v>1959.97296296296</v>
      </c>
      <c r="EQ352">
        <v>40.01</v>
      </c>
      <c r="ER352">
        <v>0</v>
      </c>
      <c r="ES352">
        <v>1679597870.3</v>
      </c>
      <c r="ET352">
        <v>0</v>
      </c>
      <c r="EU352">
        <v>2.3826</v>
      </c>
      <c r="EV352">
        <v>0.269546155772283</v>
      </c>
      <c r="EW352">
        <v>38.4223077596772</v>
      </c>
      <c r="EX352">
        <v>4878.0392</v>
      </c>
      <c r="EY352">
        <v>15</v>
      </c>
      <c r="EZ352">
        <v>0</v>
      </c>
      <c r="FA352" t="s">
        <v>409</v>
      </c>
      <c r="FB352">
        <v>1510787920.6</v>
      </c>
      <c r="FC352">
        <v>1510787921.6</v>
      </c>
      <c r="FD352">
        <v>0</v>
      </c>
      <c r="FE352">
        <v>-0.101</v>
      </c>
      <c r="FF352">
        <v>-0.012</v>
      </c>
      <c r="FG352">
        <v>6.901</v>
      </c>
      <c r="FH352">
        <v>0.516</v>
      </c>
      <c r="FI352">
        <v>420</v>
      </c>
      <c r="FJ352">
        <v>24</v>
      </c>
      <c r="FK352">
        <v>0.32</v>
      </c>
      <c r="FL352">
        <v>0.12</v>
      </c>
      <c r="FM352">
        <v>0.957690756097561</v>
      </c>
      <c r="FN352">
        <v>-0.00150514285714482</v>
      </c>
      <c r="FO352">
        <v>0.000940165885219791</v>
      </c>
      <c r="FP352">
        <v>1</v>
      </c>
      <c r="FQ352">
        <v>1</v>
      </c>
      <c r="FR352">
        <v>1</v>
      </c>
      <c r="FS352" t="s">
        <v>410</v>
      </c>
      <c r="FT352">
        <v>2.97285</v>
      </c>
      <c r="FU352">
        <v>2.75383</v>
      </c>
      <c r="FV352">
        <v>0.137422</v>
      </c>
      <c r="FW352">
        <v>0.142082</v>
      </c>
      <c r="FX352">
        <v>0.10543</v>
      </c>
      <c r="FY352">
        <v>0.103904</v>
      </c>
      <c r="FZ352">
        <v>33517.2</v>
      </c>
      <c r="GA352">
        <v>36360.5</v>
      </c>
      <c r="GB352">
        <v>35214.4</v>
      </c>
      <c r="GC352">
        <v>38439</v>
      </c>
      <c r="GD352">
        <v>44625.2</v>
      </c>
      <c r="GE352">
        <v>49736.7</v>
      </c>
      <c r="GF352">
        <v>54999.1</v>
      </c>
      <c r="GG352">
        <v>61640.7</v>
      </c>
      <c r="GH352">
        <v>1.98275</v>
      </c>
      <c r="GI352">
        <v>1.81475</v>
      </c>
      <c r="GJ352">
        <v>0.121571</v>
      </c>
      <c r="GK352">
        <v>0</v>
      </c>
      <c r="GL352">
        <v>25.5016</v>
      </c>
      <c r="GM352">
        <v>999.9</v>
      </c>
      <c r="GN352">
        <v>61.812</v>
      </c>
      <c r="GO352">
        <v>30.051</v>
      </c>
      <c r="GP352">
        <v>29.4124</v>
      </c>
      <c r="GQ352">
        <v>55.2833</v>
      </c>
      <c r="GR352">
        <v>49.5393</v>
      </c>
      <c r="GS352">
        <v>1</v>
      </c>
      <c r="GT352">
        <v>-0.00418191</v>
      </c>
      <c r="GU352">
        <v>0.611816</v>
      </c>
      <c r="GV352">
        <v>20.1163</v>
      </c>
      <c r="GW352">
        <v>5.19902</v>
      </c>
      <c r="GX352">
        <v>12.004</v>
      </c>
      <c r="GY352">
        <v>4.97545</v>
      </c>
      <c r="GZ352">
        <v>3.293</v>
      </c>
      <c r="HA352">
        <v>9999</v>
      </c>
      <c r="HB352">
        <v>9999</v>
      </c>
      <c r="HC352">
        <v>999.9</v>
      </c>
      <c r="HD352">
        <v>9999</v>
      </c>
      <c r="HE352">
        <v>1.8631</v>
      </c>
      <c r="HF352">
        <v>1.86813</v>
      </c>
      <c r="HG352">
        <v>1.86786</v>
      </c>
      <c r="HH352">
        <v>1.86902</v>
      </c>
      <c r="HI352">
        <v>1.86985</v>
      </c>
      <c r="HJ352">
        <v>1.86585</v>
      </c>
      <c r="HK352">
        <v>1.86697</v>
      </c>
      <c r="HL352">
        <v>1.86834</v>
      </c>
      <c r="HM352">
        <v>5</v>
      </c>
      <c r="HN352">
        <v>0</v>
      </c>
      <c r="HO352">
        <v>0</v>
      </c>
      <c r="HP352">
        <v>0</v>
      </c>
      <c r="HQ352" t="s">
        <v>411</v>
      </c>
      <c r="HR352" t="s">
        <v>412</v>
      </c>
      <c r="HS352" t="s">
        <v>413</v>
      </c>
      <c r="HT352" t="s">
        <v>413</v>
      </c>
      <c r="HU352" t="s">
        <v>413</v>
      </c>
      <c r="HV352" t="s">
        <v>413</v>
      </c>
      <c r="HW352">
        <v>0</v>
      </c>
      <c r="HX352">
        <v>100</v>
      </c>
      <c r="HY352">
        <v>100</v>
      </c>
      <c r="HZ352">
        <v>8.948</v>
      </c>
      <c r="IA352">
        <v>0.5718</v>
      </c>
      <c r="IB352">
        <v>4.09459096810632</v>
      </c>
      <c r="IC352">
        <v>0.00701673648668627</v>
      </c>
      <c r="ID352">
        <v>-7.00304995360485e-07</v>
      </c>
      <c r="IE352">
        <v>-1.86506737496121e-11</v>
      </c>
      <c r="IF352">
        <v>0.00125787624930914</v>
      </c>
      <c r="IG352">
        <v>-0.0224036906934607</v>
      </c>
      <c r="IH352">
        <v>0.00249664406764014</v>
      </c>
      <c r="II352">
        <v>-2.59163740235367e-05</v>
      </c>
      <c r="IJ352">
        <v>-2</v>
      </c>
      <c r="IK352">
        <v>2020</v>
      </c>
      <c r="IL352">
        <v>1</v>
      </c>
      <c r="IM352">
        <v>25</v>
      </c>
      <c r="IN352">
        <v>153.3</v>
      </c>
      <c r="IO352">
        <v>153.3</v>
      </c>
      <c r="IP352">
        <v>1.72119</v>
      </c>
      <c r="IQ352">
        <v>2.63184</v>
      </c>
      <c r="IR352">
        <v>1.54785</v>
      </c>
      <c r="IS352">
        <v>2.30347</v>
      </c>
      <c r="IT352">
        <v>1.34644</v>
      </c>
      <c r="IU352">
        <v>2.37427</v>
      </c>
      <c r="IV352">
        <v>34.1678</v>
      </c>
      <c r="IW352">
        <v>24.2188</v>
      </c>
      <c r="IX352">
        <v>18</v>
      </c>
      <c r="IY352">
        <v>503.089</v>
      </c>
      <c r="IZ352">
        <v>396.808</v>
      </c>
      <c r="JA352">
        <v>24.2131</v>
      </c>
      <c r="JB352">
        <v>27.1414</v>
      </c>
      <c r="JC352">
        <v>30</v>
      </c>
      <c r="JD352">
        <v>27.0943</v>
      </c>
      <c r="JE352">
        <v>27.0388</v>
      </c>
      <c r="JF352">
        <v>34.4617</v>
      </c>
      <c r="JG352">
        <v>26.0993</v>
      </c>
      <c r="JH352">
        <v>63.396</v>
      </c>
      <c r="JI352">
        <v>24.2122</v>
      </c>
      <c r="JJ352">
        <v>810.675</v>
      </c>
      <c r="JK352">
        <v>24.1585</v>
      </c>
      <c r="JL352">
        <v>102.059</v>
      </c>
      <c r="JM352">
        <v>102.611</v>
      </c>
    </row>
    <row r="353" spans="1:273">
      <c r="A353">
        <v>337</v>
      </c>
      <c r="B353">
        <v>1510797122.1</v>
      </c>
      <c r="C353">
        <v>7790</v>
      </c>
      <c r="D353" t="s">
        <v>1085</v>
      </c>
      <c r="E353" t="s">
        <v>1086</v>
      </c>
      <c r="F353">
        <v>5</v>
      </c>
      <c r="G353" t="s">
        <v>798</v>
      </c>
      <c r="H353" t="s">
        <v>406</v>
      </c>
      <c r="I353">
        <v>1510797114.31429</v>
      </c>
      <c r="J353">
        <f>(K353)/1000</f>
        <v>0</v>
      </c>
      <c r="K353">
        <f>IF(CZ353, AN353, AH353)</f>
        <v>0</v>
      </c>
      <c r="L353">
        <f>IF(CZ353, AI353, AG353)</f>
        <v>0</v>
      </c>
      <c r="M353">
        <f>DB353 - IF(AU353&gt;1, L353*CV353*100.0/(AW353*DP353), 0)</f>
        <v>0</v>
      </c>
      <c r="N353">
        <f>((T353-J353/2)*M353-L353)/(T353+J353/2)</f>
        <v>0</v>
      </c>
      <c r="O353">
        <f>N353*(DI353+DJ353)/1000.0</f>
        <v>0</v>
      </c>
      <c r="P353">
        <f>(DB353 - IF(AU353&gt;1, L353*CV353*100.0/(AW353*DP353), 0))*(DI353+DJ353)/1000.0</f>
        <v>0</v>
      </c>
      <c r="Q353">
        <f>2.0/((1/S353-1/R353)+SIGN(S353)*SQRT((1/S353-1/R353)*(1/S353-1/R353) + 4*CW353/((CW353+1)*(CW353+1))*(2*1/S353*1/R353-1/R353*1/R353)))</f>
        <v>0</v>
      </c>
      <c r="R353">
        <f>IF(LEFT(CX353,1)&lt;&gt;"0",IF(LEFT(CX353,1)="1",3.0,CY353),$D$5+$E$5*(DP353*DI353/($K$5*1000))+$F$5*(DP353*DI353/($K$5*1000))*MAX(MIN(CV353,$J$5),$I$5)*MAX(MIN(CV353,$J$5),$I$5)+$G$5*MAX(MIN(CV353,$J$5),$I$5)*(DP353*DI353/($K$5*1000))+$H$5*(DP353*DI353/($K$5*1000))*(DP353*DI353/($K$5*1000)))</f>
        <v>0</v>
      </c>
      <c r="S353">
        <f>J353*(1000-(1000*0.61365*exp(17.502*W353/(240.97+W353))/(DI353+DJ353)+DD353)/2)/(1000*0.61365*exp(17.502*W353/(240.97+W353))/(DI353+DJ353)-DD353)</f>
        <v>0</v>
      </c>
      <c r="T353">
        <f>1/((CW353+1)/(Q353/1.6)+1/(R353/1.37)) + CW353/((CW353+1)/(Q353/1.6) + CW353/(R353/1.37))</f>
        <v>0</v>
      </c>
      <c r="U353">
        <f>(CR353*CU353)</f>
        <v>0</v>
      </c>
      <c r="V353">
        <f>(DK353+(U353+2*0.95*5.67E-8*(((DK353+$B$7)+273)^4-(DK353+273)^4)-44100*J353)/(1.84*29.3*R353+8*0.95*5.67E-8*(DK353+273)^3))</f>
        <v>0</v>
      </c>
      <c r="W353">
        <f>($C$7*DL353+$D$7*DM353+$E$7*V353)</f>
        <v>0</v>
      </c>
      <c r="X353">
        <f>0.61365*exp(17.502*W353/(240.97+W353))</f>
        <v>0</v>
      </c>
      <c r="Y353">
        <f>(Z353/AA353*100)</f>
        <v>0</v>
      </c>
      <c r="Z353">
        <f>DD353*(DI353+DJ353)/1000</f>
        <v>0</v>
      </c>
      <c r="AA353">
        <f>0.61365*exp(17.502*DK353/(240.97+DK353))</f>
        <v>0</v>
      </c>
      <c r="AB353">
        <f>(X353-DD353*(DI353+DJ353)/1000)</f>
        <v>0</v>
      </c>
      <c r="AC353">
        <f>(-J353*44100)</f>
        <v>0</v>
      </c>
      <c r="AD353">
        <f>2*29.3*R353*0.92*(DK353-W353)</f>
        <v>0</v>
      </c>
      <c r="AE353">
        <f>2*0.95*5.67E-8*(((DK353+$B$7)+273)^4-(W353+273)^4)</f>
        <v>0</v>
      </c>
      <c r="AF353">
        <f>U353+AE353+AC353+AD353</f>
        <v>0</v>
      </c>
      <c r="AG353">
        <f>DH353*AU353*(DC353-DB353*(1000-AU353*DE353)/(1000-AU353*DD353))/(100*CV353)</f>
        <v>0</v>
      </c>
      <c r="AH353">
        <f>1000*DH353*AU353*(DD353-DE353)/(100*CV353*(1000-AU353*DD353))</f>
        <v>0</v>
      </c>
      <c r="AI353">
        <f>(AJ353 - AK353 - DI353*1E3/(8.314*(DK353+273.15)) * AM353/DH353 * AL353) * DH353/(100*CV353) * (1000 - DE353)/1000</f>
        <v>0</v>
      </c>
      <c r="AJ353">
        <v>814.88107882337</v>
      </c>
      <c r="AK353">
        <v>792.677509090909</v>
      </c>
      <c r="AL353">
        <v>3.42091293564796</v>
      </c>
      <c r="AM353">
        <v>64.6680745848926</v>
      </c>
      <c r="AN353">
        <f>(AP353 - AO353 + DI353*1E3/(8.314*(DK353+273.15)) * AR353/DH353 * AQ353) * DH353/(100*CV353) * 1000/(1000 - AP353)</f>
        <v>0</v>
      </c>
      <c r="AO353">
        <v>24.1516458681001</v>
      </c>
      <c r="AP353">
        <v>25.1078398601399</v>
      </c>
      <c r="AQ353">
        <v>2.79396429480024e-06</v>
      </c>
      <c r="AR353">
        <v>99.6129753711119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MAX(0,($B$13+$C$13*DP353)/(1+$D$13*DP353)*DI353/(DK353+273)*$E$13)</f>
        <v>0</v>
      </c>
      <c r="AX353" t="s">
        <v>407</v>
      </c>
      <c r="AY353" t="s">
        <v>407</v>
      </c>
      <c r="AZ353">
        <v>0</v>
      </c>
      <c r="BA353">
        <v>0</v>
      </c>
      <c r="BB353">
        <f>1-AZ353/BA353</f>
        <v>0</v>
      </c>
      <c r="BC353">
        <v>0</v>
      </c>
      <c r="BD353" t="s">
        <v>407</v>
      </c>
      <c r="BE353" t="s">
        <v>407</v>
      </c>
      <c r="BF353">
        <v>0</v>
      </c>
      <c r="BG353">
        <v>0</v>
      </c>
      <c r="BH353">
        <f>1-BF353/BG353</f>
        <v>0</v>
      </c>
      <c r="BI353">
        <v>0.5</v>
      </c>
      <c r="BJ353">
        <f>CS353</f>
        <v>0</v>
      </c>
      <c r="BK353">
        <f>L353</f>
        <v>0</v>
      </c>
      <c r="BL353">
        <f>BH353*BI353*BJ353</f>
        <v>0</v>
      </c>
      <c r="BM353">
        <f>(BK353-BC353)/BJ353</f>
        <v>0</v>
      </c>
      <c r="BN353">
        <f>(BA353-BG353)/BG353</f>
        <v>0</v>
      </c>
      <c r="BO353">
        <f>AZ353/(BB353+AZ353/BG353)</f>
        <v>0</v>
      </c>
      <c r="BP353" t="s">
        <v>407</v>
      </c>
      <c r="BQ353">
        <v>0</v>
      </c>
      <c r="BR353">
        <f>IF(BQ353&lt;&gt;0, BQ353, BO353)</f>
        <v>0</v>
      </c>
      <c r="BS353">
        <f>1-BR353/BG353</f>
        <v>0</v>
      </c>
      <c r="BT353">
        <f>(BG353-BF353)/(BG353-BR353)</f>
        <v>0</v>
      </c>
      <c r="BU353">
        <f>(BA353-BG353)/(BA353-BR353)</f>
        <v>0</v>
      </c>
      <c r="BV353">
        <f>(BG353-BF353)/(BG353-AZ353)</f>
        <v>0</v>
      </c>
      <c r="BW353">
        <f>(BA353-BG353)/(BA353-AZ353)</f>
        <v>0</v>
      </c>
      <c r="BX353">
        <f>(BT353*BR353/BF353)</f>
        <v>0</v>
      </c>
      <c r="BY353">
        <f>(1-BX353)</f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f>$B$11*DQ353+$C$11*DR353+$F$11*EC353*(1-EF353)</f>
        <v>0</v>
      </c>
      <c r="CS353">
        <f>CR353*CT353</f>
        <v>0</v>
      </c>
      <c r="CT353">
        <f>($B$11*$D$9+$C$11*$D$9+$F$11*((EP353+EH353)/MAX(EP353+EH353+EQ353, 0.1)*$I$9+EQ353/MAX(EP353+EH353+EQ353, 0.1)*$J$9))/($B$11+$C$11+$F$11)</f>
        <v>0</v>
      </c>
      <c r="CU353">
        <f>($B$11*$K$9+$C$11*$K$9+$F$11*((EP353+EH353)/MAX(EP353+EH353+EQ353, 0.1)*$P$9+EQ353/MAX(EP353+EH353+EQ353, 0.1)*$Q$9))/($B$11+$C$11+$F$11)</f>
        <v>0</v>
      </c>
      <c r="CV353">
        <v>2.96</v>
      </c>
      <c r="CW353">
        <v>0.5</v>
      </c>
      <c r="CX353" t="s">
        <v>408</v>
      </c>
      <c r="CY353">
        <v>2</v>
      </c>
      <c r="CZ353" t="b">
        <v>1</v>
      </c>
      <c r="DA353">
        <v>1510797114.31429</v>
      </c>
      <c r="DB353">
        <v>748.514035714286</v>
      </c>
      <c r="DC353">
        <v>777.613071428572</v>
      </c>
      <c r="DD353">
        <v>25.1099964285714</v>
      </c>
      <c r="DE353">
        <v>24.1528607142857</v>
      </c>
      <c r="DF353">
        <v>739.620607142857</v>
      </c>
      <c r="DG353">
        <v>24.5381285714286</v>
      </c>
      <c r="DH353">
        <v>500.07625</v>
      </c>
      <c r="DI353">
        <v>89.7976964285714</v>
      </c>
      <c r="DJ353">
        <v>0.100000135714286</v>
      </c>
      <c r="DK353">
        <v>26.6072142857143</v>
      </c>
      <c r="DL353">
        <v>27.49055</v>
      </c>
      <c r="DM353">
        <v>999.9</v>
      </c>
      <c r="DN353">
        <v>0</v>
      </c>
      <c r="DO353">
        <v>0</v>
      </c>
      <c r="DP353">
        <v>9998.52178571429</v>
      </c>
      <c r="DQ353">
        <v>0</v>
      </c>
      <c r="DR353">
        <v>9.81851035714286</v>
      </c>
      <c r="DS353">
        <v>-29.0989035714286</v>
      </c>
      <c r="DT353">
        <v>767.793392857143</v>
      </c>
      <c r="DU353">
        <v>796.859357142857</v>
      </c>
      <c r="DV353">
        <v>0.957154892857143</v>
      </c>
      <c r="DW353">
        <v>777.613071428572</v>
      </c>
      <c r="DX353">
        <v>24.1528607142857</v>
      </c>
      <c r="DY353">
        <v>2.25482214285714</v>
      </c>
      <c r="DZ353">
        <v>2.16887107142857</v>
      </c>
      <c r="EA353">
        <v>19.3572321428571</v>
      </c>
      <c r="EB353">
        <v>18.734225</v>
      </c>
      <c r="EC353">
        <v>2000.01357142857</v>
      </c>
      <c r="ED353">
        <v>0.979994857142857</v>
      </c>
      <c r="EE353">
        <v>0.0200053142857143</v>
      </c>
      <c r="EF353">
        <v>0</v>
      </c>
      <c r="EG353">
        <v>2.33112142857143</v>
      </c>
      <c r="EH353">
        <v>0</v>
      </c>
      <c r="EI353">
        <v>4880.87035714286</v>
      </c>
      <c r="EJ353">
        <v>17300.2321428571</v>
      </c>
      <c r="EK353">
        <v>37.8816428571429</v>
      </c>
      <c r="EL353">
        <v>38.3705</v>
      </c>
      <c r="EM353">
        <v>37.562</v>
      </c>
      <c r="EN353">
        <v>37.062</v>
      </c>
      <c r="EO353">
        <v>37.312</v>
      </c>
      <c r="EP353">
        <v>1960.0025</v>
      </c>
      <c r="EQ353">
        <v>40.0110714285714</v>
      </c>
      <c r="ER353">
        <v>0</v>
      </c>
      <c r="ES353">
        <v>1679597875.1</v>
      </c>
      <c r="ET353">
        <v>0</v>
      </c>
      <c r="EU353">
        <v>2.355372</v>
      </c>
      <c r="EV353">
        <v>0.0639384655253639</v>
      </c>
      <c r="EW353">
        <v>39.1984615953253</v>
      </c>
      <c r="EX353">
        <v>4881.1832</v>
      </c>
      <c r="EY353">
        <v>15</v>
      </c>
      <c r="EZ353">
        <v>0</v>
      </c>
      <c r="FA353" t="s">
        <v>409</v>
      </c>
      <c r="FB353">
        <v>1510787920.6</v>
      </c>
      <c r="FC353">
        <v>1510787921.6</v>
      </c>
      <c r="FD353">
        <v>0</v>
      </c>
      <c r="FE353">
        <v>-0.101</v>
      </c>
      <c r="FF353">
        <v>-0.012</v>
      </c>
      <c r="FG353">
        <v>6.901</v>
      </c>
      <c r="FH353">
        <v>0.516</v>
      </c>
      <c r="FI353">
        <v>420</v>
      </c>
      <c r="FJ353">
        <v>24</v>
      </c>
      <c r="FK353">
        <v>0.32</v>
      </c>
      <c r="FL353">
        <v>0.12</v>
      </c>
      <c r="FM353">
        <v>0.957655048780488</v>
      </c>
      <c r="FN353">
        <v>-0.00658766550522632</v>
      </c>
      <c r="FO353">
        <v>0.000930725181497801</v>
      </c>
      <c r="FP353">
        <v>1</v>
      </c>
      <c r="FQ353">
        <v>1</v>
      </c>
      <c r="FR353">
        <v>1</v>
      </c>
      <c r="FS353" t="s">
        <v>410</v>
      </c>
      <c r="FT353">
        <v>2.97297</v>
      </c>
      <c r="FU353">
        <v>2.75391</v>
      </c>
      <c r="FV353">
        <v>0.139461</v>
      </c>
      <c r="FW353">
        <v>0.144098</v>
      </c>
      <c r="FX353">
        <v>0.105428</v>
      </c>
      <c r="FY353">
        <v>0.1039</v>
      </c>
      <c r="FZ353">
        <v>33438.3</v>
      </c>
      <c r="GA353">
        <v>36274.7</v>
      </c>
      <c r="GB353">
        <v>35214.6</v>
      </c>
      <c r="GC353">
        <v>38438.6</v>
      </c>
      <c r="GD353">
        <v>44625.9</v>
      </c>
      <c r="GE353">
        <v>49736.4</v>
      </c>
      <c r="GF353">
        <v>54999.8</v>
      </c>
      <c r="GG353">
        <v>61640</v>
      </c>
      <c r="GH353">
        <v>1.98285</v>
      </c>
      <c r="GI353">
        <v>1.81495</v>
      </c>
      <c r="GJ353">
        <v>0.120793</v>
      </c>
      <c r="GK353">
        <v>0</v>
      </c>
      <c r="GL353">
        <v>25.5003</v>
      </c>
      <c r="GM353">
        <v>999.9</v>
      </c>
      <c r="GN353">
        <v>61.787</v>
      </c>
      <c r="GO353">
        <v>30.051</v>
      </c>
      <c r="GP353">
        <v>29.4016</v>
      </c>
      <c r="GQ353">
        <v>55.7733</v>
      </c>
      <c r="GR353">
        <v>48.9022</v>
      </c>
      <c r="GS353">
        <v>1</v>
      </c>
      <c r="GT353">
        <v>-0.00415904</v>
      </c>
      <c r="GU353">
        <v>0.619453</v>
      </c>
      <c r="GV353">
        <v>20.1162</v>
      </c>
      <c r="GW353">
        <v>5.19872</v>
      </c>
      <c r="GX353">
        <v>12.004</v>
      </c>
      <c r="GY353">
        <v>4.9754</v>
      </c>
      <c r="GZ353">
        <v>3.29308</v>
      </c>
      <c r="HA353">
        <v>9999</v>
      </c>
      <c r="HB353">
        <v>9999</v>
      </c>
      <c r="HC353">
        <v>999.9</v>
      </c>
      <c r="HD353">
        <v>9999</v>
      </c>
      <c r="HE353">
        <v>1.8631</v>
      </c>
      <c r="HF353">
        <v>1.86813</v>
      </c>
      <c r="HG353">
        <v>1.86786</v>
      </c>
      <c r="HH353">
        <v>1.86899</v>
      </c>
      <c r="HI353">
        <v>1.86987</v>
      </c>
      <c r="HJ353">
        <v>1.86585</v>
      </c>
      <c r="HK353">
        <v>1.86696</v>
      </c>
      <c r="HL353">
        <v>1.86836</v>
      </c>
      <c r="HM353">
        <v>5</v>
      </c>
      <c r="HN353">
        <v>0</v>
      </c>
      <c r="HO353">
        <v>0</v>
      </c>
      <c r="HP353">
        <v>0</v>
      </c>
      <c r="HQ353" t="s">
        <v>411</v>
      </c>
      <c r="HR353" t="s">
        <v>412</v>
      </c>
      <c r="HS353" t="s">
        <v>413</v>
      </c>
      <c r="HT353" t="s">
        <v>413</v>
      </c>
      <c r="HU353" t="s">
        <v>413</v>
      </c>
      <c r="HV353" t="s">
        <v>413</v>
      </c>
      <c r="HW353">
        <v>0</v>
      </c>
      <c r="HX353">
        <v>100</v>
      </c>
      <c r="HY353">
        <v>100</v>
      </c>
      <c r="HZ353">
        <v>9.047</v>
      </c>
      <c r="IA353">
        <v>0.5717</v>
      </c>
      <c r="IB353">
        <v>4.09459096810632</v>
      </c>
      <c r="IC353">
        <v>0.00701673648668627</v>
      </c>
      <c r="ID353">
        <v>-7.00304995360485e-07</v>
      </c>
      <c r="IE353">
        <v>-1.86506737496121e-11</v>
      </c>
      <c r="IF353">
        <v>0.00125787624930914</v>
      </c>
      <c r="IG353">
        <v>-0.0224036906934607</v>
      </c>
      <c r="IH353">
        <v>0.00249664406764014</v>
      </c>
      <c r="II353">
        <v>-2.59163740235367e-05</v>
      </c>
      <c r="IJ353">
        <v>-2</v>
      </c>
      <c r="IK353">
        <v>2020</v>
      </c>
      <c r="IL353">
        <v>1</v>
      </c>
      <c r="IM353">
        <v>25</v>
      </c>
      <c r="IN353">
        <v>153.4</v>
      </c>
      <c r="IO353">
        <v>153.3</v>
      </c>
      <c r="IP353">
        <v>1.75293</v>
      </c>
      <c r="IQ353">
        <v>2.62695</v>
      </c>
      <c r="IR353">
        <v>1.54785</v>
      </c>
      <c r="IS353">
        <v>2.30347</v>
      </c>
      <c r="IT353">
        <v>1.34644</v>
      </c>
      <c r="IU353">
        <v>2.41211</v>
      </c>
      <c r="IV353">
        <v>34.1678</v>
      </c>
      <c r="IW353">
        <v>24.2188</v>
      </c>
      <c r="IX353">
        <v>18</v>
      </c>
      <c r="IY353">
        <v>503.159</v>
      </c>
      <c r="IZ353">
        <v>396.918</v>
      </c>
      <c r="JA353">
        <v>24.2166</v>
      </c>
      <c r="JB353">
        <v>27.1422</v>
      </c>
      <c r="JC353">
        <v>30.0001</v>
      </c>
      <c r="JD353">
        <v>27.0947</v>
      </c>
      <c r="JE353">
        <v>27.0388</v>
      </c>
      <c r="JF353">
        <v>35.0929</v>
      </c>
      <c r="JG353">
        <v>26.0993</v>
      </c>
      <c r="JH353">
        <v>63.396</v>
      </c>
      <c r="JI353">
        <v>24.2182</v>
      </c>
      <c r="JJ353">
        <v>824.221</v>
      </c>
      <c r="JK353">
        <v>24.1585</v>
      </c>
      <c r="JL353">
        <v>102.06</v>
      </c>
      <c r="JM353">
        <v>102.61</v>
      </c>
    </row>
    <row r="354" spans="1:273">
      <c r="A354">
        <v>338</v>
      </c>
      <c r="B354">
        <v>1510797127.1</v>
      </c>
      <c r="C354">
        <v>7795</v>
      </c>
      <c r="D354" t="s">
        <v>1087</v>
      </c>
      <c r="E354" t="s">
        <v>1088</v>
      </c>
      <c r="F354">
        <v>5</v>
      </c>
      <c r="G354" t="s">
        <v>798</v>
      </c>
      <c r="H354" t="s">
        <v>406</v>
      </c>
      <c r="I354">
        <v>1510797119.6</v>
      </c>
      <c r="J354">
        <f>(K354)/1000</f>
        <v>0</v>
      </c>
      <c r="K354">
        <f>IF(CZ354, AN354, AH354)</f>
        <v>0</v>
      </c>
      <c r="L354">
        <f>IF(CZ354, AI354, AG354)</f>
        <v>0</v>
      </c>
      <c r="M354">
        <f>DB354 - IF(AU354&gt;1, L354*CV354*100.0/(AW354*DP354), 0)</f>
        <v>0</v>
      </c>
      <c r="N354">
        <f>((T354-J354/2)*M354-L354)/(T354+J354/2)</f>
        <v>0</v>
      </c>
      <c r="O354">
        <f>N354*(DI354+DJ354)/1000.0</f>
        <v>0</v>
      </c>
      <c r="P354">
        <f>(DB354 - IF(AU354&gt;1, L354*CV354*100.0/(AW354*DP354), 0))*(DI354+DJ354)/1000.0</f>
        <v>0</v>
      </c>
      <c r="Q354">
        <f>2.0/((1/S354-1/R354)+SIGN(S354)*SQRT((1/S354-1/R354)*(1/S354-1/R354) + 4*CW354/((CW354+1)*(CW354+1))*(2*1/S354*1/R354-1/R354*1/R354)))</f>
        <v>0</v>
      </c>
      <c r="R354">
        <f>IF(LEFT(CX354,1)&lt;&gt;"0",IF(LEFT(CX354,1)="1",3.0,CY354),$D$5+$E$5*(DP354*DI354/($K$5*1000))+$F$5*(DP354*DI354/($K$5*1000))*MAX(MIN(CV354,$J$5),$I$5)*MAX(MIN(CV354,$J$5),$I$5)+$G$5*MAX(MIN(CV354,$J$5),$I$5)*(DP354*DI354/($K$5*1000))+$H$5*(DP354*DI354/($K$5*1000))*(DP354*DI354/($K$5*1000)))</f>
        <v>0</v>
      </c>
      <c r="S354">
        <f>J354*(1000-(1000*0.61365*exp(17.502*W354/(240.97+W354))/(DI354+DJ354)+DD354)/2)/(1000*0.61365*exp(17.502*W354/(240.97+W354))/(DI354+DJ354)-DD354)</f>
        <v>0</v>
      </c>
      <c r="T354">
        <f>1/((CW354+1)/(Q354/1.6)+1/(R354/1.37)) + CW354/((CW354+1)/(Q354/1.6) + CW354/(R354/1.37))</f>
        <v>0</v>
      </c>
      <c r="U354">
        <f>(CR354*CU354)</f>
        <v>0</v>
      </c>
      <c r="V354">
        <f>(DK354+(U354+2*0.95*5.67E-8*(((DK354+$B$7)+273)^4-(DK354+273)^4)-44100*J354)/(1.84*29.3*R354+8*0.95*5.67E-8*(DK354+273)^3))</f>
        <v>0</v>
      </c>
      <c r="W354">
        <f>($C$7*DL354+$D$7*DM354+$E$7*V354)</f>
        <v>0</v>
      </c>
      <c r="X354">
        <f>0.61365*exp(17.502*W354/(240.97+W354))</f>
        <v>0</v>
      </c>
      <c r="Y354">
        <f>(Z354/AA354*100)</f>
        <v>0</v>
      </c>
      <c r="Z354">
        <f>DD354*(DI354+DJ354)/1000</f>
        <v>0</v>
      </c>
      <c r="AA354">
        <f>0.61365*exp(17.502*DK354/(240.97+DK354))</f>
        <v>0</v>
      </c>
      <c r="AB354">
        <f>(X354-DD354*(DI354+DJ354)/1000)</f>
        <v>0</v>
      </c>
      <c r="AC354">
        <f>(-J354*44100)</f>
        <v>0</v>
      </c>
      <c r="AD354">
        <f>2*29.3*R354*0.92*(DK354-W354)</f>
        <v>0</v>
      </c>
      <c r="AE354">
        <f>2*0.95*5.67E-8*(((DK354+$B$7)+273)^4-(W354+273)^4)</f>
        <v>0</v>
      </c>
      <c r="AF354">
        <f>U354+AE354+AC354+AD354</f>
        <v>0</v>
      </c>
      <c r="AG354">
        <f>DH354*AU354*(DC354-DB354*(1000-AU354*DE354)/(1000-AU354*DD354))/(100*CV354)</f>
        <v>0</v>
      </c>
      <c r="AH354">
        <f>1000*DH354*AU354*(DD354-DE354)/(100*CV354*(1000-AU354*DD354))</f>
        <v>0</v>
      </c>
      <c r="AI354">
        <f>(AJ354 - AK354 - DI354*1E3/(8.314*(DK354+273.15)) * AM354/DH354 * AL354) * DH354/(100*CV354) * (1000 - DE354)/1000</f>
        <v>0</v>
      </c>
      <c r="AJ354">
        <v>832.128758255255</v>
      </c>
      <c r="AK354">
        <v>809.895284848485</v>
      </c>
      <c r="AL354">
        <v>3.44701112437121</v>
      </c>
      <c r="AM354">
        <v>64.6680745848926</v>
      </c>
      <c r="AN354">
        <f>(AP354 - AO354 + DI354*1E3/(8.314*(DK354+273.15)) * AR354/DH354 * AQ354) * DH354/(100*CV354) * 1000/(1000 - AP354)</f>
        <v>0</v>
      </c>
      <c r="AO354">
        <v>24.1495148269946</v>
      </c>
      <c r="AP354">
        <v>25.1062391608392</v>
      </c>
      <c r="AQ354">
        <v>-5.96966017131802e-06</v>
      </c>
      <c r="AR354">
        <v>99.6129753711119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MAX(0,($B$13+$C$13*DP354)/(1+$D$13*DP354)*DI354/(DK354+273)*$E$13)</f>
        <v>0</v>
      </c>
      <c r="AX354" t="s">
        <v>407</v>
      </c>
      <c r="AY354" t="s">
        <v>407</v>
      </c>
      <c r="AZ354">
        <v>0</v>
      </c>
      <c r="BA354">
        <v>0</v>
      </c>
      <c r="BB354">
        <f>1-AZ354/BA354</f>
        <v>0</v>
      </c>
      <c r="BC354">
        <v>0</v>
      </c>
      <c r="BD354" t="s">
        <v>407</v>
      </c>
      <c r="BE354" t="s">
        <v>407</v>
      </c>
      <c r="BF354">
        <v>0</v>
      </c>
      <c r="BG354">
        <v>0</v>
      </c>
      <c r="BH354">
        <f>1-BF354/BG354</f>
        <v>0</v>
      </c>
      <c r="BI354">
        <v>0.5</v>
      </c>
      <c r="BJ354">
        <f>CS354</f>
        <v>0</v>
      </c>
      <c r="BK354">
        <f>L354</f>
        <v>0</v>
      </c>
      <c r="BL354">
        <f>BH354*BI354*BJ354</f>
        <v>0</v>
      </c>
      <c r="BM354">
        <f>(BK354-BC354)/BJ354</f>
        <v>0</v>
      </c>
      <c r="BN354">
        <f>(BA354-BG354)/BG354</f>
        <v>0</v>
      </c>
      <c r="BO354">
        <f>AZ354/(BB354+AZ354/BG354)</f>
        <v>0</v>
      </c>
      <c r="BP354" t="s">
        <v>407</v>
      </c>
      <c r="BQ354">
        <v>0</v>
      </c>
      <c r="BR354">
        <f>IF(BQ354&lt;&gt;0, BQ354, BO354)</f>
        <v>0</v>
      </c>
      <c r="BS354">
        <f>1-BR354/BG354</f>
        <v>0</v>
      </c>
      <c r="BT354">
        <f>(BG354-BF354)/(BG354-BR354)</f>
        <v>0</v>
      </c>
      <c r="BU354">
        <f>(BA354-BG354)/(BA354-BR354)</f>
        <v>0</v>
      </c>
      <c r="BV354">
        <f>(BG354-BF354)/(BG354-AZ354)</f>
        <v>0</v>
      </c>
      <c r="BW354">
        <f>(BA354-BG354)/(BA354-AZ354)</f>
        <v>0</v>
      </c>
      <c r="BX354">
        <f>(BT354*BR354/BF354)</f>
        <v>0</v>
      </c>
      <c r="BY354">
        <f>(1-BX354)</f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f>$B$11*DQ354+$C$11*DR354+$F$11*EC354*(1-EF354)</f>
        <v>0</v>
      </c>
      <c r="CS354">
        <f>CR354*CT354</f>
        <v>0</v>
      </c>
      <c r="CT354">
        <f>($B$11*$D$9+$C$11*$D$9+$F$11*((EP354+EH354)/MAX(EP354+EH354+EQ354, 0.1)*$I$9+EQ354/MAX(EP354+EH354+EQ354, 0.1)*$J$9))/($B$11+$C$11+$F$11)</f>
        <v>0</v>
      </c>
      <c r="CU354">
        <f>($B$11*$K$9+$C$11*$K$9+$F$11*((EP354+EH354)/MAX(EP354+EH354+EQ354, 0.1)*$P$9+EQ354/MAX(EP354+EH354+EQ354, 0.1)*$Q$9))/($B$11+$C$11+$F$11)</f>
        <v>0</v>
      </c>
      <c r="CV354">
        <v>2.96</v>
      </c>
      <c r="CW354">
        <v>0.5</v>
      </c>
      <c r="CX354" t="s">
        <v>408</v>
      </c>
      <c r="CY354">
        <v>2</v>
      </c>
      <c r="CZ354" t="b">
        <v>1</v>
      </c>
      <c r="DA354">
        <v>1510797119.6</v>
      </c>
      <c r="DB354">
        <v>766.136111111111</v>
      </c>
      <c r="DC354">
        <v>795.365962962963</v>
      </c>
      <c r="DD354">
        <v>25.1081888888889</v>
      </c>
      <c r="DE354">
        <v>24.1512740740741</v>
      </c>
      <c r="DF354">
        <v>757.138555555556</v>
      </c>
      <c r="DG354">
        <v>24.5364037037037</v>
      </c>
      <c r="DH354">
        <v>500.08562962963</v>
      </c>
      <c r="DI354">
        <v>89.7975222222222</v>
      </c>
      <c r="DJ354">
        <v>0.100037422222222</v>
      </c>
      <c r="DK354">
        <v>26.6089148148148</v>
      </c>
      <c r="DL354">
        <v>27.4877074074074</v>
      </c>
      <c r="DM354">
        <v>999.9</v>
      </c>
      <c r="DN354">
        <v>0</v>
      </c>
      <c r="DO354">
        <v>0</v>
      </c>
      <c r="DP354">
        <v>9995.96888888889</v>
      </c>
      <c r="DQ354">
        <v>0</v>
      </c>
      <c r="DR354">
        <v>9.81562481481482</v>
      </c>
      <c r="DS354">
        <v>-29.2298222222222</v>
      </c>
      <c r="DT354">
        <v>785.867888888889</v>
      </c>
      <c r="DU354">
        <v>815.050444444444</v>
      </c>
      <c r="DV354">
        <v>0.956913518518518</v>
      </c>
      <c r="DW354">
        <v>795.365962962963</v>
      </c>
      <c r="DX354">
        <v>24.1512740740741</v>
      </c>
      <c r="DY354">
        <v>2.25465481481481</v>
      </c>
      <c r="DZ354">
        <v>2.16872518518519</v>
      </c>
      <c r="EA354">
        <v>19.356037037037</v>
      </c>
      <c r="EB354">
        <v>18.7331481481481</v>
      </c>
      <c r="EC354">
        <v>2000.01592592593</v>
      </c>
      <c r="ED354">
        <v>0.979994777777778</v>
      </c>
      <c r="EE354">
        <v>0.0200053962962963</v>
      </c>
      <c r="EF354">
        <v>0</v>
      </c>
      <c r="EG354">
        <v>2.38021481481481</v>
      </c>
      <c r="EH354">
        <v>0</v>
      </c>
      <c r="EI354">
        <v>4884.10555555556</v>
      </c>
      <c r="EJ354">
        <v>17300.2518518519</v>
      </c>
      <c r="EK354">
        <v>37.8864814814815</v>
      </c>
      <c r="EL354">
        <v>38.3656666666667</v>
      </c>
      <c r="EM354">
        <v>37.569</v>
      </c>
      <c r="EN354">
        <v>37.062</v>
      </c>
      <c r="EO354">
        <v>37.312</v>
      </c>
      <c r="EP354">
        <v>1960.00444444444</v>
      </c>
      <c r="EQ354">
        <v>40.0114814814815</v>
      </c>
      <c r="ER354">
        <v>0</v>
      </c>
      <c r="ES354">
        <v>1679597880.5</v>
      </c>
      <c r="ET354">
        <v>0</v>
      </c>
      <c r="EU354">
        <v>2.39053461538461</v>
      </c>
      <c r="EV354">
        <v>-0.011600001472079</v>
      </c>
      <c r="EW354">
        <v>34.8119657774437</v>
      </c>
      <c r="EX354">
        <v>4884.28192307692</v>
      </c>
      <c r="EY354">
        <v>15</v>
      </c>
      <c r="EZ354">
        <v>0</v>
      </c>
      <c r="FA354" t="s">
        <v>409</v>
      </c>
      <c r="FB354">
        <v>1510787920.6</v>
      </c>
      <c r="FC354">
        <v>1510787921.6</v>
      </c>
      <c r="FD354">
        <v>0</v>
      </c>
      <c r="FE354">
        <v>-0.101</v>
      </c>
      <c r="FF354">
        <v>-0.012</v>
      </c>
      <c r="FG354">
        <v>6.901</v>
      </c>
      <c r="FH354">
        <v>0.516</v>
      </c>
      <c r="FI354">
        <v>420</v>
      </c>
      <c r="FJ354">
        <v>24</v>
      </c>
      <c r="FK354">
        <v>0.32</v>
      </c>
      <c r="FL354">
        <v>0.12</v>
      </c>
      <c r="FM354">
        <v>0.957015268292683</v>
      </c>
      <c r="FN354">
        <v>-0.00243737979094088</v>
      </c>
      <c r="FO354">
        <v>0.000584325252911225</v>
      </c>
      <c r="FP354">
        <v>1</v>
      </c>
      <c r="FQ354">
        <v>1</v>
      </c>
      <c r="FR354">
        <v>1</v>
      </c>
      <c r="FS354" t="s">
        <v>410</v>
      </c>
      <c r="FT354">
        <v>2.97275</v>
      </c>
      <c r="FU354">
        <v>2.7539</v>
      </c>
      <c r="FV354">
        <v>0.141491</v>
      </c>
      <c r="FW354">
        <v>0.146115</v>
      </c>
      <c r="FX354">
        <v>0.105424</v>
      </c>
      <c r="FY354">
        <v>0.103901</v>
      </c>
      <c r="FZ354">
        <v>33359</v>
      </c>
      <c r="GA354">
        <v>36189.3</v>
      </c>
      <c r="GB354">
        <v>35214.2</v>
      </c>
      <c r="GC354">
        <v>38438.6</v>
      </c>
      <c r="GD354">
        <v>44625.8</v>
      </c>
      <c r="GE354">
        <v>49736.4</v>
      </c>
      <c r="GF354">
        <v>54999.4</v>
      </c>
      <c r="GG354">
        <v>61640.1</v>
      </c>
      <c r="GH354">
        <v>1.9828</v>
      </c>
      <c r="GI354">
        <v>1.81498</v>
      </c>
      <c r="GJ354">
        <v>0.120793</v>
      </c>
      <c r="GK354">
        <v>0</v>
      </c>
      <c r="GL354">
        <v>25.5003</v>
      </c>
      <c r="GM354">
        <v>999.9</v>
      </c>
      <c r="GN354">
        <v>61.812</v>
      </c>
      <c r="GO354">
        <v>30.051</v>
      </c>
      <c r="GP354">
        <v>29.4137</v>
      </c>
      <c r="GQ354">
        <v>55.4833</v>
      </c>
      <c r="GR354">
        <v>49.4872</v>
      </c>
      <c r="GS354">
        <v>1</v>
      </c>
      <c r="GT354">
        <v>-0.00403709</v>
      </c>
      <c r="GU354">
        <v>0.597312</v>
      </c>
      <c r="GV354">
        <v>20.1165</v>
      </c>
      <c r="GW354">
        <v>5.19827</v>
      </c>
      <c r="GX354">
        <v>12.004</v>
      </c>
      <c r="GY354">
        <v>4.97535</v>
      </c>
      <c r="GZ354">
        <v>3.29305</v>
      </c>
      <c r="HA354">
        <v>9999</v>
      </c>
      <c r="HB354">
        <v>9999</v>
      </c>
      <c r="HC354">
        <v>999.9</v>
      </c>
      <c r="HD354">
        <v>9999</v>
      </c>
      <c r="HE354">
        <v>1.8631</v>
      </c>
      <c r="HF354">
        <v>1.86813</v>
      </c>
      <c r="HG354">
        <v>1.86789</v>
      </c>
      <c r="HH354">
        <v>1.86899</v>
      </c>
      <c r="HI354">
        <v>1.86988</v>
      </c>
      <c r="HJ354">
        <v>1.86585</v>
      </c>
      <c r="HK354">
        <v>1.86701</v>
      </c>
      <c r="HL354">
        <v>1.86838</v>
      </c>
      <c r="HM354">
        <v>5</v>
      </c>
      <c r="HN354">
        <v>0</v>
      </c>
      <c r="HO354">
        <v>0</v>
      </c>
      <c r="HP354">
        <v>0</v>
      </c>
      <c r="HQ354" t="s">
        <v>411</v>
      </c>
      <c r="HR354" t="s">
        <v>412</v>
      </c>
      <c r="HS354" t="s">
        <v>413</v>
      </c>
      <c r="HT354" t="s">
        <v>413</v>
      </c>
      <c r="HU354" t="s">
        <v>413</v>
      </c>
      <c r="HV354" t="s">
        <v>413</v>
      </c>
      <c r="HW354">
        <v>0</v>
      </c>
      <c r="HX354">
        <v>100</v>
      </c>
      <c r="HY354">
        <v>100</v>
      </c>
      <c r="HZ354">
        <v>9.145</v>
      </c>
      <c r="IA354">
        <v>0.5717</v>
      </c>
      <c r="IB354">
        <v>4.09459096810632</v>
      </c>
      <c r="IC354">
        <v>0.00701673648668627</v>
      </c>
      <c r="ID354">
        <v>-7.00304995360485e-07</v>
      </c>
      <c r="IE354">
        <v>-1.86506737496121e-11</v>
      </c>
      <c r="IF354">
        <v>0.00125787624930914</v>
      </c>
      <c r="IG354">
        <v>-0.0224036906934607</v>
      </c>
      <c r="IH354">
        <v>0.00249664406764014</v>
      </c>
      <c r="II354">
        <v>-2.59163740235367e-05</v>
      </c>
      <c r="IJ354">
        <v>-2</v>
      </c>
      <c r="IK354">
        <v>2020</v>
      </c>
      <c r="IL354">
        <v>1</v>
      </c>
      <c r="IM354">
        <v>25</v>
      </c>
      <c r="IN354">
        <v>153.4</v>
      </c>
      <c r="IO354">
        <v>153.4</v>
      </c>
      <c r="IP354">
        <v>1.77979</v>
      </c>
      <c r="IQ354">
        <v>2.62695</v>
      </c>
      <c r="IR354">
        <v>1.54785</v>
      </c>
      <c r="IS354">
        <v>2.30469</v>
      </c>
      <c r="IT354">
        <v>1.34644</v>
      </c>
      <c r="IU354">
        <v>2.44751</v>
      </c>
      <c r="IV354">
        <v>34.1678</v>
      </c>
      <c r="IW354">
        <v>24.2188</v>
      </c>
      <c r="IX354">
        <v>18</v>
      </c>
      <c r="IY354">
        <v>503.143</v>
      </c>
      <c r="IZ354">
        <v>396.944</v>
      </c>
      <c r="JA354">
        <v>24.2214</v>
      </c>
      <c r="JB354">
        <v>27.1422</v>
      </c>
      <c r="JC354">
        <v>30.0002</v>
      </c>
      <c r="JD354">
        <v>27.0966</v>
      </c>
      <c r="JE354">
        <v>27.0408</v>
      </c>
      <c r="JF354">
        <v>35.6329</v>
      </c>
      <c r="JG354">
        <v>26.0993</v>
      </c>
      <c r="JH354">
        <v>63.396</v>
      </c>
      <c r="JI354">
        <v>24.2334</v>
      </c>
      <c r="JJ354">
        <v>844.345</v>
      </c>
      <c r="JK354">
        <v>24.1585</v>
      </c>
      <c r="JL354">
        <v>102.059</v>
      </c>
      <c r="JM354">
        <v>102.61</v>
      </c>
    </row>
    <row r="355" spans="1:273">
      <c r="A355">
        <v>339</v>
      </c>
      <c r="B355">
        <v>1510797132.1</v>
      </c>
      <c r="C355">
        <v>7800</v>
      </c>
      <c r="D355" t="s">
        <v>1089</v>
      </c>
      <c r="E355" t="s">
        <v>1090</v>
      </c>
      <c r="F355">
        <v>5</v>
      </c>
      <c r="G355" t="s">
        <v>798</v>
      </c>
      <c r="H355" t="s">
        <v>406</v>
      </c>
      <c r="I355">
        <v>1510797124.31429</v>
      </c>
      <c r="J355">
        <f>(K355)/1000</f>
        <v>0</v>
      </c>
      <c r="K355">
        <f>IF(CZ355, AN355, AH355)</f>
        <v>0</v>
      </c>
      <c r="L355">
        <f>IF(CZ355, AI355, AG355)</f>
        <v>0</v>
      </c>
      <c r="M355">
        <f>DB355 - IF(AU355&gt;1, L355*CV355*100.0/(AW355*DP355), 0)</f>
        <v>0</v>
      </c>
      <c r="N355">
        <f>((T355-J355/2)*M355-L355)/(T355+J355/2)</f>
        <v>0</v>
      </c>
      <c r="O355">
        <f>N355*(DI355+DJ355)/1000.0</f>
        <v>0</v>
      </c>
      <c r="P355">
        <f>(DB355 - IF(AU355&gt;1, L355*CV355*100.0/(AW355*DP355), 0))*(DI355+DJ355)/1000.0</f>
        <v>0</v>
      </c>
      <c r="Q355">
        <f>2.0/((1/S355-1/R355)+SIGN(S355)*SQRT((1/S355-1/R355)*(1/S355-1/R355) + 4*CW355/((CW355+1)*(CW355+1))*(2*1/S355*1/R355-1/R355*1/R355)))</f>
        <v>0</v>
      </c>
      <c r="R355">
        <f>IF(LEFT(CX355,1)&lt;&gt;"0",IF(LEFT(CX355,1)="1",3.0,CY355),$D$5+$E$5*(DP355*DI355/($K$5*1000))+$F$5*(DP355*DI355/($K$5*1000))*MAX(MIN(CV355,$J$5),$I$5)*MAX(MIN(CV355,$J$5),$I$5)+$G$5*MAX(MIN(CV355,$J$5),$I$5)*(DP355*DI355/($K$5*1000))+$H$5*(DP355*DI355/($K$5*1000))*(DP355*DI355/($K$5*1000)))</f>
        <v>0</v>
      </c>
      <c r="S355">
        <f>J355*(1000-(1000*0.61365*exp(17.502*W355/(240.97+W355))/(DI355+DJ355)+DD355)/2)/(1000*0.61365*exp(17.502*W355/(240.97+W355))/(DI355+DJ355)-DD355)</f>
        <v>0</v>
      </c>
      <c r="T355">
        <f>1/((CW355+1)/(Q355/1.6)+1/(R355/1.37)) + CW355/((CW355+1)/(Q355/1.6) + CW355/(R355/1.37))</f>
        <v>0</v>
      </c>
      <c r="U355">
        <f>(CR355*CU355)</f>
        <v>0</v>
      </c>
      <c r="V355">
        <f>(DK355+(U355+2*0.95*5.67E-8*(((DK355+$B$7)+273)^4-(DK355+273)^4)-44100*J355)/(1.84*29.3*R355+8*0.95*5.67E-8*(DK355+273)^3))</f>
        <v>0</v>
      </c>
      <c r="W355">
        <f>($C$7*DL355+$D$7*DM355+$E$7*V355)</f>
        <v>0</v>
      </c>
      <c r="X355">
        <f>0.61365*exp(17.502*W355/(240.97+W355))</f>
        <v>0</v>
      </c>
      <c r="Y355">
        <f>(Z355/AA355*100)</f>
        <v>0</v>
      </c>
      <c r="Z355">
        <f>DD355*(DI355+DJ355)/1000</f>
        <v>0</v>
      </c>
      <c r="AA355">
        <f>0.61365*exp(17.502*DK355/(240.97+DK355))</f>
        <v>0</v>
      </c>
      <c r="AB355">
        <f>(X355-DD355*(DI355+DJ355)/1000)</f>
        <v>0</v>
      </c>
      <c r="AC355">
        <f>(-J355*44100)</f>
        <v>0</v>
      </c>
      <c r="AD355">
        <f>2*29.3*R355*0.92*(DK355-W355)</f>
        <v>0</v>
      </c>
      <c r="AE355">
        <f>2*0.95*5.67E-8*(((DK355+$B$7)+273)^4-(W355+273)^4)</f>
        <v>0</v>
      </c>
      <c r="AF355">
        <f>U355+AE355+AC355+AD355</f>
        <v>0</v>
      </c>
      <c r="AG355">
        <f>DH355*AU355*(DC355-DB355*(1000-AU355*DE355)/(1000-AU355*DD355))/(100*CV355)</f>
        <v>0</v>
      </c>
      <c r="AH355">
        <f>1000*DH355*AU355*(DD355-DE355)/(100*CV355*(1000-AU355*DD355))</f>
        <v>0</v>
      </c>
      <c r="AI355">
        <f>(AJ355 - AK355 - DI355*1E3/(8.314*(DK355+273.15)) * AM355/DH355 * AL355) * DH355/(100*CV355) * (1000 - DE355)/1000</f>
        <v>0</v>
      </c>
      <c r="AJ355">
        <v>849.666233272942</v>
      </c>
      <c r="AK355">
        <v>827.281636363636</v>
      </c>
      <c r="AL355">
        <v>3.48355839976429</v>
      </c>
      <c r="AM355">
        <v>64.6680745848926</v>
      </c>
      <c r="AN355">
        <f>(AP355 - AO355 + DI355*1E3/(8.314*(DK355+273.15)) * AR355/DH355 * AQ355) * DH355/(100*CV355) * 1000/(1000 - AP355)</f>
        <v>0</v>
      </c>
      <c r="AO355">
        <v>24.1502723717039</v>
      </c>
      <c r="AP355">
        <v>25.1006307692308</v>
      </c>
      <c r="AQ355">
        <v>-8.786056373319e-06</v>
      </c>
      <c r="AR355">
        <v>99.6129753711119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MAX(0,($B$13+$C$13*DP355)/(1+$D$13*DP355)*DI355/(DK355+273)*$E$13)</f>
        <v>0</v>
      </c>
      <c r="AX355" t="s">
        <v>407</v>
      </c>
      <c r="AY355" t="s">
        <v>407</v>
      </c>
      <c r="AZ355">
        <v>0</v>
      </c>
      <c r="BA355">
        <v>0</v>
      </c>
      <c r="BB355">
        <f>1-AZ355/BA355</f>
        <v>0</v>
      </c>
      <c r="BC355">
        <v>0</v>
      </c>
      <c r="BD355" t="s">
        <v>407</v>
      </c>
      <c r="BE355" t="s">
        <v>407</v>
      </c>
      <c r="BF355">
        <v>0</v>
      </c>
      <c r="BG355">
        <v>0</v>
      </c>
      <c r="BH355">
        <f>1-BF355/BG355</f>
        <v>0</v>
      </c>
      <c r="BI355">
        <v>0.5</v>
      </c>
      <c r="BJ355">
        <f>CS355</f>
        <v>0</v>
      </c>
      <c r="BK355">
        <f>L355</f>
        <v>0</v>
      </c>
      <c r="BL355">
        <f>BH355*BI355*BJ355</f>
        <v>0</v>
      </c>
      <c r="BM355">
        <f>(BK355-BC355)/BJ355</f>
        <v>0</v>
      </c>
      <c r="BN355">
        <f>(BA355-BG355)/BG355</f>
        <v>0</v>
      </c>
      <c r="BO355">
        <f>AZ355/(BB355+AZ355/BG355)</f>
        <v>0</v>
      </c>
      <c r="BP355" t="s">
        <v>407</v>
      </c>
      <c r="BQ355">
        <v>0</v>
      </c>
      <c r="BR355">
        <f>IF(BQ355&lt;&gt;0, BQ355, BO355)</f>
        <v>0</v>
      </c>
      <c r="BS355">
        <f>1-BR355/BG355</f>
        <v>0</v>
      </c>
      <c r="BT355">
        <f>(BG355-BF355)/(BG355-BR355)</f>
        <v>0</v>
      </c>
      <c r="BU355">
        <f>(BA355-BG355)/(BA355-BR355)</f>
        <v>0</v>
      </c>
      <c r="BV355">
        <f>(BG355-BF355)/(BG355-AZ355)</f>
        <v>0</v>
      </c>
      <c r="BW355">
        <f>(BA355-BG355)/(BA355-AZ355)</f>
        <v>0</v>
      </c>
      <c r="BX355">
        <f>(BT355*BR355/BF355)</f>
        <v>0</v>
      </c>
      <c r="BY355">
        <f>(1-BX355)</f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f>$B$11*DQ355+$C$11*DR355+$F$11*EC355*(1-EF355)</f>
        <v>0</v>
      </c>
      <c r="CS355">
        <f>CR355*CT355</f>
        <v>0</v>
      </c>
      <c r="CT355">
        <f>($B$11*$D$9+$C$11*$D$9+$F$11*((EP355+EH355)/MAX(EP355+EH355+EQ355, 0.1)*$I$9+EQ355/MAX(EP355+EH355+EQ355, 0.1)*$J$9))/($B$11+$C$11+$F$11)</f>
        <v>0</v>
      </c>
      <c r="CU355">
        <f>($B$11*$K$9+$C$11*$K$9+$F$11*((EP355+EH355)/MAX(EP355+EH355+EQ355, 0.1)*$P$9+EQ355/MAX(EP355+EH355+EQ355, 0.1)*$Q$9))/($B$11+$C$11+$F$11)</f>
        <v>0</v>
      </c>
      <c r="CV355">
        <v>2.96</v>
      </c>
      <c r="CW355">
        <v>0.5</v>
      </c>
      <c r="CX355" t="s">
        <v>408</v>
      </c>
      <c r="CY355">
        <v>2</v>
      </c>
      <c r="CZ355" t="b">
        <v>1</v>
      </c>
      <c r="DA355">
        <v>1510797124.31429</v>
      </c>
      <c r="DB355">
        <v>781.932035714285</v>
      </c>
      <c r="DC355">
        <v>811.285464285714</v>
      </c>
      <c r="DD355">
        <v>25.1059821428571</v>
      </c>
      <c r="DE355">
        <v>24.1504392857143</v>
      </c>
      <c r="DF355">
        <v>772.841607142857</v>
      </c>
      <c r="DG355">
        <v>24.5343035714286</v>
      </c>
      <c r="DH355">
        <v>500.080678571429</v>
      </c>
      <c r="DI355">
        <v>89.7976607142857</v>
      </c>
      <c r="DJ355">
        <v>0.100055310714286</v>
      </c>
      <c r="DK355">
        <v>26.6098964285714</v>
      </c>
      <c r="DL355">
        <v>27.4834071428571</v>
      </c>
      <c r="DM355">
        <v>999.9</v>
      </c>
      <c r="DN355">
        <v>0</v>
      </c>
      <c r="DO355">
        <v>0</v>
      </c>
      <c r="DP355">
        <v>9996.04785714286</v>
      </c>
      <c r="DQ355">
        <v>0</v>
      </c>
      <c r="DR355">
        <v>9.8157525</v>
      </c>
      <c r="DS355">
        <v>-29.3535285714286</v>
      </c>
      <c r="DT355">
        <v>802.068642857143</v>
      </c>
      <c r="DU355">
        <v>831.363285714286</v>
      </c>
      <c r="DV355">
        <v>0.955536285714286</v>
      </c>
      <c r="DW355">
        <v>811.285464285714</v>
      </c>
      <c r="DX355">
        <v>24.1504392857143</v>
      </c>
      <c r="DY355">
        <v>2.25445892857143</v>
      </c>
      <c r="DZ355">
        <v>2.16865321428571</v>
      </c>
      <c r="EA355">
        <v>19.3546464285714</v>
      </c>
      <c r="EB355">
        <v>18.7326142857143</v>
      </c>
      <c r="EC355">
        <v>1999.99392857143</v>
      </c>
      <c r="ED355">
        <v>0.979994642857143</v>
      </c>
      <c r="EE355">
        <v>0.0200055357142857</v>
      </c>
      <c r="EF355">
        <v>0</v>
      </c>
      <c r="EG355">
        <v>2.31098214285714</v>
      </c>
      <c r="EH355">
        <v>0</v>
      </c>
      <c r="EI355">
        <v>4886.72464285714</v>
      </c>
      <c r="EJ355">
        <v>17300.0607142857</v>
      </c>
      <c r="EK355">
        <v>37.8882857142857</v>
      </c>
      <c r="EL355">
        <v>38.366</v>
      </c>
      <c r="EM355">
        <v>37.5755</v>
      </c>
      <c r="EN355">
        <v>37.062</v>
      </c>
      <c r="EO355">
        <v>37.312</v>
      </c>
      <c r="EP355">
        <v>1959.9825</v>
      </c>
      <c r="EQ355">
        <v>40.0114285714286</v>
      </c>
      <c r="ER355">
        <v>0</v>
      </c>
      <c r="ES355">
        <v>1679597885.3</v>
      </c>
      <c r="ET355">
        <v>0</v>
      </c>
      <c r="EU355">
        <v>2.33206538461538</v>
      </c>
      <c r="EV355">
        <v>-0.794697435671437</v>
      </c>
      <c r="EW355">
        <v>32.3805128491377</v>
      </c>
      <c r="EX355">
        <v>4887.03576923077</v>
      </c>
      <c r="EY355">
        <v>15</v>
      </c>
      <c r="EZ355">
        <v>0</v>
      </c>
      <c r="FA355" t="s">
        <v>409</v>
      </c>
      <c r="FB355">
        <v>1510787920.6</v>
      </c>
      <c r="FC355">
        <v>1510787921.6</v>
      </c>
      <c r="FD355">
        <v>0</v>
      </c>
      <c r="FE355">
        <v>-0.101</v>
      </c>
      <c r="FF355">
        <v>-0.012</v>
      </c>
      <c r="FG355">
        <v>6.901</v>
      </c>
      <c r="FH355">
        <v>0.516</v>
      </c>
      <c r="FI355">
        <v>420</v>
      </c>
      <c r="FJ355">
        <v>24</v>
      </c>
      <c r="FK355">
        <v>0.32</v>
      </c>
      <c r="FL355">
        <v>0.12</v>
      </c>
      <c r="FM355">
        <v>0.956194275</v>
      </c>
      <c r="FN355">
        <v>-0.0139713883677323</v>
      </c>
      <c r="FO355">
        <v>0.0016534861352231</v>
      </c>
      <c r="FP355">
        <v>1</v>
      </c>
      <c r="FQ355">
        <v>1</v>
      </c>
      <c r="FR355">
        <v>1</v>
      </c>
      <c r="FS355" t="s">
        <v>410</v>
      </c>
      <c r="FT355">
        <v>2.97297</v>
      </c>
      <c r="FU355">
        <v>2.75371</v>
      </c>
      <c r="FV355">
        <v>0.143517</v>
      </c>
      <c r="FW355">
        <v>0.148097</v>
      </c>
      <c r="FX355">
        <v>0.105408</v>
      </c>
      <c r="FY355">
        <v>0.103895</v>
      </c>
      <c r="FZ355">
        <v>33280.5</v>
      </c>
      <c r="GA355">
        <v>36104.8</v>
      </c>
      <c r="GB355">
        <v>35214.3</v>
      </c>
      <c r="GC355">
        <v>38438.1</v>
      </c>
      <c r="GD355">
        <v>44626.2</v>
      </c>
      <c r="GE355">
        <v>49736.4</v>
      </c>
      <c r="GF355">
        <v>54998.8</v>
      </c>
      <c r="GG355">
        <v>61639.5</v>
      </c>
      <c r="GH355">
        <v>1.98312</v>
      </c>
      <c r="GI355">
        <v>1.8149</v>
      </c>
      <c r="GJ355">
        <v>0.121344</v>
      </c>
      <c r="GK355">
        <v>0</v>
      </c>
      <c r="GL355">
        <v>25.5003</v>
      </c>
      <c r="GM355">
        <v>999.9</v>
      </c>
      <c r="GN355">
        <v>61.812</v>
      </c>
      <c r="GO355">
        <v>30.051</v>
      </c>
      <c r="GP355">
        <v>29.4132</v>
      </c>
      <c r="GQ355">
        <v>55.2233</v>
      </c>
      <c r="GR355">
        <v>49.1587</v>
      </c>
      <c r="GS355">
        <v>1</v>
      </c>
      <c r="GT355">
        <v>-0.00397358</v>
      </c>
      <c r="GU355">
        <v>0.569303</v>
      </c>
      <c r="GV355">
        <v>20.1165</v>
      </c>
      <c r="GW355">
        <v>5.19842</v>
      </c>
      <c r="GX355">
        <v>12.004</v>
      </c>
      <c r="GY355">
        <v>4.97535</v>
      </c>
      <c r="GZ355">
        <v>3.29303</v>
      </c>
      <c r="HA355">
        <v>9999</v>
      </c>
      <c r="HB355">
        <v>9999</v>
      </c>
      <c r="HC355">
        <v>999.9</v>
      </c>
      <c r="HD355">
        <v>9999</v>
      </c>
      <c r="HE355">
        <v>1.86311</v>
      </c>
      <c r="HF355">
        <v>1.86813</v>
      </c>
      <c r="HG355">
        <v>1.8679</v>
      </c>
      <c r="HH355">
        <v>1.86901</v>
      </c>
      <c r="HI355">
        <v>1.86989</v>
      </c>
      <c r="HJ355">
        <v>1.86585</v>
      </c>
      <c r="HK355">
        <v>1.86697</v>
      </c>
      <c r="HL355">
        <v>1.86838</v>
      </c>
      <c r="HM355">
        <v>5</v>
      </c>
      <c r="HN355">
        <v>0</v>
      </c>
      <c r="HO355">
        <v>0</v>
      </c>
      <c r="HP355">
        <v>0</v>
      </c>
      <c r="HQ355" t="s">
        <v>411</v>
      </c>
      <c r="HR355" t="s">
        <v>412</v>
      </c>
      <c r="HS355" t="s">
        <v>413</v>
      </c>
      <c r="HT355" t="s">
        <v>413</v>
      </c>
      <c r="HU355" t="s">
        <v>413</v>
      </c>
      <c r="HV355" t="s">
        <v>413</v>
      </c>
      <c r="HW355">
        <v>0</v>
      </c>
      <c r="HX355">
        <v>100</v>
      </c>
      <c r="HY355">
        <v>100</v>
      </c>
      <c r="HZ355">
        <v>9.244</v>
      </c>
      <c r="IA355">
        <v>0.5714</v>
      </c>
      <c r="IB355">
        <v>4.09459096810632</v>
      </c>
      <c r="IC355">
        <v>0.00701673648668627</v>
      </c>
      <c r="ID355">
        <v>-7.00304995360485e-07</v>
      </c>
      <c r="IE355">
        <v>-1.86506737496121e-11</v>
      </c>
      <c r="IF355">
        <v>0.00125787624930914</v>
      </c>
      <c r="IG355">
        <v>-0.0224036906934607</v>
      </c>
      <c r="IH355">
        <v>0.00249664406764014</v>
      </c>
      <c r="II355">
        <v>-2.59163740235367e-05</v>
      </c>
      <c r="IJ355">
        <v>-2</v>
      </c>
      <c r="IK355">
        <v>2020</v>
      </c>
      <c r="IL355">
        <v>1</v>
      </c>
      <c r="IM355">
        <v>25</v>
      </c>
      <c r="IN355">
        <v>153.5</v>
      </c>
      <c r="IO355">
        <v>153.5</v>
      </c>
      <c r="IP355">
        <v>1.8103</v>
      </c>
      <c r="IQ355">
        <v>2.62207</v>
      </c>
      <c r="IR355">
        <v>1.54785</v>
      </c>
      <c r="IS355">
        <v>2.30347</v>
      </c>
      <c r="IT355">
        <v>1.34644</v>
      </c>
      <c r="IU355">
        <v>2.45483</v>
      </c>
      <c r="IV355">
        <v>34.1678</v>
      </c>
      <c r="IW355">
        <v>24.2276</v>
      </c>
      <c r="IX355">
        <v>18</v>
      </c>
      <c r="IY355">
        <v>503.359</v>
      </c>
      <c r="IZ355">
        <v>396.906</v>
      </c>
      <c r="JA355">
        <v>24.2351</v>
      </c>
      <c r="JB355">
        <v>27.1443</v>
      </c>
      <c r="JC355">
        <v>30.0003</v>
      </c>
      <c r="JD355">
        <v>27.0966</v>
      </c>
      <c r="JE355">
        <v>27.0411</v>
      </c>
      <c r="JF355">
        <v>36.2465</v>
      </c>
      <c r="JG355">
        <v>26.0993</v>
      </c>
      <c r="JH355">
        <v>63.396</v>
      </c>
      <c r="JI355">
        <v>24.246</v>
      </c>
      <c r="JJ355">
        <v>857.747</v>
      </c>
      <c r="JK355">
        <v>24.1585</v>
      </c>
      <c r="JL355">
        <v>102.058</v>
      </c>
      <c r="JM355">
        <v>102.609</v>
      </c>
    </row>
    <row r="356" spans="1:273">
      <c r="A356">
        <v>340</v>
      </c>
      <c r="B356">
        <v>1510797137.1</v>
      </c>
      <c r="C356">
        <v>7805</v>
      </c>
      <c r="D356" t="s">
        <v>1091</v>
      </c>
      <c r="E356" t="s">
        <v>1092</v>
      </c>
      <c r="F356">
        <v>5</v>
      </c>
      <c r="G356" t="s">
        <v>798</v>
      </c>
      <c r="H356" t="s">
        <v>406</v>
      </c>
      <c r="I356">
        <v>1510797129.6</v>
      </c>
      <c r="J356">
        <f>(K356)/1000</f>
        <v>0</v>
      </c>
      <c r="K356">
        <f>IF(CZ356, AN356, AH356)</f>
        <v>0</v>
      </c>
      <c r="L356">
        <f>IF(CZ356, AI356, AG356)</f>
        <v>0</v>
      </c>
      <c r="M356">
        <f>DB356 - IF(AU356&gt;1, L356*CV356*100.0/(AW356*DP356), 0)</f>
        <v>0</v>
      </c>
      <c r="N356">
        <f>((T356-J356/2)*M356-L356)/(T356+J356/2)</f>
        <v>0</v>
      </c>
      <c r="O356">
        <f>N356*(DI356+DJ356)/1000.0</f>
        <v>0</v>
      </c>
      <c r="P356">
        <f>(DB356 - IF(AU356&gt;1, L356*CV356*100.0/(AW356*DP356), 0))*(DI356+DJ356)/1000.0</f>
        <v>0</v>
      </c>
      <c r="Q356">
        <f>2.0/((1/S356-1/R356)+SIGN(S356)*SQRT((1/S356-1/R356)*(1/S356-1/R356) + 4*CW356/((CW356+1)*(CW356+1))*(2*1/S356*1/R356-1/R356*1/R356)))</f>
        <v>0</v>
      </c>
      <c r="R356">
        <f>IF(LEFT(CX356,1)&lt;&gt;"0",IF(LEFT(CX356,1)="1",3.0,CY356),$D$5+$E$5*(DP356*DI356/($K$5*1000))+$F$5*(DP356*DI356/($K$5*1000))*MAX(MIN(CV356,$J$5),$I$5)*MAX(MIN(CV356,$J$5),$I$5)+$G$5*MAX(MIN(CV356,$J$5),$I$5)*(DP356*DI356/($K$5*1000))+$H$5*(DP356*DI356/($K$5*1000))*(DP356*DI356/($K$5*1000)))</f>
        <v>0</v>
      </c>
      <c r="S356">
        <f>J356*(1000-(1000*0.61365*exp(17.502*W356/(240.97+W356))/(DI356+DJ356)+DD356)/2)/(1000*0.61365*exp(17.502*W356/(240.97+W356))/(DI356+DJ356)-DD356)</f>
        <v>0</v>
      </c>
      <c r="T356">
        <f>1/((CW356+1)/(Q356/1.6)+1/(R356/1.37)) + CW356/((CW356+1)/(Q356/1.6) + CW356/(R356/1.37))</f>
        <v>0</v>
      </c>
      <c r="U356">
        <f>(CR356*CU356)</f>
        <v>0</v>
      </c>
      <c r="V356">
        <f>(DK356+(U356+2*0.95*5.67E-8*(((DK356+$B$7)+273)^4-(DK356+273)^4)-44100*J356)/(1.84*29.3*R356+8*0.95*5.67E-8*(DK356+273)^3))</f>
        <v>0</v>
      </c>
      <c r="W356">
        <f>($C$7*DL356+$D$7*DM356+$E$7*V356)</f>
        <v>0</v>
      </c>
      <c r="X356">
        <f>0.61365*exp(17.502*W356/(240.97+W356))</f>
        <v>0</v>
      </c>
      <c r="Y356">
        <f>(Z356/AA356*100)</f>
        <v>0</v>
      </c>
      <c r="Z356">
        <f>DD356*(DI356+DJ356)/1000</f>
        <v>0</v>
      </c>
      <c r="AA356">
        <f>0.61365*exp(17.502*DK356/(240.97+DK356))</f>
        <v>0</v>
      </c>
      <c r="AB356">
        <f>(X356-DD356*(DI356+DJ356)/1000)</f>
        <v>0</v>
      </c>
      <c r="AC356">
        <f>(-J356*44100)</f>
        <v>0</v>
      </c>
      <c r="AD356">
        <f>2*29.3*R356*0.92*(DK356-W356)</f>
        <v>0</v>
      </c>
      <c r="AE356">
        <f>2*0.95*5.67E-8*(((DK356+$B$7)+273)^4-(W356+273)^4)</f>
        <v>0</v>
      </c>
      <c r="AF356">
        <f>U356+AE356+AC356+AD356</f>
        <v>0</v>
      </c>
      <c r="AG356">
        <f>DH356*AU356*(DC356-DB356*(1000-AU356*DE356)/(1000-AU356*DD356))/(100*CV356)</f>
        <v>0</v>
      </c>
      <c r="AH356">
        <f>1000*DH356*AU356*(DD356-DE356)/(100*CV356*(1000-AU356*DD356))</f>
        <v>0</v>
      </c>
      <c r="AI356">
        <f>(AJ356 - AK356 - DI356*1E3/(8.314*(DK356+273.15)) * AM356/DH356 * AL356) * DH356/(100*CV356) * (1000 - DE356)/1000</f>
        <v>0</v>
      </c>
      <c r="AJ356">
        <v>866.94508581881</v>
      </c>
      <c r="AK356">
        <v>844.530006060606</v>
      </c>
      <c r="AL356">
        <v>3.45417609273322</v>
      </c>
      <c r="AM356">
        <v>64.6680745848926</v>
      </c>
      <c r="AN356">
        <f>(AP356 - AO356 + DI356*1E3/(8.314*(DK356+273.15)) * AR356/DH356 * AQ356) * DH356/(100*CV356) * 1000/(1000 - AP356)</f>
        <v>0</v>
      </c>
      <c r="AO356">
        <v>24.1485263750373</v>
      </c>
      <c r="AP356">
        <v>25.0979300699301</v>
      </c>
      <c r="AQ356">
        <v>-3.4439345145197e-06</v>
      </c>
      <c r="AR356">
        <v>99.6129753711119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MAX(0,($B$13+$C$13*DP356)/(1+$D$13*DP356)*DI356/(DK356+273)*$E$13)</f>
        <v>0</v>
      </c>
      <c r="AX356" t="s">
        <v>407</v>
      </c>
      <c r="AY356" t="s">
        <v>407</v>
      </c>
      <c r="AZ356">
        <v>0</v>
      </c>
      <c r="BA356">
        <v>0</v>
      </c>
      <c r="BB356">
        <f>1-AZ356/BA356</f>
        <v>0</v>
      </c>
      <c r="BC356">
        <v>0</v>
      </c>
      <c r="BD356" t="s">
        <v>407</v>
      </c>
      <c r="BE356" t="s">
        <v>407</v>
      </c>
      <c r="BF356">
        <v>0</v>
      </c>
      <c r="BG356">
        <v>0</v>
      </c>
      <c r="BH356">
        <f>1-BF356/BG356</f>
        <v>0</v>
      </c>
      <c r="BI356">
        <v>0.5</v>
      </c>
      <c r="BJ356">
        <f>CS356</f>
        <v>0</v>
      </c>
      <c r="BK356">
        <f>L356</f>
        <v>0</v>
      </c>
      <c r="BL356">
        <f>BH356*BI356*BJ356</f>
        <v>0</v>
      </c>
      <c r="BM356">
        <f>(BK356-BC356)/BJ356</f>
        <v>0</v>
      </c>
      <c r="BN356">
        <f>(BA356-BG356)/BG356</f>
        <v>0</v>
      </c>
      <c r="BO356">
        <f>AZ356/(BB356+AZ356/BG356)</f>
        <v>0</v>
      </c>
      <c r="BP356" t="s">
        <v>407</v>
      </c>
      <c r="BQ356">
        <v>0</v>
      </c>
      <c r="BR356">
        <f>IF(BQ356&lt;&gt;0, BQ356, BO356)</f>
        <v>0</v>
      </c>
      <c r="BS356">
        <f>1-BR356/BG356</f>
        <v>0</v>
      </c>
      <c r="BT356">
        <f>(BG356-BF356)/(BG356-BR356)</f>
        <v>0</v>
      </c>
      <c r="BU356">
        <f>(BA356-BG356)/(BA356-BR356)</f>
        <v>0</v>
      </c>
      <c r="BV356">
        <f>(BG356-BF356)/(BG356-AZ356)</f>
        <v>0</v>
      </c>
      <c r="BW356">
        <f>(BA356-BG356)/(BA356-AZ356)</f>
        <v>0</v>
      </c>
      <c r="BX356">
        <f>(BT356*BR356/BF356)</f>
        <v>0</v>
      </c>
      <c r="BY356">
        <f>(1-BX356)</f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f>$B$11*DQ356+$C$11*DR356+$F$11*EC356*(1-EF356)</f>
        <v>0</v>
      </c>
      <c r="CS356">
        <f>CR356*CT356</f>
        <v>0</v>
      </c>
      <c r="CT356">
        <f>($B$11*$D$9+$C$11*$D$9+$F$11*((EP356+EH356)/MAX(EP356+EH356+EQ356, 0.1)*$I$9+EQ356/MAX(EP356+EH356+EQ356, 0.1)*$J$9))/($B$11+$C$11+$F$11)</f>
        <v>0</v>
      </c>
      <c r="CU356">
        <f>($B$11*$K$9+$C$11*$K$9+$F$11*((EP356+EH356)/MAX(EP356+EH356+EQ356, 0.1)*$P$9+EQ356/MAX(EP356+EH356+EQ356, 0.1)*$Q$9))/($B$11+$C$11+$F$11)</f>
        <v>0</v>
      </c>
      <c r="CV356">
        <v>2.96</v>
      </c>
      <c r="CW356">
        <v>0.5</v>
      </c>
      <c r="CX356" t="s">
        <v>408</v>
      </c>
      <c r="CY356">
        <v>2</v>
      </c>
      <c r="CZ356" t="b">
        <v>1</v>
      </c>
      <c r="DA356">
        <v>1510797129.6</v>
      </c>
      <c r="DB356">
        <v>799.72</v>
      </c>
      <c r="DC356">
        <v>829.166777777778</v>
      </c>
      <c r="DD356">
        <v>25.1029592592593</v>
      </c>
      <c r="DE356">
        <v>24.149462962963</v>
      </c>
      <c r="DF356">
        <v>790.525481481482</v>
      </c>
      <c r="DG356">
        <v>24.5314333333333</v>
      </c>
      <c r="DH356">
        <v>500.078962962963</v>
      </c>
      <c r="DI356">
        <v>89.7971851851852</v>
      </c>
      <c r="DJ356">
        <v>0.0999761074074074</v>
      </c>
      <c r="DK356">
        <v>26.6123888888889</v>
      </c>
      <c r="DL356">
        <v>27.4840777777778</v>
      </c>
      <c r="DM356">
        <v>999.9</v>
      </c>
      <c r="DN356">
        <v>0</v>
      </c>
      <c r="DO356">
        <v>0</v>
      </c>
      <c r="DP356">
        <v>10000.6937037037</v>
      </c>
      <c r="DQ356">
        <v>0</v>
      </c>
      <c r="DR356">
        <v>9.81634</v>
      </c>
      <c r="DS356">
        <v>-29.4468074074074</v>
      </c>
      <c r="DT356">
        <v>820.312185185185</v>
      </c>
      <c r="DU356">
        <v>849.686259259259</v>
      </c>
      <c r="DV356">
        <v>0.95348937037037</v>
      </c>
      <c r="DW356">
        <v>829.166777777778</v>
      </c>
      <c r="DX356">
        <v>24.149462962963</v>
      </c>
      <c r="DY356">
        <v>2.25417481481482</v>
      </c>
      <c r="DZ356">
        <v>2.16855407407407</v>
      </c>
      <c r="EA356">
        <v>19.3526185185185</v>
      </c>
      <c r="EB356">
        <v>18.7318851851852</v>
      </c>
      <c r="EC356">
        <v>1999.98407407407</v>
      </c>
      <c r="ED356">
        <v>0.979994777777778</v>
      </c>
      <c r="EE356">
        <v>0.0200053962962963</v>
      </c>
      <c r="EF356">
        <v>0</v>
      </c>
      <c r="EG356">
        <v>2.30927037037037</v>
      </c>
      <c r="EH356">
        <v>0</v>
      </c>
      <c r="EI356">
        <v>4889.4037037037</v>
      </c>
      <c r="EJ356">
        <v>17299.9888888889</v>
      </c>
      <c r="EK356">
        <v>37.897962962963</v>
      </c>
      <c r="EL356">
        <v>38.3703333333333</v>
      </c>
      <c r="EM356">
        <v>37.5783333333333</v>
      </c>
      <c r="EN356">
        <v>37.062</v>
      </c>
      <c r="EO356">
        <v>37.312</v>
      </c>
      <c r="EP356">
        <v>1959.97333333333</v>
      </c>
      <c r="EQ356">
        <v>40.0107407407407</v>
      </c>
      <c r="ER356">
        <v>0</v>
      </c>
      <c r="ES356">
        <v>1679597890.1</v>
      </c>
      <c r="ET356">
        <v>0</v>
      </c>
      <c r="EU356">
        <v>2.32024230769231</v>
      </c>
      <c r="EV356">
        <v>-0.430929918626731</v>
      </c>
      <c r="EW356">
        <v>29.5846153998282</v>
      </c>
      <c r="EX356">
        <v>4889.44192307692</v>
      </c>
      <c r="EY356">
        <v>15</v>
      </c>
      <c r="EZ356">
        <v>0</v>
      </c>
      <c r="FA356" t="s">
        <v>409</v>
      </c>
      <c r="FB356">
        <v>1510787920.6</v>
      </c>
      <c r="FC356">
        <v>1510787921.6</v>
      </c>
      <c r="FD356">
        <v>0</v>
      </c>
      <c r="FE356">
        <v>-0.101</v>
      </c>
      <c r="FF356">
        <v>-0.012</v>
      </c>
      <c r="FG356">
        <v>6.901</v>
      </c>
      <c r="FH356">
        <v>0.516</v>
      </c>
      <c r="FI356">
        <v>420</v>
      </c>
      <c r="FJ356">
        <v>24</v>
      </c>
      <c r="FK356">
        <v>0.32</v>
      </c>
      <c r="FL356">
        <v>0.12</v>
      </c>
      <c r="FM356">
        <v>0.954505195121951</v>
      </c>
      <c r="FN356">
        <v>-0.0246941393728228</v>
      </c>
      <c r="FO356">
        <v>0.00261407103510246</v>
      </c>
      <c r="FP356">
        <v>1</v>
      </c>
      <c r="FQ356">
        <v>1</v>
      </c>
      <c r="FR356">
        <v>1</v>
      </c>
      <c r="FS356" t="s">
        <v>410</v>
      </c>
      <c r="FT356">
        <v>2.97281</v>
      </c>
      <c r="FU356">
        <v>2.75394</v>
      </c>
      <c r="FV356">
        <v>0.145502</v>
      </c>
      <c r="FW356">
        <v>0.149984</v>
      </c>
      <c r="FX356">
        <v>0.105396</v>
      </c>
      <c r="FY356">
        <v>0.103891</v>
      </c>
      <c r="FZ356">
        <v>33203.5</v>
      </c>
      <c r="GA356">
        <v>36024.6</v>
      </c>
      <c r="GB356">
        <v>35214.5</v>
      </c>
      <c r="GC356">
        <v>38437.8</v>
      </c>
      <c r="GD356">
        <v>44627.1</v>
      </c>
      <c r="GE356">
        <v>49736.4</v>
      </c>
      <c r="GF356">
        <v>54999</v>
      </c>
      <c r="GG356">
        <v>61639.2</v>
      </c>
      <c r="GH356">
        <v>1.9826</v>
      </c>
      <c r="GI356">
        <v>1.815</v>
      </c>
      <c r="GJ356">
        <v>0.121497</v>
      </c>
      <c r="GK356">
        <v>0</v>
      </c>
      <c r="GL356">
        <v>25.5003</v>
      </c>
      <c r="GM356">
        <v>999.9</v>
      </c>
      <c r="GN356">
        <v>61.812</v>
      </c>
      <c r="GO356">
        <v>30.051</v>
      </c>
      <c r="GP356">
        <v>29.4142</v>
      </c>
      <c r="GQ356">
        <v>55.5933</v>
      </c>
      <c r="GR356">
        <v>49.4631</v>
      </c>
      <c r="GS356">
        <v>1</v>
      </c>
      <c r="GT356">
        <v>-0.00387957</v>
      </c>
      <c r="GU356">
        <v>0.567917</v>
      </c>
      <c r="GV356">
        <v>20.1166</v>
      </c>
      <c r="GW356">
        <v>5.19887</v>
      </c>
      <c r="GX356">
        <v>12.0041</v>
      </c>
      <c r="GY356">
        <v>4.97545</v>
      </c>
      <c r="GZ356">
        <v>3.293</v>
      </c>
      <c r="HA356">
        <v>9999</v>
      </c>
      <c r="HB356">
        <v>9999</v>
      </c>
      <c r="HC356">
        <v>999.9</v>
      </c>
      <c r="HD356">
        <v>9999</v>
      </c>
      <c r="HE356">
        <v>1.8631</v>
      </c>
      <c r="HF356">
        <v>1.86813</v>
      </c>
      <c r="HG356">
        <v>1.86787</v>
      </c>
      <c r="HH356">
        <v>1.86901</v>
      </c>
      <c r="HI356">
        <v>1.86987</v>
      </c>
      <c r="HJ356">
        <v>1.86587</v>
      </c>
      <c r="HK356">
        <v>1.86698</v>
      </c>
      <c r="HL356">
        <v>1.86836</v>
      </c>
      <c r="HM356">
        <v>5</v>
      </c>
      <c r="HN356">
        <v>0</v>
      </c>
      <c r="HO356">
        <v>0</v>
      </c>
      <c r="HP356">
        <v>0</v>
      </c>
      <c r="HQ356" t="s">
        <v>411</v>
      </c>
      <c r="HR356" t="s">
        <v>412</v>
      </c>
      <c r="HS356" t="s">
        <v>413</v>
      </c>
      <c r="HT356" t="s">
        <v>413</v>
      </c>
      <c r="HU356" t="s">
        <v>413</v>
      </c>
      <c r="HV356" t="s">
        <v>413</v>
      </c>
      <c r="HW356">
        <v>0</v>
      </c>
      <c r="HX356">
        <v>100</v>
      </c>
      <c r="HY356">
        <v>100</v>
      </c>
      <c r="HZ356">
        <v>9.342</v>
      </c>
      <c r="IA356">
        <v>0.5713</v>
      </c>
      <c r="IB356">
        <v>4.09459096810632</v>
      </c>
      <c r="IC356">
        <v>0.00701673648668627</v>
      </c>
      <c r="ID356">
        <v>-7.00304995360485e-07</v>
      </c>
      <c r="IE356">
        <v>-1.86506737496121e-11</v>
      </c>
      <c r="IF356">
        <v>0.00125787624930914</v>
      </c>
      <c r="IG356">
        <v>-0.0224036906934607</v>
      </c>
      <c r="IH356">
        <v>0.00249664406764014</v>
      </c>
      <c r="II356">
        <v>-2.59163740235367e-05</v>
      </c>
      <c r="IJ356">
        <v>-2</v>
      </c>
      <c r="IK356">
        <v>2020</v>
      </c>
      <c r="IL356">
        <v>1</v>
      </c>
      <c r="IM356">
        <v>25</v>
      </c>
      <c r="IN356">
        <v>153.6</v>
      </c>
      <c r="IO356">
        <v>153.6</v>
      </c>
      <c r="IP356">
        <v>1.83716</v>
      </c>
      <c r="IQ356">
        <v>2.61963</v>
      </c>
      <c r="IR356">
        <v>1.54785</v>
      </c>
      <c r="IS356">
        <v>2.30347</v>
      </c>
      <c r="IT356">
        <v>1.34644</v>
      </c>
      <c r="IU356">
        <v>2.41333</v>
      </c>
      <c r="IV356">
        <v>34.1678</v>
      </c>
      <c r="IW356">
        <v>24.2188</v>
      </c>
      <c r="IX356">
        <v>18</v>
      </c>
      <c r="IY356">
        <v>503.029</v>
      </c>
      <c r="IZ356">
        <v>396.962</v>
      </c>
      <c r="JA356">
        <v>24.2488</v>
      </c>
      <c r="JB356">
        <v>27.1445</v>
      </c>
      <c r="JC356">
        <v>30.0003</v>
      </c>
      <c r="JD356">
        <v>27.0987</v>
      </c>
      <c r="JE356">
        <v>27.0413</v>
      </c>
      <c r="JF356">
        <v>36.7713</v>
      </c>
      <c r="JG356">
        <v>26.0993</v>
      </c>
      <c r="JH356">
        <v>63.396</v>
      </c>
      <c r="JI356">
        <v>24.2543</v>
      </c>
      <c r="JJ356">
        <v>871.212</v>
      </c>
      <c r="JK356">
        <v>24.1585</v>
      </c>
      <c r="JL356">
        <v>102.059</v>
      </c>
      <c r="JM356">
        <v>102.608</v>
      </c>
    </row>
    <row r="357" spans="1:273">
      <c r="A357">
        <v>341</v>
      </c>
      <c r="B357">
        <v>1510797142.1</v>
      </c>
      <c r="C357">
        <v>7810</v>
      </c>
      <c r="D357" t="s">
        <v>1093</v>
      </c>
      <c r="E357" t="s">
        <v>1094</v>
      </c>
      <c r="F357">
        <v>5</v>
      </c>
      <c r="G357" t="s">
        <v>798</v>
      </c>
      <c r="H357" t="s">
        <v>406</v>
      </c>
      <c r="I357">
        <v>1510797134.31429</v>
      </c>
      <c r="J357">
        <f>(K357)/1000</f>
        <v>0</v>
      </c>
      <c r="K357">
        <f>IF(CZ357, AN357, AH357)</f>
        <v>0</v>
      </c>
      <c r="L357">
        <f>IF(CZ357, AI357, AG357)</f>
        <v>0</v>
      </c>
      <c r="M357">
        <f>DB357 - IF(AU357&gt;1, L357*CV357*100.0/(AW357*DP357), 0)</f>
        <v>0</v>
      </c>
      <c r="N357">
        <f>((T357-J357/2)*M357-L357)/(T357+J357/2)</f>
        <v>0</v>
      </c>
      <c r="O357">
        <f>N357*(DI357+DJ357)/1000.0</f>
        <v>0</v>
      </c>
      <c r="P357">
        <f>(DB357 - IF(AU357&gt;1, L357*CV357*100.0/(AW357*DP357), 0))*(DI357+DJ357)/1000.0</f>
        <v>0</v>
      </c>
      <c r="Q357">
        <f>2.0/((1/S357-1/R357)+SIGN(S357)*SQRT((1/S357-1/R357)*(1/S357-1/R357) + 4*CW357/((CW357+1)*(CW357+1))*(2*1/S357*1/R357-1/R357*1/R357)))</f>
        <v>0</v>
      </c>
      <c r="R357">
        <f>IF(LEFT(CX357,1)&lt;&gt;"0",IF(LEFT(CX357,1)="1",3.0,CY357),$D$5+$E$5*(DP357*DI357/($K$5*1000))+$F$5*(DP357*DI357/($K$5*1000))*MAX(MIN(CV357,$J$5),$I$5)*MAX(MIN(CV357,$J$5),$I$5)+$G$5*MAX(MIN(CV357,$J$5),$I$5)*(DP357*DI357/($K$5*1000))+$H$5*(DP357*DI357/($K$5*1000))*(DP357*DI357/($K$5*1000)))</f>
        <v>0</v>
      </c>
      <c r="S357">
        <f>J357*(1000-(1000*0.61365*exp(17.502*W357/(240.97+W357))/(DI357+DJ357)+DD357)/2)/(1000*0.61365*exp(17.502*W357/(240.97+W357))/(DI357+DJ357)-DD357)</f>
        <v>0</v>
      </c>
      <c r="T357">
        <f>1/((CW357+1)/(Q357/1.6)+1/(R357/1.37)) + CW357/((CW357+1)/(Q357/1.6) + CW357/(R357/1.37))</f>
        <v>0</v>
      </c>
      <c r="U357">
        <f>(CR357*CU357)</f>
        <v>0</v>
      </c>
      <c r="V357">
        <f>(DK357+(U357+2*0.95*5.67E-8*(((DK357+$B$7)+273)^4-(DK357+273)^4)-44100*J357)/(1.84*29.3*R357+8*0.95*5.67E-8*(DK357+273)^3))</f>
        <v>0</v>
      </c>
      <c r="W357">
        <f>($C$7*DL357+$D$7*DM357+$E$7*V357)</f>
        <v>0</v>
      </c>
      <c r="X357">
        <f>0.61365*exp(17.502*W357/(240.97+W357))</f>
        <v>0</v>
      </c>
      <c r="Y357">
        <f>(Z357/AA357*100)</f>
        <v>0</v>
      </c>
      <c r="Z357">
        <f>DD357*(DI357+DJ357)/1000</f>
        <v>0</v>
      </c>
      <c r="AA357">
        <f>0.61365*exp(17.502*DK357/(240.97+DK357))</f>
        <v>0</v>
      </c>
      <c r="AB357">
        <f>(X357-DD357*(DI357+DJ357)/1000)</f>
        <v>0</v>
      </c>
      <c r="AC357">
        <f>(-J357*44100)</f>
        <v>0</v>
      </c>
      <c r="AD357">
        <f>2*29.3*R357*0.92*(DK357-W357)</f>
        <v>0</v>
      </c>
      <c r="AE357">
        <f>2*0.95*5.67E-8*(((DK357+$B$7)+273)^4-(W357+273)^4)</f>
        <v>0</v>
      </c>
      <c r="AF357">
        <f>U357+AE357+AC357+AD357</f>
        <v>0</v>
      </c>
      <c r="AG357">
        <f>DH357*AU357*(DC357-DB357*(1000-AU357*DE357)/(1000-AU357*DD357))/(100*CV357)</f>
        <v>0</v>
      </c>
      <c r="AH357">
        <f>1000*DH357*AU357*(DD357-DE357)/(100*CV357*(1000-AU357*DD357))</f>
        <v>0</v>
      </c>
      <c r="AI357">
        <f>(AJ357 - AK357 - DI357*1E3/(8.314*(DK357+273.15)) * AM357/DH357 * AL357) * DH357/(100*CV357) * (1000 - DE357)/1000</f>
        <v>0</v>
      </c>
      <c r="AJ357">
        <v>883.330503875785</v>
      </c>
      <c r="AK357">
        <v>861.28609090909</v>
      </c>
      <c r="AL357">
        <v>3.34206407492207</v>
      </c>
      <c r="AM357">
        <v>64.6680745848926</v>
      </c>
      <c r="AN357">
        <f>(AP357 - AO357 + DI357*1E3/(8.314*(DK357+273.15)) * AR357/DH357 * AQ357) * DH357/(100*CV357) * 1000/(1000 - AP357)</f>
        <v>0</v>
      </c>
      <c r="AO357">
        <v>24.1488588794603</v>
      </c>
      <c r="AP357">
        <v>25.0966965034965</v>
      </c>
      <c r="AQ357">
        <v>-1.73050334996454e-06</v>
      </c>
      <c r="AR357">
        <v>99.6129753711119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MAX(0,($B$13+$C$13*DP357)/(1+$D$13*DP357)*DI357/(DK357+273)*$E$13)</f>
        <v>0</v>
      </c>
      <c r="AX357" t="s">
        <v>407</v>
      </c>
      <c r="AY357" t="s">
        <v>407</v>
      </c>
      <c r="AZ357">
        <v>0</v>
      </c>
      <c r="BA357">
        <v>0</v>
      </c>
      <c r="BB357">
        <f>1-AZ357/BA357</f>
        <v>0</v>
      </c>
      <c r="BC357">
        <v>0</v>
      </c>
      <c r="BD357" t="s">
        <v>407</v>
      </c>
      <c r="BE357" t="s">
        <v>407</v>
      </c>
      <c r="BF357">
        <v>0</v>
      </c>
      <c r="BG357">
        <v>0</v>
      </c>
      <c r="BH357">
        <f>1-BF357/BG357</f>
        <v>0</v>
      </c>
      <c r="BI357">
        <v>0.5</v>
      </c>
      <c r="BJ357">
        <f>CS357</f>
        <v>0</v>
      </c>
      <c r="BK357">
        <f>L357</f>
        <v>0</v>
      </c>
      <c r="BL357">
        <f>BH357*BI357*BJ357</f>
        <v>0</v>
      </c>
      <c r="BM357">
        <f>(BK357-BC357)/BJ357</f>
        <v>0</v>
      </c>
      <c r="BN357">
        <f>(BA357-BG357)/BG357</f>
        <v>0</v>
      </c>
      <c r="BO357">
        <f>AZ357/(BB357+AZ357/BG357)</f>
        <v>0</v>
      </c>
      <c r="BP357" t="s">
        <v>407</v>
      </c>
      <c r="BQ357">
        <v>0</v>
      </c>
      <c r="BR357">
        <f>IF(BQ357&lt;&gt;0, BQ357, BO357)</f>
        <v>0</v>
      </c>
      <c r="BS357">
        <f>1-BR357/BG357</f>
        <v>0</v>
      </c>
      <c r="BT357">
        <f>(BG357-BF357)/(BG357-BR357)</f>
        <v>0</v>
      </c>
      <c r="BU357">
        <f>(BA357-BG357)/(BA357-BR357)</f>
        <v>0</v>
      </c>
      <c r="BV357">
        <f>(BG357-BF357)/(BG357-AZ357)</f>
        <v>0</v>
      </c>
      <c r="BW357">
        <f>(BA357-BG357)/(BA357-AZ357)</f>
        <v>0</v>
      </c>
      <c r="BX357">
        <f>(BT357*BR357/BF357)</f>
        <v>0</v>
      </c>
      <c r="BY357">
        <f>(1-BX357)</f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f>$B$11*DQ357+$C$11*DR357+$F$11*EC357*(1-EF357)</f>
        <v>0</v>
      </c>
      <c r="CS357">
        <f>CR357*CT357</f>
        <v>0</v>
      </c>
      <c r="CT357">
        <f>($B$11*$D$9+$C$11*$D$9+$F$11*((EP357+EH357)/MAX(EP357+EH357+EQ357, 0.1)*$I$9+EQ357/MAX(EP357+EH357+EQ357, 0.1)*$J$9))/($B$11+$C$11+$F$11)</f>
        <v>0</v>
      </c>
      <c r="CU357">
        <f>($B$11*$K$9+$C$11*$K$9+$F$11*((EP357+EH357)/MAX(EP357+EH357+EQ357, 0.1)*$P$9+EQ357/MAX(EP357+EH357+EQ357, 0.1)*$Q$9))/($B$11+$C$11+$F$11)</f>
        <v>0</v>
      </c>
      <c r="CV357">
        <v>2.96</v>
      </c>
      <c r="CW357">
        <v>0.5</v>
      </c>
      <c r="CX357" t="s">
        <v>408</v>
      </c>
      <c r="CY357">
        <v>2</v>
      </c>
      <c r="CZ357" t="b">
        <v>1</v>
      </c>
      <c r="DA357">
        <v>1510797134.31429</v>
      </c>
      <c r="DB357">
        <v>815.529678571428</v>
      </c>
      <c r="DC357">
        <v>844.834571428571</v>
      </c>
      <c r="DD357">
        <v>25.1001178571429</v>
      </c>
      <c r="DE357">
        <v>24.1494035714286</v>
      </c>
      <c r="DF357">
        <v>806.243071428571</v>
      </c>
      <c r="DG357">
        <v>24.5287392857143</v>
      </c>
      <c r="DH357">
        <v>500.08025</v>
      </c>
      <c r="DI357">
        <v>89.7963607142857</v>
      </c>
      <c r="DJ357">
        <v>0.100036971428571</v>
      </c>
      <c r="DK357">
        <v>26.6148214285714</v>
      </c>
      <c r="DL357">
        <v>27.491275</v>
      </c>
      <c r="DM357">
        <v>999.9</v>
      </c>
      <c r="DN357">
        <v>0</v>
      </c>
      <c r="DO357">
        <v>0</v>
      </c>
      <c r="DP357">
        <v>9993.28107142857</v>
      </c>
      <c r="DQ357">
        <v>0</v>
      </c>
      <c r="DR357">
        <v>9.81555535714286</v>
      </c>
      <c r="DS357">
        <v>-29.3049142857143</v>
      </c>
      <c r="DT357">
        <v>836.526464285714</v>
      </c>
      <c r="DU357">
        <v>865.741714285714</v>
      </c>
      <c r="DV357">
        <v>0.950717107142857</v>
      </c>
      <c r="DW357">
        <v>844.834571428571</v>
      </c>
      <c r="DX357">
        <v>24.1494035714286</v>
      </c>
      <c r="DY357">
        <v>2.25389892857143</v>
      </c>
      <c r="DZ357">
        <v>2.16852857142857</v>
      </c>
      <c r="EA357">
        <v>19.3506571428571</v>
      </c>
      <c r="EB357">
        <v>18.7317035714286</v>
      </c>
      <c r="EC357">
        <v>1999.99</v>
      </c>
      <c r="ED357">
        <v>0.97999475</v>
      </c>
      <c r="EE357">
        <v>0.020005425</v>
      </c>
      <c r="EF357">
        <v>0</v>
      </c>
      <c r="EG357">
        <v>2.28982142857143</v>
      </c>
      <c r="EH357">
        <v>0</v>
      </c>
      <c r="EI357">
        <v>4891.61928571429</v>
      </c>
      <c r="EJ357">
        <v>17300.0392857143</v>
      </c>
      <c r="EK357">
        <v>37.906</v>
      </c>
      <c r="EL357">
        <v>38.37275</v>
      </c>
      <c r="EM357">
        <v>37.58225</v>
      </c>
      <c r="EN357">
        <v>37.062</v>
      </c>
      <c r="EO357">
        <v>37.312</v>
      </c>
      <c r="EP357">
        <v>1959.97892857143</v>
      </c>
      <c r="EQ357">
        <v>40.0110714285714</v>
      </c>
      <c r="ER357">
        <v>0</v>
      </c>
      <c r="ES357">
        <v>1679597894.9</v>
      </c>
      <c r="ET357">
        <v>0</v>
      </c>
      <c r="EU357">
        <v>2.30465384615385</v>
      </c>
      <c r="EV357">
        <v>0.649319658878212</v>
      </c>
      <c r="EW357">
        <v>26.3805128052937</v>
      </c>
      <c r="EX357">
        <v>4891.66653846154</v>
      </c>
      <c r="EY357">
        <v>15</v>
      </c>
      <c r="EZ357">
        <v>0</v>
      </c>
      <c r="FA357" t="s">
        <v>409</v>
      </c>
      <c r="FB357">
        <v>1510787920.6</v>
      </c>
      <c r="FC357">
        <v>1510787921.6</v>
      </c>
      <c r="FD357">
        <v>0</v>
      </c>
      <c r="FE357">
        <v>-0.101</v>
      </c>
      <c r="FF357">
        <v>-0.012</v>
      </c>
      <c r="FG357">
        <v>6.901</v>
      </c>
      <c r="FH357">
        <v>0.516</v>
      </c>
      <c r="FI357">
        <v>420</v>
      </c>
      <c r="FJ357">
        <v>24</v>
      </c>
      <c r="FK357">
        <v>0.32</v>
      </c>
      <c r="FL357">
        <v>0.12</v>
      </c>
      <c r="FM357">
        <v>0.952866121951219</v>
      </c>
      <c r="FN357">
        <v>-0.0325183066202075</v>
      </c>
      <c r="FO357">
        <v>0.0032554865897969</v>
      </c>
      <c r="FP357">
        <v>1</v>
      </c>
      <c r="FQ357">
        <v>1</v>
      </c>
      <c r="FR357">
        <v>1</v>
      </c>
      <c r="FS357" t="s">
        <v>410</v>
      </c>
      <c r="FT357">
        <v>2.97283</v>
      </c>
      <c r="FU357">
        <v>2.75363</v>
      </c>
      <c r="FV357">
        <v>0.147405</v>
      </c>
      <c r="FW357">
        <v>0.151782</v>
      </c>
      <c r="FX357">
        <v>0.105391</v>
      </c>
      <c r="FY357">
        <v>0.103895</v>
      </c>
      <c r="FZ357">
        <v>33129.5</v>
      </c>
      <c r="GA357">
        <v>35948.2</v>
      </c>
      <c r="GB357">
        <v>35214.4</v>
      </c>
      <c r="GC357">
        <v>38437.5</v>
      </c>
      <c r="GD357">
        <v>44627.6</v>
      </c>
      <c r="GE357">
        <v>49736</v>
      </c>
      <c r="GF357">
        <v>54999.3</v>
      </c>
      <c r="GG357">
        <v>61638.9</v>
      </c>
      <c r="GH357">
        <v>1.9827</v>
      </c>
      <c r="GI357">
        <v>1.81502</v>
      </c>
      <c r="GJ357">
        <v>0.12226</v>
      </c>
      <c r="GK357">
        <v>0</v>
      </c>
      <c r="GL357">
        <v>25.5003</v>
      </c>
      <c r="GM357">
        <v>999.9</v>
      </c>
      <c r="GN357">
        <v>61.812</v>
      </c>
      <c r="GO357">
        <v>30.041</v>
      </c>
      <c r="GP357">
        <v>29.3961</v>
      </c>
      <c r="GQ357">
        <v>55.4233</v>
      </c>
      <c r="GR357">
        <v>49.4992</v>
      </c>
      <c r="GS357">
        <v>1</v>
      </c>
      <c r="GT357">
        <v>-0.00387957</v>
      </c>
      <c r="GU357">
        <v>0.585787</v>
      </c>
      <c r="GV357">
        <v>20.1165</v>
      </c>
      <c r="GW357">
        <v>5.19782</v>
      </c>
      <c r="GX357">
        <v>12.004</v>
      </c>
      <c r="GY357">
        <v>4.97525</v>
      </c>
      <c r="GZ357">
        <v>3.293</v>
      </c>
      <c r="HA357">
        <v>9999</v>
      </c>
      <c r="HB357">
        <v>9999</v>
      </c>
      <c r="HC357">
        <v>999.9</v>
      </c>
      <c r="HD357">
        <v>9999</v>
      </c>
      <c r="HE357">
        <v>1.8631</v>
      </c>
      <c r="HF357">
        <v>1.86813</v>
      </c>
      <c r="HG357">
        <v>1.86787</v>
      </c>
      <c r="HH357">
        <v>1.86903</v>
      </c>
      <c r="HI357">
        <v>1.86987</v>
      </c>
      <c r="HJ357">
        <v>1.86586</v>
      </c>
      <c r="HK357">
        <v>1.86699</v>
      </c>
      <c r="HL357">
        <v>1.86838</v>
      </c>
      <c r="HM357">
        <v>5</v>
      </c>
      <c r="HN357">
        <v>0</v>
      </c>
      <c r="HO357">
        <v>0</v>
      </c>
      <c r="HP357">
        <v>0</v>
      </c>
      <c r="HQ357" t="s">
        <v>411</v>
      </c>
      <c r="HR357" t="s">
        <v>412</v>
      </c>
      <c r="HS357" t="s">
        <v>413</v>
      </c>
      <c r="HT357" t="s">
        <v>413</v>
      </c>
      <c r="HU357" t="s">
        <v>413</v>
      </c>
      <c r="HV357" t="s">
        <v>413</v>
      </c>
      <c r="HW357">
        <v>0</v>
      </c>
      <c r="HX357">
        <v>100</v>
      </c>
      <c r="HY357">
        <v>100</v>
      </c>
      <c r="HZ357">
        <v>9.436</v>
      </c>
      <c r="IA357">
        <v>0.5712</v>
      </c>
      <c r="IB357">
        <v>4.09459096810632</v>
      </c>
      <c r="IC357">
        <v>0.00701673648668627</v>
      </c>
      <c r="ID357">
        <v>-7.00304995360485e-07</v>
      </c>
      <c r="IE357">
        <v>-1.86506737496121e-11</v>
      </c>
      <c r="IF357">
        <v>0.00125787624930914</v>
      </c>
      <c r="IG357">
        <v>-0.0224036906934607</v>
      </c>
      <c r="IH357">
        <v>0.00249664406764014</v>
      </c>
      <c r="II357">
        <v>-2.59163740235367e-05</v>
      </c>
      <c r="IJ357">
        <v>-2</v>
      </c>
      <c r="IK357">
        <v>2020</v>
      </c>
      <c r="IL357">
        <v>1</v>
      </c>
      <c r="IM357">
        <v>25</v>
      </c>
      <c r="IN357">
        <v>153.7</v>
      </c>
      <c r="IO357">
        <v>153.7</v>
      </c>
      <c r="IP357">
        <v>1.86646</v>
      </c>
      <c r="IQ357">
        <v>2.62451</v>
      </c>
      <c r="IR357">
        <v>1.54785</v>
      </c>
      <c r="IS357">
        <v>2.30469</v>
      </c>
      <c r="IT357">
        <v>1.34644</v>
      </c>
      <c r="IU357">
        <v>2.30347</v>
      </c>
      <c r="IV357">
        <v>34.1678</v>
      </c>
      <c r="IW357">
        <v>24.2188</v>
      </c>
      <c r="IX357">
        <v>18</v>
      </c>
      <c r="IY357">
        <v>503.097</v>
      </c>
      <c r="IZ357">
        <v>396.99</v>
      </c>
      <c r="JA357">
        <v>24.2582</v>
      </c>
      <c r="JB357">
        <v>27.1445</v>
      </c>
      <c r="JC357">
        <v>30.0002</v>
      </c>
      <c r="JD357">
        <v>27.0989</v>
      </c>
      <c r="JE357">
        <v>27.0434</v>
      </c>
      <c r="JF357">
        <v>37.3733</v>
      </c>
      <c r="JG357">
        <v>26.0993</v>
      </c>
      <c r="JH357">
        <v>63.396</v>
      </c>
      <c r="JI357">
        <v>24.2577</v>
      </c>
      <c r="JJ357">
        <v>891.566</v>
      </c>
      <c r="JK357">
        <v>24.1585</v>
      </c>
      <c r="JL357">
        <v>102.059</v>
      </c>
      <c r="JM357">
        <v>102.608</v>
      </c>
    </row>
    <row r="358" spans="1:273">
      <c r="A358">
        <v>342</v>
      </c>
      <c r="B358">
        <v>1510797147.1</v>
      </c>
      <c r="C358">
        <v>7815</v>
      </c>
      <c r="D358" t="s">
        <v>1095</v>
      </c>
      <c r="E358" t="s">
        <v>1096</v>
      </c>
      <c r="F358">
        <v>5</v>
      </c>
      <c r="G358" t="s">
        <v>798</v>
      </c>
      <c r="H358" t="s">
        <v>406</v>
      </c>
      <c r="I358">
        <v>1510797139.6</v>
      </c>
      <c r="J358">
        <f>(K358)/1000</f>
        <v>0</v>
      </c>
      <c r="K358">
        <f>IF(CZ358, AN358, AH358)</f>
        <v>0</v>
      </c>
      <c r="L358">
        <f>IF(CZ358, AI358, AG358)</f>
        <v>0</v>
      </c>
      <c r="M358">
        <f>DB358 - IF(AU358&gt;1, L358*CV358*100.0/(AW358*DP358), 0)</f>
        <v>0</v>
      </c>
      <c r="N358">
        <f>((T358-J358/2)*M358-L358)/(T358+J358/2)</f>
        <v>0</v>
      </c>
      <c r="O358">
        <f>N358*(DI358+DJ358)/1000.0</f>
        <v>0</v>
      </c>
      <c r="P358">
        <f>(DB358 - IF(AU358&gt;1, L358*CV358*100.0/(AW358*DP358), 0))*(DI358+DJ358)/1000.0</f>
        <v>0</v>
      </c>
      <c r="Q358">
        <f>2.0/((1/S358-1/R358)+SIGN(S358)*SQRT((1/S358-1/R358)*(1/S358-1/R358) + 4*CW358/((CW358+1)*(CW358+1))*(2*1/S358*1/R358-1/R358*1/R358)))</f>
        <v>0</v>
      </c>
      <c r="R358">
        <f>IF(LEFT(CX358,1)&lt;&gt;"0",IF(LEFT(CX358,1)="1",3.0,CY358),$D$5+$E$5*(DP358*DI358/($K$5*1000))+$F$5*(DP358*DI358/($K$5*1000))*MAX(MIN(CV358,$J$5),$I$5)*MAX(MIN(CV358,$J$5),$I$5)+$G$5*MAX(MIN(CV358,$J$5),$I$5)*(DP358*DI358/($K$5*1000))+$H$5*(DP358*DI358/($K$5*1000))*(DP358*DI358/($K$5*1000)))</f>
        <v>0</v>
      </c>
      <c r="S358">
        <f>J358*(1000-(1000*0.61365*exp(17.502*W358/(240.97+W358))/(DI358+DJ358)+DD358)/2)/(1000*0.61365*exp(17.502*W358/(240.97+W358))/(DI358+DJ358)-DD358)</f>
        <v>0</v>
      </c>
      <c r="T358">
        <f>1/((CW358+1)/(Q358/1.6)+1/(R358/1.37)) + CW358/((CW358+1)/(Q358/1.6) + CW358/(R358/1.37))</f>
        <v>0</v>
      </c>
      <c r="U358">
        <f>(CR358*CU358)</f>
        <v>0</v>
      </c>
      <c r="V358">
        <f>(DK358+(U358+2*0.95*5.67E-8*(((DK358+$B$7)+273)^4-(DK358+273)^4)-44100*J358)/(1.84*29.3*R358+8*0.95*5.67E-8*(DK358+273)^3))</f>
        <v>0</v>
      </c>
      <c r="W358">
        <f>($C$7*DL358+$D$7*DM358+$E$7*V358)</f>
        <v>0</v>
      </c>
      <c r="X358">
        <f>0.61365*exp(17.502*W358/(240.97+W358))</f>
        <v>0</v>
      </c>
      <c r="Y358">
        <f>(Z358/AA358*100)</f>
        <v>0</v>
      </c>
      <c r="Z358">
        <f>DD358*(DI358+DJ358)/1000</f>
        <v>0</v>
      </c>
      <c r="AA358">
        <f>0.61365*exp(17.502*DK358/(240.97+DK358))</f>
        <v>0</v>
      </c>
      <c r="AB358">
        <f>(X358-DD358*(DI358+DJ358)/1000)</f>
        <v>0</v>
      </c>
      <c r="AC358">
        <f>(-J358*44100)</f>
        <v>0</v>
      </c>
      <c r="AD358">
        <f>2*29.3*R358*0.92*(DK358-W358)</f>
        <v>0</v>
      </c>
      <c r="AE358">
        <f>2*0.95*5.67E-8*(((DK358+$B$7)+273)^4-(W358+273)^4)</f>
        <v>0</v>
      </c>
      <c r="AF358">
        <f>U358+AE358+AC358+AD358</f>
        <v>0</v>
      </c>
      <c r="AG358">
        <f>DH358*AU358*(DC358-DB358*(1000-AU358*DE358)/(1000-AU358*DD358))/(100*CV358)</f>
        <v>0</v>
      </c>
      <c r="AH358">
        <f>1000*DH358*AU358*(DD358-DE358)/(100*CV358*(1000-AU358*DD358))</f>
        <v>0</v>
      </c>
      <c r="AI358">
        <f>(AJ358 - AK358 - DI358*1E3/(8.314*(DK358+273.15)) * AM358/DH358 * AL358) * DH358/(100*CV358) * (1000 - DE358)/1000</f>
        <v>0</v>
      </c>
      <c r="AJ358">
        <v>899.648524027292</v>
      </c>
      <c r="AK358">
        <v>877.699357575757</v>
      </c>
      <c r="AL358">
        <v>3.29646360632792</v>
      </c>
      <c r="AM358">
        <v>64.6680745848926</v>
      </c>
      <c r="AN358">
        <f>(AP358 - AO358 + DI358*1E3/(8.314*(DK358+273.15)) * AR358/DH358 * AQ358) * DH358/(100*CV358) * 1000/(1000 - AP358)</f>
        <v>0</v>
      </c>
      <c r="AO358">
        <v>24.1488580004182</v>
      </c>
      <c r="AP358">
        <v>25.0920321678322</v>
      </c>
      <c r="AQ358">
        <v>-5.37344279228778e-06</v>
      </c>
      <c r="AR358">
        <v>99.6129753711119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MAX(0,($B$13+$C$13*DP358)/(1+$D$13*DP358)*DI358/(DK358+273)*$E$13)</f>
        <v>0</v>
      </c>
      <c r="AX358" t="s">
        <v>407</v>
      </c>
      <c r="AY358" t="s">
        <v>407</v>
      </c>
      <c r="AZ358">
        <v>0</v>
      </c>
      <c r="BA358">
        <v>0</v>
      </c>
      <c r="BB358">
        <f>1-AZ358/BA358</f>
        <v>0</v>
      </c>
      <c r="BC358">
        <v>0</v>
      </c>
      <c r="BD358" t="s">
        <v>407</v>
      </c>
      <c r="BE358" t="s">
        <v>407</v>
      </c>
      <c r="BF358">
        <v>0</v>
      </c>
      <c r="BG358">
        <v>0</v>
      </c>
      <c r="BH358">
        <f>1-BF358/BG358</f>
        <v>0</v>
      </c>
      <c r="BI358">
        <v>0.5</v>
      </c>
      <c r="BJ358">
        <f>CS358</f>
        <v>0</v>
      </c>
      <c r="BK358">
        <f>L358</f>
        <v>0</v>
      </c>
      <c r="BL358">
        <f>BH358*BI358*BJ358</f>
        <v>0</v>
      </c>
      <c r="BM358">
        <f>(BK358-BC358)/BJ358</f>
        <v>0</v>
      </c>
      <c r="BN358">
        <f>(BA358-BG358)/BG358</f>
        <v>0</v>
      </c>
      <c r="BO358">
        <f>AZ358/(BB358+AZ358/BG358)</f>
        <v>0</v>
      </c>
      <c r="BP358" t="s">
        <v>407</v>
      </c>
      <c r="BQ358">
        <v>0</v>
      </c>
      <c r="BR358">
        <f>IF(BQ358&lt;&gt;0, BQ358, BO358)</f>
        <v>0</v>
      </c>
      <c r="BS358">
        <f>1-BR358/BG358</f>
        <v>0</v>
      </c>
      <c r="BT358">
        <f>(BG358-BF358)/(BG358-BR358)</f>
        <v>0</v>
      </c>
      <c r="BU358">
        <f>(BA358-BG358)/(BA358-BR358)</f>
        <v>0</v>
      </c>
      <c r="BV358">
        <f>(BG358-BF358)/(BG358-AZ358)</f>
        <v>0</v>
      </c>
      <c r="BW358">
        <f>(BA358-BG358)/(BA358-AZ358)</f>
        <v>0</v>
      </c>
      <c r="BX358">
        <f>(BT358*BR358/BF358)</f>
        <v>0</v>
      </c>
      <c r="BY358">
        <f>(1-BX358)</f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f>$B$11*DQ358+$C$11*DR358+$F$11*EC358*(1-EF358)</f>
        <v>0</v>
      </c>
      <c r="CS358">
        <f>CR358*CT358</f>
        <v>0</v>
      </c>
      <c r="CT358">
        <f>($B$11*$D$9+$C$11*$D$9+$F$11*((EP358+EH358)/MAX(EP358+EH358+EQ358, 0.1)*$I$9+EQ358/MAX(EP358+EH358+EQ358, 0.1)*$J$9))/($B$11+$C$11+$F$11)</f>
        <v>0</v>
      </c>
      <c r="CU358">
        <f>($B$11*$K$9+$C$11*$K$9+$F$11*((EP358+EH358)/MAX(EP358+EH358+EQ358, 0.1)*$P$9+EQ358/MAX(EP358+EH358+EQ358, 0.1)*$Q$9))/($B$11+$C$11+$F$11)</f>
        <v>0</v>
      </c>
      <c r="CV358">
        <v>2.96</v>
      </c>
      <c r="CW358">
        <v>0.5</v>
      </c>
      <c r="CX358" t="s">
        <v>408</v>
      </c>
      <c r="CY358">
        <v>2</v>
      </c>
      <c r="CZ358" t="b">
        <v>1</v>
      </c>
      <c r="DA358">
        <v>1510797139.6</v>
      </c>
      <c r="DB358">
        <v>832.996703703704</v>
      </c>
      <c r="DC358">
        <v>862.092074074074</v>
      </c>
      <c r="DD358">
        <v>25.0969407407407</v>
      </c>
      <c r="DE358">
        <v>24.148962962963</v>
      </c>
      <c r="DF358">
        <v>823.608703703704</v>
      </c>
      <c r="DG358">
        <v>24.5257222222222</v>
      </c>
      <c r="DH358">
        <v>500.083703703704</v>
      </c>
      <c r="DI358">
        <v>89.7955666666667</v>
      </c>
      <c r="DJ358">
        <v>0.100000592592593</v>
      </c>
      <c r="DK358">
        <v>26.6174962962963</v>
      </c>
      <c r="DL358">
        <v>27.4997222222222</v>
      </c>
      <c r="DM358">
        <v>999.9</v>
      </c>
      <c r="DN358">
        <v>0</v>
      </c>
      <c r="DO358">
        <v>0</v>
      </c>
      <c r="DP358">
        <v>9991.69148148148</v>
      </c>
      <c r="DQ358">
        <v>0</v>
      </c>
      <c r="DR358">
        <v>9.81542037037037</v>
      </c>
      <c r="DS358">
        <v>-29.0953296296296</v>
      </c>
      <c r="DT358">
        <v>854.440518518518</v>
      </c>
      <c r="DU358">
        <v>883.425851851852</v>
      </c>
      <c r="DV358">
        <v>0.947988</v>
      </c>
      <c r="DW358">
        <v>862.092074074074</v>
      </c>
      <c r="DX358">
        <v>24.148962962963</v>
      </c>
      <c r="DY358">
        <v>2.25359481481481</v>
      </c>
      <c r="DZ358">
        <v>2.16846962962963</v>
      </c>
      <c r="EA358">
        <v>19.3484777777778</v>
      </c>
      <c r="EB358">
        <v>18.7312666666667</v>
      </c>
      <c r="EC358">
        <v>2000.01518518519</v>
      </c>
      <c r="ED358">
        <v>0.979995</v>
      </c>
      <c r="EE358">
        <v>0.0200051666666667</v>
      </c>
      <c r="EF358">
        <v>0</v>
      </c>
      <c r="EG358">
        <v>2.34956296296296</v>
      </c>
      <c r="EH358">
        <v>0</v>
      </c>
      <c r="EI358">
        <v>4893.86111111111</v>
      </c>
      <c r="EJ358">
        <v>17300.262962963</v>
      </c>
      <c r="EK358">
        <v>37.9186296296296</v>
      </c>
      <c r="EL358">
        <v>38.375</v>
      </c>
      <c r="EM358">
        <v>37.5876666666667</v>
      </c>
      <c r="EN358">
        <v>37.062</v>
      </c>
      <c r="EO358">
        <v>37.312</v>
      </c>
      <c r="EP358">
        <v>1960.00407407407</v>
      </c>
      <c r="EQ358">
        <v>40.0111111111111</v>
      </c>
      <c r="ER358">
        <v>0</v>
      </c>
      <c r="ES358">
        <v>1679597900.3</v>
      </c>
      <c r="ET358">
        <v>0</v>
      </c>
      <c r="EU358">
        <v>2.35102</v>
      </c>
      <c r="EV358">
        <v>0.652446151514685</v>
      </c>
      <c r="EW358">
        <v>22.1676923519619</v>
      </c>
      <c r="EX358">
        <v>4893.9596</v>
      </c>
      <c r="EY358">
        <v>15</v>
      </c>
      <c r="EZ358">
        <v>0</v>
      </c>
      <c r="FA358" t="s">
        <v>409</v>
      </c>
      <c r="FB358">
        <v>1510787920.6</v>
      </c>
      <c r="FC358">
        <v>1510787921.6</v>
      </c>
      <c r="FD358">
        <v>0</v>
      </c>
      <c r="FE358">
        <v>-0.101</v>
      </c>
      <c r="FF358">
        <v>-0.012</v>
      </c>
      <c r="FG358">
        <v>6.901</v>
      </c>
      <c r="FH358">
        <v>0.516</v>
      </c>
      <c r="FI358">
        <v>420</v>
      </c>
      <c r="FJ358">
        <v>24</v>
      </c>
      <c r="FK358">
        <v>0.32</v>
      </c>
      <c r="FL358">
        <v>0.12</v>
      </c>
      <c r="FM358">
        <v>0.950163731707317</v>
      </c>
      <c r="FN358">
        <v>-0.0329402717770022</v>
      </c>
      <c r="FO358">
        <v>0.00329491116149819</v>
      </c>
      <c r="FP358">
        <v>1</v>
      </c>
      <c r="FQ358">
        <v>1</v>
      </c>
      <c r="FR358">
        <v>1</v>
      </c>
      <c r="FS358" t="s">
        <v>410</v>
      </c>
      <c r="FT358">
        <v>2.97285</v>
      </c>
      <c r="FU358">
        <v>2.75398</v>
      </c>
      <c r="FV358">
        <v>0.149274</v>
      </c>
      <c r="FW358">
        <v>0.153757</v>
      </c>
      <c r="FX358">
        <v>0.10538</v>
      </c>
      <c r="FY358">
        <v>0.103895</v>
      </c>
      <c r="FZ358">
        <v>33056.8</v>
      </c>
      <c r="GA358">
        <v>35864.4</v>
      </c>
      <c r="GB358">
        <v>35214.3</v>
      </c>
      <c r="GC358">
        <v>38437.4</v>
      </c>
      <c r="GD358">
        <v>44627.9</v>
      </c>
      <c r="GE358">
        <v>49736</v>
      </c>
      <c r="GF358">
        <v>54998.9</v>
      </c>
      <c r="GG358">
        <v>61638.9</v>
      </c>
      <c r="GH358">
        <v>1.98272</v>
      </c>
      <c r="GI358">
        <v>1.8149</v>
      </c>
      <c r="GJ358">
        <v>0.122964</v>
      </c>
      <c r="GK358">
        <v>0</v>
      </c>
      <c r="GL358">
        <v>25.4981</v>
      </c>
      <c r="GM358">
        <v>999.9</v>
      </c>
      <c r="GN358">
        <v>61.787</v>
      </c>
      <c r="GO358">
        <v>30.041</v>
      </c>
      <c r="GP358">
        <v>29.3842</v>
      </c>
      <c r="GQ358">
        <v>55.4934</v>
      </c>
      <c r="GR358">
        <v>49.2628</v>
      </c>
      <c r="GS358">
        <v>1</v>
      </c>
      <c r="GT358">
        <v>-0.00365091</v>
      </c>
      <c r="GU358">
        <v>0.795855</v>
      </c>
      <c r="GV358">
        <v>20.1155</v>
      </c>
      <c r="GW358">
        <v>5.19812</v>
      </c>
      <c r="GX358">
        <v>12.004</v>
      </c>
      <c r="GY358">
        <v>4.97515</v>
      </c>
      <c r="GZ358">
        <v>3.29305</v>
      </c>
      <c r="HA358">
        <v>9999</v>
      </c>
      <c r="HB358">
        <v>9999</v>
      </c>
      <c r="HC358">
        <v>999.9</v>
      </c>
      <c r="HD358">
        <v>9999</v>
      </c>
      <c r="HE358">
        <v>1.86311</v>
      </c>
      <c r="HF358">
        <v>1.86813</v>
      </c>
      <c r="HG358">
        <v>1.86786</v>
      </c>
      <c r="HH358">
        <v>1.869</v>
      </c>
      <c r="HI358">
        <v>1.86987</v>
      </c>
      <c r="HJ358">
        <v>1.86588</v>
      </c>
      <c r="HK358">
        <v>1.86695</v>
      </c>
      <c r="HL358">
        <v>1.86839</v>
      </c>
      <c r="HM358">
        <v>5</v>
      </c>
      <c r="HN358">
        <v>0</v>
      </c>
      <c r="HO358">
        <v>0</v>
      </c>
      <c r="HP358">
        <v>0</v>
      </c>
      <c r="HQ358" t="s">
        <v>411</v>
      </c>
      <c r="HR358" t="s">
        <v>412</v>
      </c>
      <c r="HS358" t="s">
        <v>413</v>
      </c>
      <c r="HT358" t="s">
        <v>413</v>
      </c>
      <c r="HU358" t="s">
        <v>413</v>
      </c>
      <c r="HV358" t="s">
        <v>413</v>
      </c>
      <c r="HW358">
        <v>0</v>
      </c>
      <c r="HX358">
        <v>100</v>
      </c>
      <c r="HY358">
        <v>100</v>
      </c>
      <c r="HZ358">
        <v>9.529</v>
      </c>
      <c r="IA358">
        <v>0.5709</v>
      </c>
      <c r="IB358">
        <v>4.09459096810632</v>
      </c>
      <c r="IC358">
        <v>0.00701673648668627</v>
      </c>
      <c r="ID358">
        <v>-7.00304995360485e-07</v>
      </c>
      <c r="IE358">
        <v>-1.86506737496121e-11</v>
      </c>
      <c r="IF358">
        <v>0.00125787624930914</v>
      </c>
      <c r="IG358">
        <v>-0.0224036906934607</v>
      </c>
      <c r="IH358">
        <v>0.00249664406764014</v>
      </c>
      <c r="II358">
        <v>-2.59163740235367e-05</v>
      </c>
      <c r="IJ358">
        <v>-2</v>
      </c>
      <c r="IK358">
        <v>2020</v>
      </c>
      <c r="IL358">
        <v>1</v>
      </c>
      <c r="IM358">
        <v>25</v>
      </c>
      <c r="IN358">
        <v>153.8</v>
      </c>
      <c r="IO358">
        <v>153.8</v>
      </c>
      <c r="IP358">
        <v>1.89331</v>
      </c>
      <c r="IQ358">
        <v>2.62817</v>
      </c>
      <c r="IR358">
        <v>1.54785</v>
      </c>
      <c r="IS358">
        <v>2.30347</v>
      </c>
      <c r="IT358">
        <v>1.34644</v>
      </c>
      <c r="IU358">
        <v>2.30591</v>
      </c>
      <c r="IV358">
        <v>34.1678</v>
      </c>
      <c r="IW358">
        <v>24.2101</v>
      </c>
      <c r="IX358">
        <v>18</v>
      </c>
      <c r="IY358">
        <v>503.114</v>
      </c>
      <c r="IZ358">
        <v>396.922</v>
      </c>
      <c r="JA358">
        <v>24.2577</v>
      </c>
      <c r="JB358">
        <v>27.1455</v>
      </c>
      <c r="JC358">
        <v>30.0002</v>
      </c>
      <c r="JD358">
        <v>27.0989</v>
      </c>
      <c r="JE358">
        <v>27.0434</v>
      </c>
      <c r="JF358">
        <v>37.8987</v>
      </c>
      <c r="JG358">
        <v>26.0993</v>
      </c>
      <c r="JH358">
        <v>63.396</v>
      </c>
      <c r="JI358">
        <v>24.1835</v>
      </c>
      <c r="JJ358">
        <v>905.09</v>
      </c>
      <c r="JK358">
        <v>24.1585</v>
      </c>
      <c r="JL358">
        <v>102.058</v>
      </c>
      <c r="JM358">
        <v>102.607</v>
      </c>
    </row>
    <row r="359" spans="1:273">
      <c r="A359">
        <v>343</v>
      </c>
      <c r="B359">
        <v>1510797152.1</v>
      </c>
      <c r="C359">
        <v>7820</v>
      </c>
      <c r="D359" t="s">
        <v>1097</v>
      </c>
      <c r="E359" t="s">
        <v>1098</v>
      </c>
      <c r="F359">
        <v>5</v>
      </c>
      <c r="G359" t="s">
        <v>798</v>
      </c>
      <c r="H359" t="s">
        <v>406</v>
      </c>
      <c r="I359">
        <v>1510797144.31429</v>
      </c>
      <c r="J359">
        <f>(K359)/1000</f>
        <v>0</v>
      </c>
      <c r="K359">
        <f>IF(CZ359, AN359, AH359)</f>
        <v>0</v>
      </c>
      <c r="L359">
        <f>IF(CZ359, AI359, AG359)</f>
        <v>0</v>
      </c>
      <c r="M359">
        <f>DB359 - IF(AU359&gt;1, L359*CV359*100.0/(AW359*DP359), 0)</f>
        <v>0</v>
      </c>
      <c r="N359">
        <f>((T359-J359/2)*M359-L359)/(T359+J359/2)</f>
        <v>0</v>
      </c>
      <c r="O359">
        <f>N359*(DI359+DJ359)/1000.0</f>
        <v>0</v>
      </c>
      <c r="P359">
        <f>(DB359 - IF(AU359&gt;1, L359*CV359*100.0/(AW359*DP359), 0))*(DI359+DJ359)/1000.0</f>
        <v>0</v>
      </c>
      <c r="Q359">
        <f>2.0/((1/S359-1/R359)+SIGN(S359)*SQRT((1/S359-1/R359)*(1/S359-1/R359) + 4*CW359/((CW359+1)*(CW359+1))*(2*1/S359*1/R359-1/R359*1/R359)))</f>
        <v>0</v>
      </c>
      <c r="R359">
        <f>IF(LEFT(CX359,1)&lt;&gt;"0",IF(LEFT(CX359,1)="1",3.0,CY359),$D$5+$E$5*(DP359*DI359/($K$5*1000))+$F$5*(DP359*DI359/($K$5*1000))*MAX(MIN(CV359,$J$5),$I$5)*MAX(MIN(CV359,$J$5),$I$5)+$G$5*MAX(MIN(CV359,$J$5),$I$5)*(DP359*DI359/($K$5*1000))+$H$5*(DP359*DI359/($K$5*1000))*(DP359*DI359/($K$5*1000)))</f>
        <v>0</v>
      </c>
      <c r="S359">
        <f>J359*(1000-(1000*0.61365*exp(17.502*W359/(240.97+W359))/(DI359+DJ359)+DD359)/2)/(1000*0.61365*exp(17.502*W359/(240.97+W359))/(DI359+DJ359)-DD359)</f>
        <v>0</v>
      </c>
      <c r="T359">
        <f>1/((CW359+1)/(Q359/1.6)+1/(R359/1.37)) + CW359/((CW359+1)/(Q359/1.6) + CW359/(R359/1.37))</f>
        <v>0</v>
      </c>
      <c r="U359">
        <f>(CR359*CU359)</f>
        <v>0</v>
      </c>
      <c r="V359">
        <f>(DK359+(U359+2*0.95*5.67E-8*(((DK359+$B$7)+273)^4-(DK359+273)^4)-44100*J359)/(1.84*29.3*R359+8*0.95*5.67E-8*(DK359+273)^3))</f>
        <v>0</v>
      </c>
      <c r="W359">
        <f>($C$7*DL359+$D$7*DM359+$E$7*V359)</f>
        <v>0</v>
      </c>
      <c r="X359">
        <f>0.61365*exp(17.502*W359/(240.97+W359))</f>
        <v>0</v>
      </c>
      <c r="Y359">
        <f>(Z359/AA359*100)</f>
        <v>0</v>
      </c>
      <c r="Z359">
        <f>DD359*(DI359+DJ359)/1000</f>
        <v>0</v>
      </c>
      <c r="AA359">
        <f>0.61365*exp(17.502*DK359/(240.97+DK359))</f>
        <v>0</v>
      </c>
      <c r="AB359">
        <f>(X359-DD359*(DI359+DJ359)/1000)</f>
        <v>0</v>
      </c>
      <c r="AC359">
        <f>(-J359*44100)</f>
        <v>0</v>
      </c>
      <c r="AD359">
        <f>2*29.3*R359*0.92*(DK359-W359)</f>
        <v>0</v>
      </c>
      <c r="AE359">
        <f>2*0.95*5.67E-8*(((DK359+$B$7)+273)^4-(W359+273)^4)</f>
        <v>0</v>
      </c>
      <c r="AF359">
        <f>U359+AE359+AC359+AD359</f>
        <v>0</v>
      </c>
      <c r="AG359">
        <f>DH359*AU359*(DC359-DB359*(1000-AU359*DE359)/(1000-AU359*DD359))/(100*CV359)</f>
        <v>0</v>
      </c>
      <c r="AH359">
        <f>1000*DH359*AU359*(DD359-DE359)/(100*CV359*(1000-AU359*DD359))</f>
        <v>0</v>
      </c>
      <c r="AI359">
        <f>(AJ359 - AK359 - DI359*1E3/(8.314*(DK359+273.15)) * AM359/DH359 * AL359) * DH359/(100*CV359) * (1000 - DE359)/1000</f>
        <v>0</v>
      </c>
      <c r="AJ359">
        <v>917.571231369615</v>
      </c>
      <c r="AK359">
        <v>894.946012121212</v>
      </c>
      <c r="AL359">
        <v>3.44390334144619</v>
      </c>
      <c r="AM359">
        <v>64.6680745848926</v>
      </c>
      <c r="AN359">
        <f>(AP359 - AO359 + DI359*1E3/(8.314*(DK359+273.15)) * AR359/DH359 * AQ359) * DH359/(100*CV359) * 1000/(1000 - AP359)</f>
        <v>0</v>
      </c>
      <c r="AO359">
        <v>24.1489558868972</v>
      </c>
      <c r="AP359">
        <v>25.0838027972028</v>
      </c>
      <c r="AQ359">
        <v>-7.71190653392609e-06</v>
      </c>
      <c r="AR359">
        <v>99.6129753711119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MAX(0,($B$13+$C$13*DP359)/(1+$D$13*DP359)*DI359/(DK359+273)*$E$13)</f>
        <v>0</v>
      </c>
      <c r="AX359" t="s">
        <v>407</v>
      </c>
      <c r="AY359" t="s">
        <v>407</v>
      </c>
      <c r="AZ359">
        <v>0</v>
      </c>
      <c r="BA359">
        <v>0</v>
      </c>
      <c r="BB359">
        <f>1-AZ359/BA359</f>
        <v>0</v>
      </c>
      <c r="BC359">
        <v>0</v>
      </c>
      <c r="BD359" t="s">
        <v>407</v>
      </c>
      <c r="BE359" t="s">
        <v>407</v>
      </c>
      <c r="BF359">
        <v>0</v>
      </c>
      <c r="BG359">
        <v>0</v>
      </c>
      <c r="BH359">
        <f>1-BF359/BG359</f>
        <v>0</v>
      </c>
      <c r="BI359">
        <v>0.5</v>
      </c>
      <c r="BJ359">
        <f>CS359</f>
        <v>0</v>
      </c>
      <c r="BK359">
        <f>L359</f>
        <v>0</v>
      </c>
      <c r="BL359">
        <f>BH359*BI359*BJ359</f>
        <v>0</v>
      </c>
      <c r="BM359">
        <f>(BK359-BC359)/BJ359</f>
        <v>0</v>
      </c>
      <c r="BN359">
        <f>(BA359-BG359)/BG359</f>
        <v>0</v>
      </c>
      <c r="BO359">
        <f>AZ359/(BB359+AZ359/BG359)</f>
        <v>0</v>
      </c>
      <c r="BP359" t="s">
        <v>407</v>
      </c>
      <c r="BQ359">
        <v>0</v>
      </c>
      <c r="BR359">
        <f>IF(BQ359&lt;&gt;0, BQ359, BO359)</f>
        <v>0</v>
      </c>
      <c r="BS359">
        <f>1-BR359/BG359</f>
        <v>0</v>
      </c>
      <c r="BT359">
        <f>(BG359-BF359)/(BG359-BR359)</f>
        <v>0</v>
      </c>
      <c r="BU359">
        <f>(BA359-BG359)/(BA359-BR359)</f>
        <v>0</v>
      </c>
      <c r="BV359">
        <f>(BG359-BF359)/(BG359-AZ359)</f>
        <v>0</v>
      </c>
      <c r="BW359">
        <f>(BA359-BG359)/(BA359-AZ359)</f>
        <v>0</v>
      </c>
      <c r="BX359">
        <f>(BT359*BR359/BF359)</f>
        <v>0</v>
      </c>
      <c r="BY359">
        <f>(1-BX359)</f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f>$B$11*DQ359+$C$11*DR359+$F$11*EC359*(1-EF359)</f>
        <v>0</v>
      </c>
      <c r="CS359">
        <f>CR359*CT359</f>
        <v>0</v>
      </c>
      <c r="CT359">
        <f>($B$11*$D$9+$C$11*$D$9+$F$11*((EP359+EH359)/MAX(EP359+EH359+EQ359, 0.1)*$I$9+EQ359/MAX(EP359+EH359+EQ359, 0.1)*$J$9))/($B$11+$C$11+$F$11)</f>
        <v>0</v>
      </c>
      <c r="CU359">
        <f>($B$11*$K$9+$C$11*$K$9+$F$11*((EP359+EH359)/MAX(EP359+EH359+EQ359, 0.1)*$P$9+EQ359/MAX(EP359+EH359+EQ359, 0.1)*$Q$9))/($B$11+$C$11+$F$11)</f>
        <v>0</v>
      </c>
      <c r="CV359">
        <v>2.96</v>
      </c>
      <c r="CW359">
        <v>0.5</v>
      </c>
      <c r="CX359" t="s">
        <v>408</v>
      </c>
      <c r="CY359">
        <v>2</v>
      </c>
      <c r="CZ359" t="b">
        <v>1</v>
      </c>
      <c r="DA359">
        <v>1510797144.31429</v>
      </c>
      <c r="DB359">
        <v>848.461785714286</v>
      </c>
      <c r="DC359">
        <v>877.612857142857</v>
      </c>
      <c r="DD359">
        <v>25.0932464285714</v>
      </c>
      <c r="DE359">
        <v>24.1491321428571</v>
      </c>
      <c r="DF359">
        <v>838.984392857143</v>
      </c>
      <c r="DG359">
        <v>24.5222035714286</v>
      </c>
      <c r="DH359">
        <v>500.084964285714</v>
      </c>
      <c r="DI359">
        <v>89.796325</v>
      </c>
      <c r="DJ359">
        <v>0.100003396428571</v>
      </c>
      <c r="DK359">
        <v>26.6188678571429</v>
      </c>
      <c r="DL359">
        <v>27.5107321428571</v>
      </c>
      <c r="DM359">
        <v>999.9</v>
      </c>
      <c r="DN359">
        <v>0</v>
      </c>
      <c r="DO359">
        <v>0</v>
      </c>
      <c r="DP359">
        <v>9996.0925</v>
      </c>
      <c r="DQ359">
        <v>0</v>
      </c>
      <c r="DR359">
        <v>9.81555535714286</v>
      </c>
      <c r="DS359">
        <v>-29.151025</v>
      </c>
      <c r="DT359">
        <v>870.300392857143</v>
      </c>
      <c r="DU359">
        <v>899.330892857143</v>
      </c>
      <c r="DV359">
        <v>0.944115214285714</v>
      </c>
      <c r="DW359">
        <v>877.612857142857</v>
      </c>
      <c r="DX359">
        <v>24.1491321428571</v>
      </c>
      <c r="DY359">
        <v>2.25328178571429</v>
      </c>
      <c r="DZ359">
        <v>2.16850285714286</v>
      </c>
      <c r="EA359">
        <v>19.3462428571429</v>
      </c>
      <c r="EB359">
        <v>18.7315107142857</v>
      </c>
      <c r="EC359">
        <v>2000.03214285714</v>
      </c>
      <c r="ED359">
        <v>0.979995071428572</v>
      </c>
      <c r="EE359">
        <v>0.0200050928571429</v>
      </c>
      <c r="EF359">
        <v>0</v>
      </c>
      <c r="EG359">
        <v>2.39218928571429</v>
      </c>
      <c r="EH359">
        <v>0</v>
      </c>
      <c r="EI359">
        <v>4895.53857142857</v>
      </c>
      <c r="EJ359">
        <v>17300.4142857143</v>
      </c>
      <c r="EK359">
        <v>37.9215</v>
      </c>
      <c r="EL359">
        <v>38.375</v>
      </c>
      <c r="EM359">
        <v>37.59575</v>
      </c>
      <c r="EN359">
        <v>37.062</v>
      </c>
      <c r="EO359">
        <v>37.312</v>
      </c>
      <c r="EP359">
        <v>1960.02071428571</v>
      </c>
      <c r="EQ359">
        <v>40.0114285714286</v>
      </c>
      <c r="ER359">
        <v>0</v>
      </c>
      <c r="ES359">
        <v>1679597905.1</v>
      </c>
      <c r="ET359">
        <v>0</v>
      </c>
      <c r="EU359">
        <v>2.39648</v>
      </c>
      <c r="EV359">
        <v>0.842476930109292</v>
      </c>
      <c r="EW359">
        <v>20.3592308032203</v>
      </c>
      <c r="EX359">
        <v>4895.7344</v>
      </c>
      <c r="EY359">
        <v>15</v>
      </c>
      <c r="EZ359">
        <v>0</v>
      </c>
      <c r="FA359" t="s">
        <v>409</v>
      </c>
      <c r="FB359">
        <v>1510787920.6</v>
      </c>
      <c r="FC359">
        <v>1510787921.6</v>
      </c>
      <c r="FD359">
        <v>0</v>
      </c>
      <c r="FE359">
        <v>-0.101</v>
      </c>
      <c r="FF359">
        <v>-0.012</v>
      </c>
      <c r="FG359">
        <v>6.901</v>
      </c>
      <c r="FH359">
        <v>0.516</v>
      </c>
      <c r="FI359">
        <v>420</v>
      </c>
      <c r="FJ359">
        <v>24</v>
      </c>
      <c r="FK359">
        <v>0.32</v>
      </c>
      <c r="FL359">
        <v>0.12</v>
      </c>
      <c r="FM359">
        <v>0.946810609756098</v>
      </c>
      <c r="FN359">
        <v>-0.0404607595818786</v>
      </c>
      <c r="FO359">
        <v>0.00414221285198193</v>
      </c>
      <c r="FP359">
        <v>1</v>
      </c>
      <c r="FQ359">
        <v>1</v>
      </c>
      <c r="FR359">
        <v>1</v>
      </c>
      <c r="FS359" t="s">
        <v>410</v>
      </c>
      <c r="FT359">
        <v>2.97284</v>
      </c>
      <c r="FU359">
        <v>2.75402</v>
      </c>
      <c r="FV359">
        <v>0.151196</v>
      </c>
      <c r="FW359">
        <v>0.155561</v>
      </c>
      <c r="FX359">
        <v>0.105354</v>
      </c>
      <c r="FY359">
        <v>0.103896</v>
      </c>
      <c r="FZ359">
        <v>32981.8</v>
      </c>
      <c r="GA359">
        <v>35788.2</v>
      </c>
      <c r="GB359">
        <v>35213.9</v>
      </c>
      <c r="GC359">
        <v>38437.7</v>
      </c>
      <c r="GD359">
        <v>44628.8</v>
      </c>
      <c r="GE359">
        <v>49736.3</v>
      </c>
      <c r="GF359">
        <v>54998.3</v>
      </c>
      <c r="GG359">
        <v>61639.2</v>
      </c>
      <c r="GH359">
        <v>1.98277</v>
      </c>
      <c r="GI359">
        <v>1.81518</v>
      </c>
      <c r="GJ359">
        <v>0.124495</v>
      </c>
      <c r="GK359">
        <v>0</v>
      </c>
      <c r="GL359">
        <v>25.4967</v>
      </c>
      <c r="GM359">
        <v>999.9</v>
      </c>
      <c r="GN359">
        <v>61.787</v>
      </c>
      <c r="GO359">
        <v>30.041</v>
      </c>
      <c r="GP359">
        <v>29.3836</v>
      </c>
      <c r="GQ359">
        <v>55.3234</v>
      </c>
      <c r="GR359">
        <v>49.0024</v>
      </c>
      <c r="GS359">
        <v>1</v>
      </c>
      <c r="GT359">
        <v>-0.00308943</v>
      </c>
      <c r="GU359">
        <v>0.865046</v>
      </c>
      <c r="GV359">
        <v>20.1151</v>
      </c>
      <c r="GW359">
        <v>5.19782</v>
      </c>
      <c r="GX359">
        <v>12.0043</v>
      </c>
      <c r="GY359">
        <v>4.97535</v>
      </c>
      <c r="GZ359">
        <v>3.2931</v>
      </c>
      <c r="HA359">
        <v>9999</v>
      </c>
      <c r="HB359">
        <v>9999</v>
      </c>
      <c r="HC359">
        <v>999.9</v>
      </c>
      <c r="HD359">
        <v>9999</v>
      </c>
      <c r="HE359">
        <v>1.8631</v>
      </c>
      <c r="HF359">
        <v>1.86813</v>
      </c>
      <c r="HG359">
        <v>1.8679</v>
      </c>
      <c r="HH359">
        <v>1.869</v>
      </c>
      <c r="HI359">
        <v>1.86987</v>
      </c>
      <c r="HJ359">
        <v>1.86584</v>
      </c>
      <c r="HK359">
        <v>1.86698</v>
      </c>
      <c r="HL359">
        <v>1.86835</v>
      </c>
      <c r="HM359">
        <v>5</v>
      </c>
      <c r="HN359">
        <v>0</v>
      </c>
      <c r="HO359">
        <v>0</v>
      </c>
      <c r="HP359">
        <v>0</v>
      </c>
      <c r="HQ359" t="s">
        <v>411</v>
      </c>
      <c r="HR359" t="s">
        <v>412</v>
      </c>
      <c r="HS359" t="s">
        <v>413</v>
      </c>
      <c r="HT359" t="s">
        <v>413</v>
      </c>
      <c r="HU359" t="s">
        <v>413</v>
      </c>
      <c r="HV359" t="s">
        <v>413</v>
      </c>
      <c r="HW359">
        <v>0</v>
      </c>
      <c r="HX359">
        <v>100</v>
      </c>
      <c r="HY359">
        <v>100</v>
      </c>
      <c r="HZ359">
        <v>9.625</v>
      </c>
      <c r="IA359">
        <v>0.5704</v>
      </c>
      <c r="IB359">
        <v>4.09459096810632</v>
      </c>
      <c r="IC359">
        <v>0.00701673648668627</v>
      </c>
      <c r="ID359">
        <v>-7.00304995360485e-07</v>
      </c>
      <c r="IE359">
        <v>-1.86506737496121e-11</v>
      </c>
      <c r="IF359">
        <v>0.00125787624930914</v>
      </c>
      <c r="IG359">
        <v>-0.0224036906934607</v>
      </c>
      <c r="IH359">
        <v>0.00249664406764014</v>
      </c>
      <c r="II359">
        <v>-2.59163740235367e-05</v>
      </c>
      <c r="IJ359">
        <v>-2</v>
      </c>
      <c r="IK359">
        <v>2020</v>
      </c>
      <c r="IL359">
        <v>1</v>
      </c>
      <c r="IM359">
        <v>25</v>
      </c>
      <c r="IN359">
        <v>153.9</v>
      </c>
      <c r="IO359">
        <v>153.8</v>
      </c>
      <c r="IP359">
        <v>1.92261</v>
      </c>
      <c r="IQ359">
        <v>2.61841</v>
      </c>
      <c r="IR359">
        <v>1.54785</v>
      </c>
      <c r="IS359">
        <v>2.30347</v>
      </c>
      <c r="IT359">
        <v>1.34644</v>
      </c>
      <c r="IU359">
        <v>2.38159</v>
      </c>
      <c r="IV359">
        <v>34.1678</v>
      </c>
      <c r="IW359">
        <v>24.2188</v>
      </c>
      <c r="IX359">
        <v>18</v>
      </c>
      <c r="IY359">
        <v>503.166</v>
      </c>
      <c r="IZ359">
        <v>397.082</v>
      </c>
      <c r="JA359">
        <v>24.1907</v>
      </c>
      <c r="JB359">
        <v>27.1468</v>
      </c>
      <c r="JC359">
        <v>30.0005</v>
      </c>
      <c r="JD359">
        <v>27.101</v>
      </c>
      <c r="JE359">
        <v>27.0448</v>
      </c>
      <c r="JF359">
        <v>38.4893</v>
      </c>
      <c r="JG359">
        <v>26.0993</v>
      </c>
      <c r="JH359">
        <v>63.396</v>
      </c>
      <c r="JI359">
        <v>24.1671</v>
      </c>
      <c r="JJ359">
        <v>925.207</v>
      </c>
      <c r="JK359">
        <v>24.1585</v>
      </c>
      <c r="JL359">
        <v>102.057</v>
      </c>
      <c r="JM359">
        <v>102.608</v>
      </c>
    </row>
    <row r="360" spans="1:273">
      <c r="A360">
        <v>344</v>
      </c>
      <c r="B360">
        <v>1510797157.1</v>
      </c>
      <c r="C360">
        <v>7825</v>
      </c>
      <c r="D360" t="s">
        <v>1099</v>
      </c>
      <c r="E360" t="s">
        <v>1100</v>
      </c>
      <c r="F360">
        <v>5</v>
      </c>
      <c r="G360" t="s">
        <v>798</v>
      </c>
      <c r="H360" t="s">
        <v>406</v>
      </c>
      <c r="I360">
        <v>1510797149.6</v>
      </c>
      <c r="J360">
        <f>(K360)/1000</f>
        <v>0</v>
      </c>
      <c r="K360">
        <f>IF(CZ360, AN360, AH360)</f>
        <v>0</v>
      </c>
      <c r="L360">
        <f>IF(CZ360, AI360, AG360)</f>
        <v>0</v>
      </c>
      <c r="M360">
        <f>DB360 - IF(AU360&gt;1, L360*CV360*100.0/(AW360*DP360), 0)</f>
        <v>0</v>
      </c>
      <c r="N360">
        <f>((T360-J360/2)*M360-L360)/(T360+J360/2)</f>
        <v>0</v>
      </c>
      <c r="O360">
        <f>N360*(DI360+DJ360)/1000.0</f>
        <v>0</v>
      </c>
      <c r="P360">
        <f>(DB360 - IF(AU360&gt;1, L360*CV360*100.0/(AW360*DP360), 0))*(DI360+DJ360)/1000.0</f>
        <v>0</v>
      </c>
      <c r="Q360">
        <f>2.0/((1/S360-1/R360)+SIGN(S360)*SQRT((1/S360-1/R360)*(1/S360-1/R360) + 4*CW360/((CW360+1)*(CW360+1))*(2*1/S360*1/R360-1/R360*1/R360)))</f>
        <v>0</v>
      </c>
      <c r="R360">
        <f>IF(LEFT(CX360,1)&lt;&gt;"0",IF(LEFT(CX360,1)="1",3.0,CY360),$D$5+$E$5*(DP360*DI360/($K$5*1000))+$F$5*(DP360*DI360/($K$5*1000))*MAX(MIN(CV360,$J$5),$I$5)*MAX(MIN(CV360,$J$5),$I$5)+$G$5*MAX(MIN(CV360,$J$5),$I$5)*(DP360*DI360/($K$5*1000))+$H$5*(DP360*DI360/($K$5*1000))*(DP360*DI360/($K$5*1000)))</f>
        <v>0</v>
      </c>
      <c r="S360">
        <f>J360*(1000-(1000*0.61365*exp(17.502*W360/(240.97+W360))/(DI360+DJ360)+DD360)/2)/(1000*0.61365*exp(17.502*W360/(240.97+W360))/(DI360+DJ360)-DD360)</f>
        <v>0</v>
      </c>
      <c r="T360">
        <f>1/((CW360+1)/(Q360/1.6)+1/(R360/1.37)) + CW360/((CW360+1)/(Q360/1.6) + CW360/(R360/1.37))</f>
        <v>0</v>
      </c>
      <c r="U360">
        <f>(CR360*CU360)</f>
        <v>0</v>
      </c>
      <c r="V360">
        <f>(DK360+(U360+2*0.95*5.67E-8*(((DK360+$B$7)+273)^4-(DK360+273)^4)-44100*J360)/(1.84*29.3*R360+8*0.95*5.67E-8*(DK360+273)^3))</f>
        <v>0</v>
      </c>
      <c r="W360">
        <f>($C$7*DL360+$D$7*DM360+$E$7*V360)</f>
        <v>0</v>
      </c>
      <c r="X360">
        <f>0.61365*exp(17.502*W360/(240.97+W360))</f>
        <v>0</v>
      </c>
      <c r="Y360">
        <f>(Z360/AA360*100)</f>
        <v>0</v>
      </c>
      <c r="Z360">
        <f>DD360*(DI360+DJ360)/1000</f>
        <v>0</v>
      </c>
      <c r="AA360">
        <f>0.61365*exp(17.502*DK360/(240.97+DK360))</f>
        <v>0</v>
      </c>
      <c r="AB360">
        <f>(X360-DD360*(DI360+DJ360)/1000)</f>
        <v>0</v>
      </c>
      <c r="AC360">
        <f>(-J360*44100)</f>
        <v>0</v>
      </c>
      <c r="AD360">
        <f>2*29.3*R360*0.92*(DK360-W360)</f>
        <v>0</v>
      </c>
      <c r="AE360">
        <f>2*0.95*5.67E-8*(((DK360+$B$7)+273)^4-(W360+273)^4)</f>
        <v>0</v>
      </c>
      <c r="AF360">
        <f>U360+AE360+AC360+AD360</f>
        <v>0</v>
      </c>
      <c r="AG360">
        <f>DH360*AU360*(DC360-DB360*(1000-AU360*DE360)/(1000-AU360*DD360))/(100*CV360)</f>
        <v>0</v>
      </c>
      <c r="AH360">
        <f>1000*DH360*AU360*(DD360-DE360)/(100*CV360*(1000-AU360*DD360))</f>
        <v>0</v>
      </c>
      <c r="AI360">
        <f>(AJ360 - AK360 - DI360*1E3/(8.314*(DK360+273.15)) * AM360/DH360 * AL360) * DH360/(100*CV360) * (1000 - DE360)/1000</f>
        <v>0</v>
      </c>
      <c r="AJ360">
        <v>933.995736916511</v>
      </c>
      <c r="AK360">
        <v>911.690903030303</v>
      </c>
      <c r="AL360">
        <v>3.3709255721601</v>
      </c>
      <c r="AM360">
        <v>64.6680745848926</v>
      </c>
      <c r="AN360">
        <f>(AP360 - AO360 + DI360*1E3/(8.314*(DK360+273.15)) * AR360/DH360 * AQ360) * DH360/(100*CV360) * 1000/(1000 - AP360)</f>
        <v>0</v>
      </c>
      <c r="AO360">
        <v>24.1491901693393</v>
      </c>
      <c r="AP360">
        <v>25.0706944055944</v>
      </c>
      <c r="AQ360">
        <v>-2.07927590136932e-05</v>
      </c>
      <c r="AR360">
        <v>99.6129753711119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MAX(0,($B$13+$C$13*DP360)/(1+$D$13*DP360)*DI360/(DK360+273)*$E$13)</f>
        <v>0</v>
      </c>
      <c r="AX360" t="s">
        <v>407</v>
      </c>
      <c r="AY360" t="s">
        <v>407</v>
      </c>
      <c r="AZ360">
        <v>0</v>
      </c>
      <c r="BA360">
        <v>0</v>
      </c>
      <c r="BB360">
        <f>1-AZ360/BA360</f>
        <v>0</v>
      </c>
      <c r="BC360">
        <v>0</v>
      </c>
      <c r="BD360" t="s">
        <v>407</v>
      </c>
      <c r="BE360" t="s">
        <v>407</v>
      </c>
      <c r="BF360">
        <v>0</v>
      </c>
      <c r="BG360">
        <v>0</v>
      </c>
      <c r="BH360">
        <f>1-BF360/BG360</f>
        <v>0</v>
      </c>
      <c r="BI360">
        <v>0.5</v>
      </c>
      <c r="BJ360">
        <f>CS360</f>
        <v>0</v>
      </c>
      <c r="BK360">
        <f>L360</f>
        <v>0</v>
      </c>
      <c r="BL360">
        <f>BH360*BI360*BJ360</f>
        <v>0</v>
      </c>
      <c r="BM360">
        <f>(BK360-BC360)/BJ360</f>
        <v>0</v>
      </c>
      <c r="BN360">
        <f>(BA360-BG360)/BG360</f>
        <v>0</v>
      </c>
      <c r="BO360">
        <f>AZ360/(BB360+AZ360/BG360)</f>
        <v>0</v>
      </c>
      <c r="BP360" t="s">
        <v>407</v>
      </c>
      <c r="BQ360">
        <v>0</v>
      </c>
      <c r="BR360">
        <f>IF(BQ360&lt;&gt;0, BQ360, BO360)</f>
        <v>0</v>
      </c>
      <c r="BS360">
        <f>1-BR360/BG360</f>
        <v>0</v>
      </c>
      <c r="BT360">
        <f>(BG360-BF360)/(BG360-BR360)</f>
        <v>0</v>
      </c>
      <c r="BU360">
        <f>(BA360-BG360)/(BA360-BR360)</f>
        <v>0</v>
      </c>
      <c r="BV360">
        <f>(BG360-BF360)/(BG360-AZ360)</f>
        <v>0</v>
      </c>
      <c r="BW360">
        <f>(BA360-BG360)/(BA360-AZ360)</f>
        <v>0</v>
      </c>
      <c r="BX360">
        <f>(BT360*BR360/BF360)</f>
        <v>0</v>
      </c>
      <c r="BY360">
        <f>(1-BX360)</f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f>$B$11*DQ360+$C$11*DR360+$F$11*EC360*(1-EF360)</f>
        <v>0</v>
      </c>
      <c r="CS360">
        <f>CR360*CT360</f>
        <v>0</v>
      </c>
      <c r="CT360">
        <f>($B$11*$D$9+$C$11*$D$9+$F$11*((EP360+EH360)/MAX(EP360+EH360+EQ360, 0.1)*$I$9+EQ360/MAX(EP360+EH360+EQ360, 0.1)*$J$9))/($B$11+$C$11+$F$11)</f>
        <v>0</v>
      </c>
      <c r="CU360">
        <f>($B$11*$K$9+$C$11*$K$9+$F$11*((EP360+EH360)/MAX(EP360+EH360+EQ360, 0.1)*$P$9+EQ360/MAX(EP360+EH360+EQ360, 0.1)*$Q$9))/($B$11+$C$11+$F$11)</f>
        <v>0</v>
      </c>
      <c r="CV360">
        <v>2.96</v>
      </c>
      <c r="CW360">
        <v>0.5</v>
      </c>
      <c r="CX360" t="s">
        <v>408</v>
      </c>
      <c r="CY360">
        <v>2</v>
      </c>
      <c r="CZ360" t="b">
        <v>1</v>
      </c>
      <c r="DA360">
        <v>1510797149.6</v>
      </c>
      <c r="DB360">
        <v>865.756555555556</v>
      </c>
      <c r="DC360">
        <v>895.069666666667</v>
      </c>
      <c r="DD360">
        <v>25.0857962962963</v>
      </c>
      <c r="DE360">
        <v>24.1489555555555</v>
      </c>
      <c r="DF360">
        <v>856.179666666667</v>
      </c>
      <c r="DG360">
        <v>24.5151296296296</v>
      </c>
      <c r="DH360">
        <v>500.084407407407</v>
      </c>
      <c r="DI360">
        <v>89.7972148148148</v>
      </c>
      <c r="DJ360">
        <v>0.0999882</v>
      </c>
      <c r="DK360">
        <v>26.6195888888889</v>
      </c>
      <c r="DL360">
        <v>27.5205925925926</v>
      </c>
      <c r="DM360">
        <v>999.9</v>
      </c>
      <c r="DN360">
        <v>0</v>
      </c>
      <c r="DO360">
        <v>0</v>
      </c>
      <c r="DP360">
        <v>10005.6018518519</v>
      </c>
      <c r="DQ360">
        <v>0</v>
      </c>
      <c r="DR360">
        <v>9.8192</v>
      </c>
      <c r="DS360">
        <v>-29.3129592592593</v>
      </c>
      <c r="DT360">
        <v>888.033444444444</v>
      </c>
      <c r="DU360">
        <v>917.219481481481</v>
      </c>
      <c r="DV360">
        <v>0.936839888888889</v>
      </c>
      <c r="DW360">
        <v>895.069666666667</v>
      </c>
      <c r="DX360">
        <v>24.1489555555555</v>
      </c>
      <c r="DY360">
        <v>2.25263481481482</v>
      </c>
      <c r="DZ360">
        <v>2.16850814814815</v>
      </c>
      <c r="EA360">
        <v>19.3416259259259</v>
      </c>
      <c r="EB360">
        <v>18.7315444444444</v>
      </c>
      <c r="EC360">
        <v>2000.01296296296</v>
      </c>
      <c r="ED360">
        <v>0.979995111111111</v>
      </c>
      <c r="EE360">
        <v>0.0200050518518519</v>
      </c>
      <c r="EF360">
        <v>0</v>
      </c>
      <c r="EG360">
        <v>2.39500740740741</v>
      </c>
      <c r="EH360">
        <v>0</v>
      </c>
      <c r="EI360">
        <v>4897.26888888889</v>
      </c>
      <c r="EJ360">
        <v>17300.2518518519</v>
      </c>
      <c r="EK360">
        <v>37.9232222222222</v>
      </c>
      <c r="EL360">
        <v>38.375</v>
      </c>
      <c r="EM360">
        <v>37.6063333333333</v>
      </c>
      <c r="EN360">
        <v>37.062</v>
      </c>
      <c r="EO360">
        <v>37.312</v>
      </c>
      <c r="EP360">
        <v>1960.00222222222</v>
      </c>
      <c r="EQ360">
        <v>40.0107407407407</v>
      </c>
      <c r="ER360">
        <v>0</v>
      </c>
      <c r="ES360">
        <v>1679597909.9</v>
      </c>
      <c r="ET360">
        <v>0</v>
      </c>
      <c r="EU360">
        <v>2.413928</v>
      </c>
      <c r="EV360">
        <v>0.702238463570404</v>
      </c>
      <c r="EW360">
        <v>17.980769209933</v>
      </c>
      <c r="EX360">
        <v>4897.2512</v>
      </c>
      <c r="EY360">
        <v>15</v>
      </c>
      <c r="EZ360">
        <v>0</v>
      </c>
      <c r="FA360" t="s">
        <v>409</v>
      </c>
      <c r="FB360">
        <v>1510787920.6</v>
      </c>
      <c r="FC360">
        <v>1510787921.6</v>
      </c>
      <c r="FD360">
        <v>0</v>
      </c>
      <c r="FE360">
        <v>-0.101</v>
      </c>
      <c r="FF360">
        <v>-0.012</v>
      </c>
      <c r="FG360">
        <v>6.901</v>
      </c>
      <c r="FH360">
        <v>0.516</v>
      </c>
      <c r="FI360">
        <v>420</v>
      </c>
      <c r="FJ360">
        <v>24</v>
      </c>
      <c r="FK360">
        <v>0.32</v>
      </c>
      <c r="FL360">
        <v>0.12</v>
      </c>
      <c r="FM360">
        <v>0.94145012195122</v>
      </c>
      <c r="FN360">
        <v>-0.0729663135888492</v>
      </c>
      <c r="FO360">
        <v>0.00765337279130507</v>
      </c>
      <c r="FP360">
        <v>1</v>
      </c>
      <c r="FQ360">
        <v>1</v>
      </c>
      <c r="FR360">
        <v>1</v>
      </c>
      <c r="FS360" t="s">
        <v>410</v>
      </c>
      <c r="FT360">
        <v>2.97288</v>
      </c>
      <c r="FU360">
        <v>2.7538</v>
      </c>
      <c r="FV360">
        <v>0.153055</v>
      </c>
      <c r="FW360">
        <v>0.157475</v>
      </c>
      <c r="FX360">
        <v>0.105316</v>
      </c>
      <c r="FY360">
        <v>0.103893</v>
      </c>
      <c r="FZ360">
        <v>32909.8</v>
      </c>
      <c r="GA360">
        <v>35707.2</v>
      </c>
      <c r="GB360">
        <v>35214.1</v>
      </c>
      <c r="GC360">
        <v>38437.7</v>
      </c>
      <c r="GD360">
        <v>44631.1</v>
      </c>
      <c r="GE360">
        <v>49736.5</v>
      </c>
      <c r="GF360">
        <v>54998.8</v>
      </c>
      <c r="GG360">
        <v>61639.2</v>
      </c>
      <c r="GH360">
        <v>1.98265</v>
      </c>
      <c r="GI360">
        <v>1.81533</v>
      </c>
      <c r="GJ360">
        <v>0.123713</v>
      </c>
      <c r="GK360">
        <v>0</v>
      </c>
      <c r="GL360">
        <v>25.496</v>
      </c>
      <c r="GM360">
        <v>999.9</v>
      </c>
      <c r="GN360">
        <v>61.787</v>
      </c>
      <c r="GO360">
        <v>30.051</v>
      </c>
      <c r="GP360">
        <v>29.401</v>
      </c>
      <c r="GQ360">
        <v>55.5733</v>
      </c>
      <c r="GR360">
        <v>48.8942</v>
      </c>
      <c r="GS360">
        <v>1</v>
      </c>
      <c r="GT360">
        <v>-0.0028252</v>
      </c>
      <c r="GU360">
        <v>0.854717</v>
      </c>
      <c r="GV360">
        <v>20.1151</v>
      </c>
      <c r="GW360">
        <v>5.19842</v>
      </c>
      <c r="GX360">
        <v>12.004</v>
      </c>
      <c r="GY360">
        <v>4.97535</v>
      </c>
      <c r="GZ360">
        <v>3.29305</v>
      </c>
      <c r="HA360">
        <v>9999</v>
      </c>
      <c r="HB360">
        <v>9999</v>
      </c>
      <c r="HC360">
        <v>999.9</v>
      </c>
      <c r="HD360">
        <v>9999</v>
      </c>
      <c r="HE360">
        <v>1.8631</v>
      </c>
      <c r="HF360">
        <v>1.86813</v>
      </c>
      <c r="HG360">
        <v>1.86792</v>
      </c>
      <c r="HH360">
        <v>1.86901</v>
      </c>
      <c r="HI360">
        <v>1.86986</v>
      </c>
      <c r="HJ360">
        <v>1.86585</v>
      </c>
      <c r="HK360">
        <v>1.86697</v>
      </c>
      <c r="HL360">
        <v>1.86837</v>
      </c>
      <c r="HM360">
        <v>5</v>
      </c>
      <c r="HN360">
        <v>0</v>
      </c>
      <c r="HO360">
        <v>0</v>
      </c>
      <c r="HP360">
        <v>0</v>
      </c>
      <c r="HQ360" t="s">
        <v>411</v>
      </c>
      <c r="HR360" t="s">
        <v>412</v>
      </c>
      <c r="HS360" t="s">
        <v>413</v>
      </c>
      <c r="HT360" t="s">
        <v>413</v>
      </c>
      <c r="HU360" t="s">
        <v>413</v>
      </c>
      <c r="HV360" t="s">
        <v>413</v>
      </c>
      <c r="HW360">
        <v>0</v>
      </c>
      <c r="HX360">
        <v>100</v>
      </c>
      <c r="HY360">
        <v>100</v>
      </c>
      <c r="HZ360">
        <v>9.719</v>
      </c>
      <c r="IA360">
        <v>0.5698</v>
      </c>
      <c r="IB360">
        <v>4.09459096810632</v>
      </c>
      <c r="IC360">
        <v>0.00701673648668627</v>
      </c>
      <c r="ID360">
        <v>-7.00304995360485e-07</v>
      </c>
      <c r="IE360">
        <v>-1.86506737496121e-11</v>
      </c>
      <c r="IF360">
        <v>0.00125787624930914</v>
      </c>
      <c r="IG360">
        <v>-0.0224036906934607</v>
      </c>
      <c r="IH360">
        <v>0.00249664406764014</v>
      </c>
      <c r="II360">
        <v>-2.59163740235367e-05</v>
      </c>
      <c r="IJ360">
        <v>-2</v>
      </c>
      <c r="IK360">
        <v>2020</v>
      </c>
      <c r="IL360">
        <v>1</v>
      </c>
      <c r="IM360">
        <v>25</v>
      </c>
      <c r="IN360">
        <v>153.9</v>
      </c>
      <c r="IO360">
        <v>153.9</v>
      </c>
      <c r="IP360">
        <v>1.94824</v>
      </c>
      <c r="IQ360">
        <v>2.62085</v>
      </c>
      <c r="IR360">
        <v>1.54785</v>
      </c>
      <c r="IS360">
        <v>2.30347</v>
      </c>
      <c r="IT360">
        <v>1.34644</v>
      </c>
      <c r="IU360">
        <v>2.44263</v>
      </c>
      <c r="IV360">
        <v>34.1678</v>
      </c>
      <c r="IW360">
        <v>24.2188</v>
      </c>
      <c r="IX360">
        <v>18</v>
      </c>
      <c r="IY360">
        <v>503.085</v>
      </c>
      <c r="IZ360">
        <v>397.171</v>
      </c>
      <c r="JA360">
        <v>24.1577</v>
      </c>
      <c r="JB360">
        <v>27.1468</v>
      </c>
      <c r="JC360">
        <v>30.0003</v>
      </c>
      <c r="JD360">
        <v>27.1012</v>
      </c>
      <c r="JE360">
        <v>27.0456</v>
      </c>
      <c r="JF360">
        <v>39.0234</v>
      </c>
      <c r="JG360">
        <v>26.0993</v>
      </c>
      <c r="JH360">
        <v>63.396</v>
      </c>
      <c r="JI360">
        <v>24.1348</v>
      </c>
      <c r="JJ360">
        <v>938.65</v>
      </c>
      <c r="JK360">
        <v>24.16</v>
      </c>
      <c r="JL360">
        <v>102.058</v>
      </c>
      <c r="JM360">
        <v>102.608</v>
      </c>
    </row>
    <row r="361" spans="1:273">
      <c r="A361">
        <v>345</v>
      </c>
      <c r="B361">
        <v>1510797162.1</v>
      </c>
      <c r="C361">
        <v>7830</v>
      </c>
      <c r="D361" t="s">
        <v>1101</v>
      </c>
      <c r="E361" t="s">
        <v>1102</v>
      </c>
      <c r="F361">
        <v>5</v>
      </c>
      <c r="G361" t="s">
        <v>798</v>
      </c>
      <c r="H361" t="s">
        <v>406</v>
      </c>
      <c r="I361">
        <v>1510797154.31429</v>
      </c>
      <c r="J361">
        <f>(K361)/1000</f>
        <v>0</v>
      </c>
      <c r="K361">
        <f>IF(CZ361, AN361, AH361)</f>
        <v>0</v>
      </c>
      <c r="L361">
        <f>IF(CZ361, AI361, AG361)</f>
        <v>0</v>
      </c>
      <c r="M361">
        <f>DB361 - IF(AU361&gt;1, L361*CV361*100.0/(AW361*DP361), 0)</f>
        <v>0</v>
      </c>
      <c r="N361">
        <f>((T361-J361/2)*M361-L361)/(T361+J361/2)</f>
        <v>0</v>
      </c>
      <c r="O361">
        <f>N361*(DI361+DJ361)/1000.0</f>
        <v>0</v>
      </c>
      <c r="P361">
        <f>(DB361 - IF(AU361&gt;1, L361*CV361*100.0/(AW361*DP361), 0))*(DI361+DJ361)/1000.0</f>
        <v>0</v>
      </c>
      <c r="Q361">
        <f>2.0/((1/S361-1/R361)+SIGN(S361)*SQRT((1/S361-1/R361)*(1/S361-1/R361) + 4*CW361/((CW361+1)*(CW361+1))*(2*1/S361*1/R361-1/R361*1/R361)))</f>
        <v>0</v>
      </c>
      <c r="R361">
        <f>IF(LEFT(CX361,1)&lt;&gt;"0",IF(LEFT(CX361,1)="1",3.0,CY361),$D$5+$E$5*(DP361*DI361/($K$5*1000))+$F$5*(DP361*DI361/($K$5*1000))*MAX(MIN(CV361,$J$5),$I$5)*MAX(MIN(CV361,$J$5),$I$5)+$G$5*MAX(MIN(CV361,$J$5),$I$5)*(DP361*DI361/($K$5*1000))+$H$5*(DP361*DI361/($K$5*1000))*(DP361*DI361/($K$5*1000)))</f>
        <v>0</v>
      </c>
      <c r="S361">
        <f>J361*(1000-(1000*0.61365*exp(17.502*W361/(240.97+W361))/(DI361+DJ361)+DD361)/2)/(1000*0.61365*exp(17.502*W361/(240.97+W361))/(DI361+DJ361)-DD361)</f>
        <v>0</v>
      </c>
      <c r="T361">
        <f>1/((CW361+1)/(Q361/1.6)+1/(R361/1.37)) + CW361/((CW361+1)/(Q361/1.6) + CW361/(R361/1.37))</f>
        <v>0</v>
      </c>
      <c r="U361">
        <f>(CR361*CU361)</f>
        <v>0</v>
      </c>
      <c r="V361">
        <f>(DK361+(U361+2*0.95*5.67E-8*(((DK361+$B$7)+273)^4-(DK361+273)^4)-44100*J361)/(1.84*29.3*R361+8*0.95*5.67E-8*(DK361+273)^3))</f>
        <v>0</v>
      </c>
      <c r="W361">
        <f>($C$7*DL361+$D$7*DM361+$E$7*V361)</f>
        <v>0</v>
      </c>
      <c r="X361">
        <f>0.61365*exp(17.502*W361/(240.97+W361))</f>
        <v>0</v>
      </c>
      <c r="Y361">
        <f>(Z361/AA361*100)</f>
        <v>0</v>
      </c>
      <c r="Z361">
        <f>DD361*(DI361+DJ361)/1000</f>
        <v>0</v>
      </c>
      <c r="AA361">
        <f>0.61365*exp(17.502*DK361/(240.97+DK361))</f>
        <v>0</v>
      </c>
      <c r="AB361">
        <f>(X361-DD361*(DI361+DJ361)/1000)</f>
        <v>0</v>
      </c>
      <c r="AC361">
        <f>(-J361*44100)</f>
        <v>0</v>
      </c>
      <c r="AD361">
        <f>2*29.3*R361*0.92*(DK361-W361)</f>
        <v>0</v>
      </c>
      <c r="AE361">
        <f>2*0.95*5.67E-8*(((DK361+$B$7)+273)^4-(W361+273)^4)</f>
        <v>0</v>
      </c>
      <c r="AF361">
        <f>U361+AE361+AC361+AD361</f>
        <v>0</v>
      </c>
      <c r="AG361">
        <f>DH361*AU361*(DC361-DB361*(1000-AU361*DE361)/(1000-AU361*DD361))/(100*CV361)</f>
        <v>0</v>
      </c>
      <c r="AH361">
        <f>1000*DH361*AU361*(DD361-DE361)/(100*CV361*(1000-AU361*DD361))</f>
        <v>0</v>
      </c>
      <c r="AI361">
        <f>(AJ361 - AK361 - DI361*1E3/(8.314*(DK361+273.15)) * AM361/DH361 * AL361) * DH361/(100*CV361) * (1000 - DE361)/1000</f>
        <v>0</v>
      </c>
      <c r="AJ361">
        <v>951.677635279103</v>
      </c>
      <c r="AK361">
        <v>928.797357575757</v>
      </c>
      <c r="AL361">
        <v>3.42059715022245</v>
      </c>
      <c r="AM361">
        <v>64.6680745848926</v>
      </c>
      <c r="AN361">
        <f>(AP361 - AO361 + DI361*1E3/(8.314*(DK361+273.15)) * AR361/DH361 * AQ361) * DH361/(100*CV361) * 1000/(1000 - AP361)</f>
        <v>0</v>
      </c>
      <c r="AO361">
        <v>24.1477972666397</v>
      </c>
      <c r="AP361">
        <v>25.0603615384615</v>
      </c>
      <c r="AQ361">
        <v>-1.63282541447487e-05</v>
      </c>
      <c r="AR361">
        <v>99.6129753711119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MAX(0,($B$13+$C$13*DP361)/(1+$D$13*DP361)*DI361/(DK361+273)*$E$13)</f>
        <v>0</v>
      </c>
      <c r="AX361" t="s">
        <v>407</v>
      </c>
      <c r="AY361" t="s">
        <v>407</v>
      </c>
      <c r="AZ361">
        <v>0</v>
      </c>
      <c r="BA361">
        <v>0</v>
      </c>
      <c r="BB361">
        <f>1-AZ361/BA361</f>
        <v>0</v>
      </c>
      <c r="BC361">
        <v>0</v>
      </c>
      <c r="BD361" t="s">
        <v>407</v>
      </c>
      <c r="BE361" t="s">
        <v>407</v>
      </c>
      <c r="BF361">
        <v>0</v>
      </c>
      <c r="BG361">
        <v>0</v>
      </c>
      <c r="BH361">
        <f>1-BF361/BG361</f>
        <v>0</v>
      </c>
      <c r="BI361">
        <v>0.5</v>
      </c>
      <c r="BJ361">
        <f>CS361</f>
        <v>0</v>
      </c>
      <c r="BK361">
        <f>L361</f>
        <v>0</v>
      </c>
      <c r="BL361">
        <f>BH361*BI361*BJ361</f>
        <v>0</v>
      </c>
      <c r="BM361">
        <f>(BK361-BC361)/BJ361</f>
        <v>0</v>
      </c>
      <c r="BN361">
        <f>(BA361-BG361)/BG361</f>
        <v>0</v>
      </c>
      <c r="BO361">
        <f>AZ361/(BB361+AZ361/BG361)</f>
        <v>0</v>
      </c>
      <c r="BP361" t="s">
        <v>407</v>
      </c>
      <c r="BQ361">
        <v>0</v>
      </c>
      <c r="BR361">
        <f>IF(BQ361&lt;&gt;0, BQ361, BO361)</f>
        <v>0</v>
      </c>
      <c r="BS361">
        <f>1-BR361/BG361</f>
        <v>0</v>
      </c>
      <c r="BT361">
        <f>(BG361-BF361)/(BG361-BR361)</f>
        <v>0</v>
      </c>
      <c r="BU361">
        <f>(BA361-BG361)/(BA361-BR361)</f>
        <v>0</v>
      </c>
      <c r="BV361">
        <f>(BG361-BF361)/(BG361-AZ361)</f>
        <v>0</v>
      </c>
      <c r="BW361">
        <f>(BA361-BG361)/(BA361-AZ361)</f>
        <v>0</v>
      </c>
      <c r="BX361">
        <f>(BT361*BR361/BF361)</f>
        <v>0</v>
      </c>
      <c r="BY361">
        <f>(1-BX361)</f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f>$B$11*DQ361+$C$11*DR361+$F$11*EC361*(1-EF361)</f>
        <v>0</v>
      </c>
      <c r="CS361">
        <f>CR361*CT361</f>
        <v>0</v>
      </c>
      <c r="CT361">
        <f>($B$11*$D$9+$C$11*$D$9+$F$11*((EP361+EH361)/MAX(EP361+EH361+EQ361, 0.1)*$I$9+EQ361/MAX(EP361+EH361+EQ361, 0.1)*$J$9))/($B$11+$C$11+$F$11)</f>
        <v>0</v>
      </c>
      <c r="CU361">
        <f>($B$11*$K$9+$C$11*$K$9+$F$11*((EP361+EH361)/MAX(EP361+EH361+EQ361, 0.1)*$P$9+EQ361/MAX(EP361+EH361+EQ361, 0.1)*$Q$9))/($B$11+$C$11+$F$11)</f>
        <v>0</v>
      </c>
      <c r="CV361">
        <v>2.96</v>
      </c>
      <c r="CW361">
        <v>0.5</v>
      </c>
      <c r="CX361" t="s">
        <v>408</v>
      </c>
      <c r="CY361">
        <v>2</v>
      </c>
      <c r="CZ361" t="b">
        <v>1</v>
      </c>
      <c r="DA361">
        <v>1510797154.31429</v>
      </c>
      <c r="DB361">
        <v>881.343464285714</v>
      </c>
      <c r="DC361">
        <v>910.961571428571</v>
      </c>
      <c r="DD361">
        <v>25.0763571428571</v>
      </c>
      <c r="DE361">
        <v>24.1486892857143</v>
      </c>
      <c r="DF361">
        <v>871.677285714286</v>
      </c>
      <c r="DG361">
        <v>24.5061678571429</v>
      </c>
      <c r="DH361">
        <v>500.079785714286</v>
      </c>
      <c r="DI361">
        <v>89.797625</v>
      </c>
      <c r="DJ361">
        <v>0.0999836321428571</v>
      </c>
      <c r="DK361">
        <v>26.619425</v>
      </c>
      <c r="DL361">
        <v>27.5247571428571</v>
      </c>
      <c r="DM361">
        <v>999.9</v>
      </c>
      <c r="DN361">
        <v>0</v>
      </c>
      <c r="DO361">
        <v>0</v>
      </c>
      <c r="DP361">
        <v>10001.7817857143</v>
      </c>
      <c r="DQ361">
        <v>0</v>
      </c>
      <c r="DR361">
        <v>9.8192</v>
      </c>
      <c r="DS361">
        <v>-29.6180214285714</v>
      </c>
      <c r="DT361">
        <v>904.012571428572</v>
      </c>
      <c r="DU361">
        <v>933.5045</v>
      </c>
      <c r="DV361">
        <v>0.927662821428571</v>
      </c>
      <c r="DW361">
        <v>910.961571428571</v>
      </c>
      <c r="DX361">
        <v>24.1486892857143</v>
      </c>
      <c r="DY361">
        <v>2.25179714285714</v>
      </c>
      <c r="DZ361">
        <v>2.16849464285714</v>
      </c>
      <c r="EA361">
        <v>19.3356535714286</v>
      </c>
      <c r="EB361">
        <v>18.7314428571429</v>
      </c>
      <c r="EC361">
        <v>2000.02</v>
      </c>
      <c r="ED361">
        <v>0.979994964285715</v>
      </c>
      <c r="EE361">
        <v>0.0200052035714286</v>
      </c>
      <c r="EF361">
        <v>0</v>
      </c>
      <c r="EG361">
        <v>2.35131785714286</v>
      </c>
      <c r="EH361">
        <v>0</v>
      </c>
      <c r="EI361">
        <v>4898.66321428571</v>
      </c>
      <c r="EJ361">
        <v>17300.3142857143</v>
      </c>
      <c r="EK361">
        <v>37.9237142857143</v>
      </c>
      <c r="EL361">
        <v>38.375</v>
      </c>
      <c r="EM361">
        <v>37.60925</v>
      </c>
      <c r="EN361">
        <v>37.0665</v>
      </c>
      <c r="EO361">
        <v>37.312</v>
      </c>
      <c r="EP361">
        <v>1960.00857142857</v>
      </c>
      <c r="EQ361">
        <v>40.0114285714286</v>
      </c>
      <c r="ER361">
        <v>0</v>
      </c>
      <c r="ES361">
        <v>1679597915.3</v>
      </c>
      <c r="ET361">
        <v>0</v>
      </c>
      <c r="EU361">
        <v>2.35572307692308</v>
      </c>
      <c r="EV361">
        <v>-1.13606153530324</v>
      </c>
      <c r="EW361">
        <v>17.388034219002</v>
      </c>
      <c r="EX361">
        <v>4898.76384615385</v>
      </c>
      <c r="EY361">
        <v>15</v>
      </c>
      <c r="EZ361">
        <v>0</v>
      </c>
      <c r="FA361" t="s">
        <v>409</v>
      </c>
      <c r="FB361">
        <v>1510787920.6</v>
      </c>
      <c r="FC361">
        <v>1510787921.6</v>
      </c>
      <c r="FD361">
        <v>0</v>
      </c>
      <c r="FE361">
        <v>-0.101</v>
      </c>
      <c r="FF361">
        <v>-0.012</v>
      </c>
      <c r="FG361">
        <v>6.901</v>
      </c>
      <c r="FH361">
        <v>0.516</v>
      </c>
      <c r="FI361">
        <v>420</v>
      </c>
      <c r="FJ361">
        <v>24</v>
      </c>
      <c r="FK361">
        <v>0.32</v>
      </c>
      <c r="FL361">
        <v>0.12</v>
      </c>
      <c r="FM361">
        <v>0.932414951219512</v>
      </c>
      <c r="FN361">
        <v>-0.114659811846687</v>
      </c>
      <c r="FO361">
        <v>0.011461572730696</v>
      </c>
      <c r="FP361">
        <v>1</v>
      </c>
      <c r="FQ361">
        <v>1</v>
      </c>
      <c r="FR361">
        <v>1</v>
      </c>
      <c r="FS361" t="s">
        <v>410</v>
      </c>
      <c r="FT361">
        <v>2.97288</v>
      </c>
      <c r="FU361">
        <v>2.75367</v>
      </c>
      <c r="FV361">
        <v>0.154928</v>
      </c>
      <c r="FW361">
        <v>0.159253</v>
      </c>
      <c r="FX361">
        <v>0.105289</v>
      </c>
      <c r="FY361">
        <v>0.103893</v>
      </c>
      <c r="FZ361">
        <v>32837.1</v>
      </c>
      <c r="GA361">
        <v>35631.5</v>
      </c>
      <c r="GB361">
        <v>35214.2</v>
      </c>
      <c r="GC361">
        <v>38437.4</v>
      </c>
      <c r="GD361">
        <v>44632.6</v>
      </c>
      <c r="GE361">
        <v>49736.2</v>
      </c>
      <c r="GF361">
        <v>54998.9</v>
      </c>
      <c r="GG361">
        <v>61638.8</v>
      </c>
      <c r="GH361">
        <v>1.98248</v>
      </c>
      <c r="GI361">
        <v>1.81513</v>
      </c>
      <c r="GJ361">
        <v>0.123959</v>
      </c>
      <c r="GK361">
        <v>0</v>
      </c>
      <c r="GL361">
        <v>25.4956</v>
      </c>
      <c r="GM361">
        <v>999.9</v>
      </c>
      <c r="GN361">
        <v>61.787</v>
      </c>
      <c r="GO361">
        <v>30.041</v>
      </c>
      <c r="GP361">
        <v>29.3839</v>
      </c>
      <c r="GQ361">
        <v>54.9834</v>
      </c>
      <c r="GR361">
        <v>49.1426</v>
      </c>
      <c r="GS361">
        <v>1</v>
      </c>
      <c r="GT361">
        <v>-0.00293699</v>
      </c>
      <c r="GU361">
        <v>0.852644</v>
      </c>
      <c r="GV361">
        <v>20.115</v>
      </c>
      <c r="GW361">
        <v>5.19752</v>
      </c>
      <c r="GX361">
        <v>12.004</v>
      </c>
      <c r="GY361">
        <v>4.9751</v>
      </c>
      <c r="GZ361">
        <v>3.293</v>
      </c>
      <c r="HA361">
        <v>9999</v>
      </c>
      <c r="HB361">
        <v>9999</v>
      </c>
      <c r="HC361">
        <v>999.9</v>
      </c>
      <c r="HD361">
        <v>9999</v>
      </c>
      <c r="HE361">
        <v>1.8631</v>
      </c>
      <c r="HF361">
        <v>1.86813</v>
      </c>
      <c r="HG361">
        <v>1.86792</v>
      </c>
      <c r="HH361">
        <v>1.86902</v>
      </c>
      <c r="HI361">
        <v>1.86987</v>
      </c>
      <c r="HJ361">
        <v>1.86585</v>
      </c>
      <c r="HK361">
        <v>1.86696</v>
      </c>
      <c r="HL361">
        <v>1.86837</v>
      </c>
      <c r="HM361">
        <v>5</v>
      </c>
      <c r="HN361">
        <v>0</v>
      </c>
      <c r="HO361">
        <v>0</v>
      </c>
      <c r="HP361">
        <v>0</v>
      </c>
      <c r="HQ361" t="s">
        <v>411</v>
      </c>
      <c r="HR361" t="s">
        <v>412</v>
      </c>
      <c r="HS361" t="s">
        <v>413</v>
      </c>
      <c r="HT361" t="s">
        <v>413</v>
      </c>
      <c r="HU361" t="s">
        <v>413</v>
      </c>
      <c r="HV361" t="s">
        <v>413</v>
      </c>
      <c r="HW361">
        <v>0</v>
      </c>
      <c r="HX361">
        <v>100</v>
      </c>
      <c r="HY361">
        <v>100</v>
      </c>
      <c r="HZ361">
        <v>9.814</v>
      </c>
      <c r="IA361">
        <v>0.5693</v>
      </c>
      <c r="IB361">
        <v>4.09459096810632</v>
      </c>
      <c r="IC361">
        <v>0.00701673648668627</v>
      </c>
      <c r="ID361">
        <v>-7.00304995360485e-07</v>
      </c>
      <c r="IE361">
        <v>-1.86506737496121e-11</v>
      </c>
      <c r="IF361">
        <v>0.00125787624930914</v>
      </c>
      <c r="IG361">
        <v>-0.0224036906934607</v>
      </c>
      <c r="IH361">
        <v>0.00249664406764014</v>
      </c>
      <c r="II361">
        <v>-2.59163740235367e-05</v>
      </c>
      <c r="IJ361">
        <v>-2</v>
      </c>
      <c r="IK361">
        <v>2020</v>
      </c>
      <c r="IL361">
        <v>1</v>
      </c>
      <c r="IM361">
        <v>25</v>
      </c>
      <c r="IN361">
        <v>154</v>
      </c>
      <c r="IO361">
        <v>154</v>
      </c>
      <c r="IP361">
        <v>1.97876</v>
      </c>
      <c r="IQ361">
        <v>2.62329</v>
      </c>
      <c r="IR361">
        <v>1.54785</v>
      </c>
      <c r="IS361">
        <v>2.30469</v>
      </c>
      <c r="IT361">
        <v>1.34644</v>
      </c>
      <c r="IU361">
        <v>2.43408</v>
      </c>
      <c r="IV361">
        <v>34.1678</v>
      </c>
      <c r="IW361">
        <v>24.2188</v>
      </c>
      <c r="IX361">
        <v>18</v>
      </c>
      <c r="IY361">
        <v>502.972</v>
      </c>
      <c r="IZ361">
        <v>397.061</v>
      </c>
      <c r="JA361">
        <v>24.1246</v>
      </c>
      <c r="JB361">
        <v>27.1468</v>
      </c>
      <c r="JC361">
        <v>30</v>
      </c>
      <c r="JD361">
        <v>27.1016</v>
      </c>
      <c r="JE361">
        <v>27.0456</v>
      </c>
      <c r="JF361">
        <v>39.6226</v>
      </c>
      <c r="JG361">
        <v>26.0993</v>
      </c>
      <c r="JH361">
        <v>63.396</v>
      </c>
      <c r="JI361">
        <v>24.1126</v>
      </c>
      <c r="JJ361">
        <v>958.851</v>
      </c>
      <c r="JK361">
        <v>24.1645</v>
      </c>
      <c r="JL361">
        <v>102.058</v>
      </c>
      <c r="JM361">
        <v>102.607</v>
      </c>
    </row>
    <row r="362" spans="1:273">
      <c r="A362">
        <v>346</v>
      </c>
      <c r="B362">
        <v>1510797167.1</v>
      </c>
      <c r="C362">
        <v>7835</v>
      </c>
      <c r="D362" t="s">
        <v>1103</v>
      </c>
      <c r="E362" t="s">
        <v>1104</v>
      </c>
      <c r="F362">
        <v>5</v>
      </c>
      <c r="G362" t="s">
        <v>798</v>
      </c>
      <c r="H362" t="s">
        <v>406</v>
      </c>
      <c r="I362">
        <v>1510797159.6</v>
      </c>
      <c r="J362">
        <f>(K362)/1000</f>
        <v>0</v>
      </c>
      <c r="K362">
        <f>IF(CZ362, AN362, AH362)</f>
        <v>0</v>
      </c>
      <c r="L362">
        <f>IF(CZ362, AI362, AG362)</f>
        <v>0</v>
      </c>
      <c r="M362">
        <f>DB362 - IF(AU362&gt;1, L362*CV362*100.0/(AW362*DP362), 0)</f>
        <v>0</v>
      </c>
      <c r="N362">
        <f>((T362-J362/2)*M362-L362)/(T362+J362/2)</f>
        <v>0</v>
      </c>
      <c r="O362">
        <f>N362*(DI362+DJ362)/1000.0</f>
        <v>0</v>
      </c>
      <c r="P362">
        <f>(DB362 - IF(AU362&gt;1, L362*CV362*100.0/(AW362*DP362), 0))*(DI362+DJ362)/1000.0</f>
        <v>0</v>
      </c>
      <c r="Q362">
        <f>2.0/((1/S362-1/R362)+SIGN(S362)*SQRT((1/S362-1/R362)*(1/S362-1/R362) + 4*CW362/((CW362+1)*(CW362+1))*(2*1/S362*1/R362-1/R362*1/R362)))</f>
        <v>0</v>
      </c>
      <c r="R362">
        <f>IF(LEFT(CX362,1)&lt;&gt;"0",IF(LEFT(CX362,1)="1",3.0,CY362),$D$5+$E$5*(DP362*DI362/($K$5*1000))+$F$5*(DP362*DI362/($K$5*1000))*MAX(MIN(CV362,$J$5),$I$5)*MAX(MIN(CV362,$J$5),$I$5)+$G$5*MAX(MIN(CV362,$J$5),$I$5)*(DP362*DI362/($K$5*1000))+$H$5*(DP362*DI362/($K$5*1000))*(DP362*DI362/($K$5*1000)))</f>
        <v>0</v>
      </c>
      <c r="S362">
        <f>J362*(1000-(1000*0.61365*exp(17.502*W362/(240.97+W362))/(DI362+DJ362)+DD362)/2)/(1000*0.61365*exp(17.502*W362/(240.97+W362))/(DI362+DJ362)-DD362)</f>
        <v>0</v>
      </c>
      <c r="T362">
        <f>1/((CW362+1)/(Q362/1.6)+1/(R362/1.37)) + CW362/((CW362+1)/(Q362/1.6) + CW362/(R362/1.37))</f>
        <v>0</v>
      </c>
      <c r="U362">
        <f>(CR362*CU362)</f>
        <v>0</v>
      </c>
      <c r="V362">
        <f>(DK362+(U362+2*0.95*5.67E-8*(((DK362+$B$7)+273)^4-(DK362+273)^4)-44100*J362)/(1.84*29.3*R362+8*0.95*5.67E-8*(DK362+273)^3))</f>
        <v>0</v>
      </c>
      <c r="W362">
        <f>($C$7*DL362+$D$7*DM362+$E$7*V362)</f>
        <v>0</v>
      </c>
      <c r="X362">
        <f>0.61365*exp(17.502*W362/(240.97+W362))</f>
        <v>0</v>
      </c>
      <c r="Y362">
        <f>(Z362/AA362*100)</f>
        <v>0</v>
      </c>
      <c r="Z362">
        <f>DD362*(DI362+DJ362)/1000</f>
        <v>0</v>
      </c>
      <c r="AA362">
        <f>0.61365*exp(17.502*DK362/(240.97+DK362))</f>
        <v>0</v>
      </c>
      <c r="AB362">
        <f>(X362-DD362*(DI362+DJ362)/1000)</f>
        <v>0</v>
      </c>
      <c r="AC362">
        <f>(-J362*44100)</f>
        <v>0</v>
      </c>
      <c r="AD362">
        <f>2*29.3*R362*0.92*(DK362-W362)</f>
        <v>0</v>
      </c>
      <c r="AE362">
        <f>2*0.95*5.67E-8*(((DK362+$B$7)+273)^4-(W362+273)^4)</f>
        <v>0</v>
      </c>
      <c r="AF362">
        <f>U362+AE362+AC362+AD362</f>
        <v>0</v>
      </c>
      <c r="AG362">
        <f>DH362*AU362*(DC362-DB362*(1000-AU362*DE362)/(1000-AU362*DD362))/(100*CV362)</f>
        <v>0</v>
      </c>
      <c r="AH362">
        <f>1000*DH362*AU362*(DD362-DE362)/(100*CV362*(1000-AU362*DD362))</f>
        <v>0</v>
      </c>
      <c r="AI362">
        <f>(AJ362 - AK362 - DI362*1E3/(8.314*(DK362+273.15)) * AM362/DH362 * AL362) * DH362/(100*CV362) * (1000 - DE362)/1000</f>
        <v>0</v>
      </c>
      <c r="AJ362">
        <v>968.491112016089</v>
      </c>
      <c r="AK362">
        <v>945.754351515152</v>
      </c>
      <c r="AL362">
        <v>3.40805971035831</v>
      </c>
      <c r="AM362">
        <v>64.6680745848926</v>
      </c>
      <c r="AN362">
        <f>(AP362 - AO362 + DI362*1E3/(8.314*(DK362+273.15)) * AR362/DH362 * AQ362) * DH362/(100*CV362) * 1000/(1000 - AP362)</f>
        <v>0</v>
      </c>
      <c r="AO362">
        <v>24.1486421500927</v>
      </c>
      <c r="AP362">
        <v>25.0513923076923</v>
      </c>
      <c r="AQ362">
        <v>-1.36262987832892e-05</v>
      </c>
      <c r="AR362">
        <v>99.6129753711119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MAX(0,($B$13+$C$13*DP362)/(1+$D$13*DP362)*DI362/(DK362+273)*$E$13)</f>
        <v>0</v>
      </c>
      <c r="AX362" t="s">
        <v>407</v>
      </c>
      <c r="AY362" t="s">
        <v>407</v>
      </c>
      <c r="AZ362">
        <v>0</v>
      </c>
      <c r="BA362">
        <v>0</v>
      </c>
      <c r="BB362">
        <f>1-AZ362/BA362</f>
        <v>0</v>
      </c>
      <c r="BC362">
        <v>0</v>
      </c>
      <c r="BD362" t="s">
        <v>407</v>
      </c>
      <c r="BE362" t="s">
        <v>407</v>
      </c>
      <c r="BF362">
        <v>0</v>
      </c>
      <c r="BG362">
        <v>0</v>
      </c>
      <c r="BH362">
        <f>1-BF362/BG362</f>
        <v>0</v>
      </c>
      <c r="BI362">
        <v>0.5</v>
      </c>
      <c r="BJ362">
        <f>CS362</f>
        <v>0</v>
      </c>
      <c r="BK362">
        <f>L362</f>
        <v>0</v>
      </c>
      <c r="BL362">
        <f>BH362*BI362*BJ362</f>
        <v>0</v>
      </c>
      <c r="BM362">
        <f>(BK362-BC362)/BJ362</f>
        <v>0</v>
      </c>
      <c r="BN362">
        <f>(BA362-BG362)/BG362</f>
        <v>0</v>
      </c>
      <c r="BO362">
        <f>AZ362/(BB362+AZ362/BG362)</f>
        <v>0</v>
      </c>
      <c r="BP362" t="s">
        <v>407</v>
      </c>
      <c r="BQ362">
        <v>0</v>
      </c>
      <c r="BR362">
        <f>IF(BQ362&lt;&gt;0, BQ362, BO362)</f>
        <v>0</v>
      </c>
      <c r="BS362">
        <f>1-BR362/BG362</f>
        <v>0</v>
      </c>
      <c r="BT362">
        <f>(BG362-BF362)/(BG362-BR362)</f>
        <v>0</v>
      </c>
      <c r="BU362">
        <f>(BA362-BG362)/(BA362-BR362)</f>
        <v>0</v>
      </c>
      <c r="BV362">
        <f>(BG362-BF362)/(BG362-AZ362)</f>
        <v>0</v>
      </c>
      <c r="BW362">
        <f>(BA362-BG362)/(BA362-AZ362)</f>
        <v>0</v>
      </c>
      <c r="BX362">
        <f>(BT362*BR362/BF362)</f>
        <v>0</v>
      </c>
      <c r="BY362">
        <f>(1-BX362)</f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f>$B$11*DQ362+$C$11*DR362+$F$11*EC362*(1-EF362)</f>
        <v>0</v>
      </c>
      <c r="CS362">
        <f>CR362*CT362</f>
        <v>0</v>
      </c>
      <c r="CT362">
        <f>($B$11*$D$9+$C$11*$D$9+$F$11*((EP362+EH362)/MAX(EP362+EH362+EQ362, 0.1)*$I$9+EQ362/MAX(EP362+EH362+EQ362, 0.1)*$J$9))/($B$11+$C$11+$F$11)</f>
        <v>0</v>
      </c>
      <c r="CU362">
        <f>($B$11*$K$9+$C$11*$K$9+$F$11*((EP362+EH362)/MAX(EP362+EH362+EQ362, 0.1)*$P$9+EQ362/MAX(EP362+EH362+EQ362, 0.1)*$Q$9))/($B$11+$C$11+$F$11)</f>
        <v>0</v>
      </c>
      <c r="CV362">
        <v>2.96</v>
      </c>
      <c r="CW362">
        <v>0.5</v>
      </c>
      <c r="CX362" t="s">
        <v>408</v>
      </c>
      <c r="CY362">
        <v>2</v>
      </c>
      <c r="CZ362" t="b">
        <v>1</v>
      </c>
      <c r="DA362">
        <v>1510797159.6</v>
      </c>
      <c r="DB362">
        <v>898.832925925926</v>
      </c>
      <c r="DC362">
        <v>928.535296296296</v>
      </c>
      <c r="DD362">
        <v>25.0648407407407</v>
      </c>
      <c r="DE362">
        <v>24.1485851851852</v>
      </c>
      <c r="DF362">
        <v>889.066851851852</v>
      </c>
      <c r="DG362">
        <v>24.495237037037</v>
      </c>
      <c r="DH362">
        <v>500.079037037037</v>
      </c>
      <c r="DI362">
        <v>89.7979444444444</v>
      </c>
      <c r="DJ362">
        <v>0.0998965074074074</v>
      </c>
      <c r="DK362">
        <v>26.618</v>
      </c>
      <c r="DL362">
        <v>27.5223222222222</v>
      </c>
      <c r="DM362">
        <v>999.9</v>
      </c>
      <c r="DN362">
        <v>0</v>
      </c>
      <c r="DO362">
        <v>0</v>
      </c>
      <c r="DP362">
        <v>10012.1744444444</v>
      </c>
      <c r="DQ362">
        <v>0</v>
      </c>
      <c r="DR362">
        <v>9.8192</v>
      </c>
      <c r="DS362">
        <v>-29.7023703703704</v>
      </c>
      <c r="DT362">
        <v>921.941</v>
      </c>
      <c r="DU362">
        <v>951.513</v>
      </c>
      <c r="DV362">
        <v>0.916249111111111</v>
      </c>
      <c r="DW362">
        <v>928.535296296296</v>
      </c>
      <c r="DX362">
        <v>24.1485851851852</v>
      </c>
      <c r="DY362">
        <v>2.25077037037037</v>
      </c>
      <c r="DZ362">
        <v>2.1684937037037</v>
      </c>
      <c r="EA362">
        <v>19.3283296296296</v>
      </c>
      <c r="EB362">
        <v>18.7314222222222</v>
      </c>
      <c r="EC362">
        <v>2000.01518518519</v>
      </c>
      <c r="ED362">
        <v>0.979994888888889</v>
      </c>
      <c r="EE362">
        <v>0.0200052814814815</v>
      </c>
      <c r="EF362">
        <v>0</v>
      </c>
      <c r="EG362">
        <v>2.30005185185185</v>
      </c>
      <c r="EH362">
        <v>0</v>
      </c>
      <c r="EI362">
        <v>4900.14703703704</v>
      </c>
      <c r="EJ362">
        <v>17300.2703703704</v>
      </c>
      <c r="EK362">
        <v>37.9278148148148</v>
      </c>
      <c r="EL362">
        <v>38.375</v>
      </c>
      <c r="EM362">
        <v>37.6133333333333</v>
      </c>
      <c r="EN362">
        <v>37.0666666666667</v>
      </c>
      <c r="EO362">
        <v>37.312</v>
      </c>
      <c r="EP362">
        <v>1960.0037037037</v>
      </c>
      <c r="EQ362">
        <v>40.0114814814815</v>
      </c>
      <c r="ER362">
        <v>0</v>
      </c>
      <c r="ES362">
        <v>1679597920.1</v>
      </c>
      <c r="ET362">
        <v>0</v>
      </c>
      <c r="EU362">
        <v>2.32891153846154</v>
      </c>
      <c r="EV362">
        <v>-0.344694021820426</v>
      </c>
      <c r="EW362">
        <v>15.2762393314311</v>
      </c>
      <c r="EX362">
        <v>4900.08346153846</v>
      </c>
      <c r="EY362">
        <v>15</v>
      </c>
      <c r="EZ362">
        <v>0</v>
      </c>
      <c r="FA362" t="s">
        <v>409</v>
      </c>
      <c r="FB362">
        <v>1510787920.6</v>
      </c>
      <c r="FC362">
        <v>1510787921.6</v>
      </c>
      <c r="FD362">
        <v>0</v>
      </c>
      <c r="FE362">
        <v>-0.101</v>
      </c>
      <c r="FF362">
        <v>-0.012</v>
      </c>
      <c r="FG362">
        <v>6.901</v>
      </c>
      <c r="FH362">
        <v>0.516</v>
      </c>
      <c r="FI362">
        <v>420</v>
      </c>
      <c r="FJ362">
        <v>24</v>
      </c>
      <c r="FK362">
        <v>0.32</v>
      </c>
      <c r="FL362">
        <v>0.12</v>
      </c>
      <c r="FM362">
        <v>0.92286843902439</v>
      </c>
      <c r="FN362">
        <v>-0.12830506620209</v>
      </c>
      <c r="FO362">
        <v>0.0126699550773046</v>
      </c>
      <c r="FP362">
        <v>1</v>
      </c>
      <c r="FQ362">
        <v>1</v>
      </c>
      <c r="FR362">
        <v>1</v>
      </c>
      <c r="FS362" t="s">
        <v>410</v>
      </c>
      <c r="FT362">
        <v>2.97287</v>
      </c>
      <c r="FU362">
        <v>2.75411</v>
      </c>
      <c r="FV362">
        <v>0.15678</v>
      </c>
      <c r="FW362">
        <v>0.161186</v>
      </c>
      <c r="FX362">
        <v>0.105265</v>
      </c>
      <c r="FY362">
        <v>0.103896</v>
      </c>
      <c r="FZ362">
        <v>32765.2</v>
      </c>
      <c r="GA362">
        <v>35550</v>
      </c>
      <c r="GB362">
        <v>35214.3</v>
      </c>
      <c r="GC362">
        <v>38437.8</v>
      </c>
      <c r="GD362">
        <v>44634</v>
      </c>
      <c r="GE362">
        <v>49736.6</v>
      </c>
      <c r="GF362">
        <v>54999.1</v>
      </c>
      <c r="GG362">
        <v>61639.4</v>
      </c>
      <c r="GH362">
        <v>1.9827</v>
      </c>
      <c r="GI362">
        <v>1.81527</v>
      </c>
      <c r="GJ362">
        <v>0.122994</v>
      </c>
      <c r="GK362">
        <v>0</v>
      </c>
      <c r="GL362">
        <v>25.4938</v>
      </c>
      <c r="GM362">
        <v>999.9</v>
      </c>
      <c r="GN362">
        <v>61.787</v>
      </c>
      <c r="GO362">
        <v>30.041</v>
      </c>
      <c r="GP362">
        <v>29.3848</v>
      </c>
      <c r="GQ362">
        <v>55.0834</v>
      </c>
      <c r="GR362">
        <v>49.4671</v>
      </c>
      <c r="GS362">
        <v>1</v>
      </c>
      <c r="GT362">
        <v>-0.00294207</v>
      </c>
      <c r="GU362">
        <v>0.846247</v>
      </c>
      <c r="GV362">
        <v>20.1153</v>
      </c>
      <c r="GW362">
        <v>5.19827</v>
      </c>
      <c r="GX362">
        <v>12.004</v>
      </c>
      <c r="GY362">
        <v>4.9753</v>
      </c>
      <c r="GZ362">
        <v>3.29303</v>
      </c>
      <c r="HA362">
        <v>9999</v>
      </c>
      <c r="HB362">
        <v>9999</v>
      </c>
      <c r="HC362">
        <v>999.9</v>
      </c>
      <c r="HD362">
        <v>9999</v>
      </c>
      <c r="HE362">
        <v>1.8631</v>
      </c>
      <c r="HF362">
        <v>1.86813</v>
      </c>
      <c r="HG362">
        <v>1.86791</v>
      </c>
      <c r="HH362">
        <v>1.86899</v>
      </c>
      <c r="HI362">
        <v>1.86984</v>
      </c>
      <c r="HJ362">
        <v>1.86584</v>
      </c>
      <c r="HK362">
        <v>1.86697</v>
      </c>
      <c r="HL362">
        <v>1.86836</v>
      </c>
      <c r="HM362">
        <v>5</v>
      </c>
      <c r="HN362">
        <v>0</v>
      </c>
      <c r="HO362">
        <v>0</v>
      </c>
      <c r="HP362">
        <v>0</v>
      </c>
      <c r="HQ362" t="s">
        <v>411</v>
      </c>
      <c r="HR362" t="s">
        <v>412</v>
      </c>
      <c r="HS362" t="s">
        <v>413</v>
      </c>
      <c r="HT362" t="s">
        <v>413</v>
      </c>
      <c r="HU362" t="s">
        <v>413</v>
      </c>
      <c r="HV362" t="s">
        <v>413</v>
      </c>
      <c r="HW362">
        <v>0</v>
      </c>
      <c r="HX362">
        <v>100</v>
      </c>
      <c r="HY362">
        <v>100</v>
      </c>
      <c r="HZ362">
        <v>9.908</v>
      </c>
      <c r="IA362">
        <v>0.5689</v>
      </c>
      <c r="IB362">
        <v>4.09459096810632</v>
      </c>
      <c r="IC362">
        <v>0.00701673648668627</v>
      </c>
      <c r="ID362">
        <v>-7.00304995360485e-07</v>
      </c>
      <c r="IE362">
        <v>-1.86506737496121e-11</v>
      </c>
      <c r="IF362">
        <v>0.00125787624930914</v>
      </c>
      <c r="IG362">
        <v>-0.0224036906934607</v>
      </c>
      <c r="IH362">
        <v>0.00249664406764014</v>
      </c>
      <c r="II362">
        <v>-2.59163740235367e-05</v>
      </c>
      <c r="IJ362">
        <v>-2</v>
      </c>
      <c r="IK362">
        <v>2020</v>
      </c>
      <c r="IL362">
        <v>1</v>
      </c>
      <c r="IM362">
        <v>25</v>
      </c>
      <c r="IN362">
        <v>154.1</v>
      </c>
      <c r="IO362">
        <v>154.1</v>
      </c>
      <c r="IP362">
        <v>2.00562</v>
      </c>
      <c r="IQ362">
        <v>2.61841</v>
      </c>
      <c r="IR362">
        <v>1.54785</v>
      </c>
      <c r="IS362">
        <v>2.30347</v>
      </c>
      <c r="IT362">
        <v>1.34644</v>
      </c>
      <c r="IU362">
        <v>2.37061</v>
      </c>
      <c r="IV362">
        <v>34.1678</v>
      </c>
      <c r="IW362">
        <v>24.2188</v>
      </c>
      <c r="IX362">
        <v>18</v>
      </c>
      <c r="IY362">
        <v>503.139</v>
      </c>
      <c r="IZ362">
        <v>397.159</v>
      </c>
      <c r="JA362">
        <v>24.1018</v>
      </c>
      <c r="JB362">
        <v>27.1483</v>
      </c>
      <c r="JC362">
        <v>30.0001</v>
      </c>
      <c r="JD362">
        <v>27.1035</v>
      </c>
      <c r="JE362">
        <v>27.0479</v>
      </c>
      <c r="JF362">
        <v>40.152</v>
      </c>
      <c r="JG362">
        <v>26.0993</v>
      </c>
      <c r="JH362">
        <v>63.396</v>
      </c>
      <c r="JI362">
        <v>24.0909</v>
      </c>
      <c r="JJ362">
        <v>972.331</v>
      </c>
      <c r="JK362">
        <v>24.1732</v>
      </c>
      <c r="JL362">
        <v>102.059</v>
      </c>
      <c r="JM362">
        <v>102.608</v>
      </c>
    </row>
    <row r="363" spans="1:273">
      <c r="A363">
        <v>347</v>
      </c>
      <c r="B363">
        <v>1510797172.1</v>
      </c>
      <c r="C363">
        <v>7840</v>
      </c>
      <c r="D363" t="s">
        <v>1105</v>
      </c>
      <c r="E363" t="s">
        <v>1106</v>
      </c>
      <c r="F363">
        <v>5</v>
      </c>
      <c r="G363" t="s">
        <v>798</v>
      </c>
      <c r="H363" t="s">
        <v>406</v>
      </c>
      <c r="I363">
        <v>1510797164.31429</v>
      </c>
      <c r="J363">
        <f>(K363)/1000</f>
        <v>0</v>
      </c>
      <c r="K363">
        <f>IF(CZ363, AN363, AH363)</f>
        <v>0</v>
      </c>
      <c r="L363">
        <f>IF(CZ363, AI363, AG363)</f>
        <v>0</v>
      </c>
      <c r="M363">
        <f>DB363 - IF(AU363&gt;1, L363*CV363*100.0/(AW363*DP363), 0)</f>
        <v>0</v>
      </c>
      <c r="N363">
        <f>((T363-J363/2)*M363-L363)/(T363+J363/2)</f>
        <v>0</v>
      </c>
      <c r="O363">
        <f>N363*(DI363+DJ363)/1000.0</f>
        <v>0</v>
      </c>
      <c r="P363">
        <f>(DB363 - IF(AU363&gt;1, L363*CV363*100.0/(AW363*DP363), 0))*(DI363+DJ363)/1000.0</f>
        <v>0</v>
      </c>
      <c r="Q363">
        <f>2.0/((1/S363-1/R363)+SIGN(S363)*SQRT((1/S363-1/R363)*(1/S363-1/R363) + 4*CW363/((CW363+1)*(CW363+1))*(2*1/S363*1/R363-1/R363*1/R363)))</f>
        <v>0</v>
      </c>
      <c r="R363">
        <f>IF(LEFT(CX363,1)&lt;&gt;"0",IF(LEFT(CX363,1)="1",3.0,CY363),$D$5+$E$5*(DP363*DI363/($K$5*1000))+$F$5*(DP363*DI363/($K$5*1000))*MAX(MIN(CV363,$J$5),$I$5)*MAX(MIN(CV363,$J$5),$I$5)+$G$5*MAX(MIN(CV363,$J$5),$I$5)*(DP363*DI363/($K$5*1000))+$H$5*(DP363*DI363/($K$5*1000))*(DP363*DI363/($K$5*1000)))</f>
        <v>0</v>
      </c>
      <c r="S363">
        <f>J363*(1000-(1000*0.61365*exp(17.502*W363/(240.97+W363))/(DI363+DJ363)+DD363)/2)/(1000*0.61365*exp(17.502*W363/(240.97+W363))/(DI363+DJ363)-DD363)</f>
        <v>0</v>
      </c>
      <c r="T363">
        <f>1/((CW363+1)/(Q363/1.6)+1/(R363/1.37)) + CW363/((CW363+1)/(Q363/1.6) + CW363/(R363/1.37))</f>
        <v>0</v>
      </c>
      <c r="U363">
        <f>(CR363*CU363)</f>
        <v>0</v>
      </c>
      <c r="V363">
        <f>(DK363+(U363+2*0.95*5.67E-8*(((DK363+$B$7)+273)^4-(DK363+273)^4)-44100*J363)/(1.84*29.3*R363+8*0.95*5.67E-8*(DK363+273)^3))</f>
        <v>0</v>
      </c>
      <c r="W363">
        <f>($C$7*DL363+$D$7*DM363+$E$7*V363)</f>
        <v>0</v>
      </c>
      <c r="X363">
        <f>0.61365*exp(17.502*W363/(240.97+W363))</f>
        <v>0</v>
      </c>
      <c r="Y363">
        <f>(Z363/AA363*100)</f>
        <v>0</v>
      </c>
      <c r="Z363">
        <f>DD363*(DI363+DJ363)/1000</f>
        <v>0</v>
      </c>
      <c r="AA363">
        <f>0.61365*exp(17.502*DK363/(240.97+DK363))</f>
        <v>0</v>
      </c>
      <c r="AB363">
        <f>(X363-DD363*(DI363+DJ363)/1000)</f>
        <v>0</v>
      </c>
      <c r="AC363">
        <f>(-J363*44100)</f>
        <v>0</v>
      </c>
      <c r="AD363">
        <f>2*29.3*R363*0.92*(DK363-W363)</f>
        <v>0</v>
      </c>
      <c r="AE363">
        <f>2*0.95*5.67E-8*(((DK363+$B$7)+273)^4-(W363+273)^4)</f>
        <v>0</v>
      </c>
      <c r="AF363">
        <f>U363+AE363+AC363+AD363</f>
        <v>0</v>
      </c>
      <c r="AG363">
        <f>DH363*AU363*(DC363-DB363*(1000-AU363*DE363)/(1000-AU363*DD363))/(100*CV363)</f>
        <v>0</v>
      </c>
      <c r="AH363">
        <f>1000*DH363*AU363*(DD363-DE363)/(100*CV363*(1000-AU363*DD363))</f>
        <v>0</v>
      </c>
      <c r="AI363">
        <f>(AJ363 - AK363 - DI363*1E3/(8.314*(DK363+273.15)) * AM363/DH363 * AL363) * DH363/(100*CV363) * (1000 - DE363)/1000</f>
        <v>0</v>
      </c>
      <c r="AJ363">
        <v>986.34590365019</v>
      </c>
      <c r="AK363">
        <v>963.303854545454</v>
      </c>
      <c r="AL363">
        <v>3.50076153966339</v>
      </c>
      <c r="AM363">
        <v>64.6680745848926</v>
      </c>
      <c r="AN363">
        <f>(AP363 - AO363 + DI363*1E3/(8.314*(DK363+273.15)) * AR363/DH363 * AQ363) * DH363/(100*CV363) * 1000/(1000 - AP363)</f>
        <v>0</v>
      </c>
      <c r="AO363">
        <v>24.1484896613494</v>
      </c>
      <c r="AP363">
        <v>25.044206993007</v>
      </c>
      <c r="AQ363">
        <v>-7.90485930141736e-06</v>
      </c>
      <c r="AR363">
        <v>99.6129753711119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MAX(0,($B$13+$C$13*DP363)/(1+$D$13*DP363)*DI363/(DK363+273)*$E$13)</f>
        <v>0</v>
      </c>
      <c r="AX363" t="s">
        <v>407</v>
      </c>
      <c r="AY363" t="s">
        <v>407</v>
      </c>
      <c r="AZ363">
        <v>0</v>
      </c>
      <c r="BA363">
        <v>0</v>
      </c>
      <c r="BB363">
        <f>1-AZ363/BA363</f>
        <v>0</v>
      </c>
      <c r="BC363">
        <v>0</v>
      </c>
      <c r="BD363" t="s">
        <v>407</v>
      </c>
      <c r="BE363" t="s">
        <v>407</v>
      </c>
      <c r="BF363">
        <v>0</v>
      </c>
      <c r="BG363">
        <v>0</v>
      </c>
      <c r="BH363">
        <f>1-BF363/BG363</f>
        <v>0</v>
      </c>
      <c r="BI363">
        <v>0.5</v>
      </c>
      <c r="BJ363">
        <f>CS363</f>
        <v>0</v>
      </c>
      <c r="BK363">
        <f>L363</f>
        <v>0</v>
      </c>
      <c r="BL363">
        <f>BH363*BI363*BJ363</f>
        <v>0</v>
      </c>
      <c r="BM363">
        <f>(BK363-BC363)/BJ363</f>
        <v>0</v>
      </c>
      <c r="BN363">
        <f>(BA363-BG363)/BG363</f>
        <v>0</v>
      </c>
      <c r="BO363">
        <f>AZ363/(BB363+AZ363/BG363)</f>
        <v>0</v>
      </c>
      <c r="BP363" t="s">
        <v>407</v>
      </c>
      <c r="BQ363">
        <v>0</v>
      </c>
      <c r="BR363">
        <f>IF(BQ363&lt;&gt;0, BQ363, BO363)</f>
        <v>0</v>
      </c>
      <c r="BS363">
        <f>1-BR363/BG363</f>
        <v>0</v>
      </c>
      <c r="BT363">
        <f>(BG363-BF363)/(BG363-BR363)</f>
        <v>0</v>
      </c>
      <c r="BU363">
        <f>(BA363-BG363)/(BA363-BR363)</f>
        <v>0</v>
      </c>
      <c r="BV363">
        <f>(BG363-BF363)/(BG363-AZ363)</f>
        <v>0</v>
      </c>
      <c r="BW363">
        <f>(BA363-BG363)/(BA363-AZ363)</f>
        <v>0</v>
      </c>
      <c r="BX363">
        <f>(BT363*BR363/BF363)</f>
        <v>0</v>
      </c>
      <c r="BY363">
        <f>(1-BX363)</f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f>$B$11*DQ363+$C$11*DR363+$F$11*EC363*(1-EF363)</f>
        <v>0</v>
      </c>
      <c r="CS363">
        <f>CR363*CT363</f>
        <v>0</v>
      </c>
      <c r="CT363">
        <f>($B$11*$D$9+$C$11*$D$9+$F$11*((EP363+EH363)/MAX(EP363+EH363+EQ363, 0.1)*$I$9+EQ363/MAX(EP363+EH363+EQ363, 0.1)*$J$9))/($B$11+$C$11+$F$11)</f>
        <v>0</v>
      </c>
      <c r="CU363">
        <f>($B$11*$K$9+$C$11*$K$9+$F$11*((EP363+EH363)/MAX(EP363+EH363+EQ363, 0.1)*$P$9+EQ363/MAX(EP363+EH363+EQ363, 0.1)*$Q$9))/($B$11+$C$11+$F$11)</f>
        <v>0</v>
      </c>
      <c r="CV363">
        <v>2.96</v>
      </c>
      <c r="CW363">
        <v>0.5</v>
      </c>
      <c r="CX363" t="s">
        <v>408</v>
      </c>
      <c r="CY363">
        <v>2</v>
      </c>
      <c r="CZ363" t="b">
        <v>1</v>
      </c>
      <c r="DA363">
        <v>1510797164.31429</v>
      </c>
      <c r="DB363">
        <v>914.580928571428</v>
      </c>
      <c r="DC363">
        <v>944.552107142857</v>
      </c>
      <c r="DD363">
        <v>25.056025</v>
      </c>
      <c r="DE363">
        <v>24.1482785714286</v>
      </c>
      <c r="DF363">
        <v>904.725357142857</v>
      </c>
      <c r="DG363">
        <v>24.4868678571429</v>
      </c>
      <c r="DH363">
        <v>500.08625</v>
      </c>
      <c r="DI363">
        <v>89.7982642857143</v>
      </c>
      <c r="DJ363">
        <v>0.100004353571429</v>
      </c>
      <c r="DK363">
        <v>26.6159071428571</v>
      </c>
      <c r="DL363">
        <v>27.5151178571429</v>
      </c>
      <c r="DM363">
        <v>999.9</v>
      </c>
      <c r="DN363">
        <v>0</v>
      </c>
      <c r="DO363">
        <v>0</v>
      </c>
      <c r="DP363">
        <v>10004.0367857143</v>
      </c>
      <c r="DQ363">
        <v>0</v>
      </c>
      <c r="DR363">
        <v>9.8192</v>
      </c>
      <c r="DS363">
        <v>-29.9711964285714</v>
      </c>
      <c r="DT363">
        <v>938.085464285714</v>
      </c>
      <c r="DU363">
        <v>967.925857142857</v>
      </c>
      <c r="DV363">
        <v>0.907737142857143</v>
      </c>
      <c r="DW363">
        <v>944.552107142857</v>
      </c>
      <c r="DX363">
        <v>24.1482785714286</v>
      </c>
      <c r="DY363">
        <v>2.24998642857143</v>
      </c>
      <c r="DZ363">
        <v>2.16847392857143</v>
      </c>
      <c r="EA363">
        <v>19.3227357142857</v>
      </c>
      <c r="EB363">
        <v>18.7312785714286</v>
      </c>
      <c r="EC363">
        <v>2000.01464285714</v>
      </c>
      <c r="ED363">
        <v>0.979994857142857</v>
      </c>
      <c r="EE363">
        <v>0.0200053142857143</v>
      </c>
      <c r="EF363">
        <v>0</v>
      </c>
      <c r="EG363">
        <v>2.27559642857143</v>
      </c>
      <c r="EH363">
        <v>0</v>
      </c>
      <c r="EI363">
        <v>4901.24857142857</v>
      </c>
      <c r="EJ363">
        <v>17300.2607142857</v>
      </c>
      <c r="EK363">
        <v>37.9325714285714</v>
      </c>
      <c r="EL363">
        <v>38.375</v>
      </c>
      <c r="EM363">
        <v>37.60925</v>
      </c>
      <c r="EN363">
        <v>37.071</v>
      </c>
      <c r="EO363">
        <v>37.312</v>
      </c>
      <c r="EP363">
        <v>1960.00321428571</v>
      </c>
      <c r="EQ363">
        <v>40.0114285714286</v>
      </c>
      <c r="ER363">
        <v>0</v>
      </c>
      <c r="ES363">
        <v>1679597924.9</v>
      </c>
      <c r="ET363">
        <v>0</v>
      </c>
      <c r="EU363">
        <v>2.29554615384615</v>
      </c>
      <c r="EV363">
        <v>-0.084875212203089</v>
      </c>
      <c r="EW363">
        <v>13.6943589839852</v>
      </c>
      <c r="EX363">
        <v>4901.19461538462</v>
      </c>
      <c r="EY363">
        <v>15</v>
      </c>
      <c r="EZ363">
        <v>0</v>
      </c>
      <c r="FA363" t="s">
        <v>409</v>
      </c>
      <c r="FB363">
        <v>1510787920.6</v>
      </c>
      <c r="FC363">
        <v>1510787921.6</v>
      </c>
      <c r="FD363">
        <v>0</v>
      </c>
      <c r="FE363">
        <v>-0.101</v>
      </c>
      <c r="FF363">
        <v>-0.012</v>
      </c>
      <c r="FG363">
        <v>6.901</v>
      </c>
      <c r="FH363">
        <v>0.516</v>
      </c>
      <c r="FI363">
        <v>420</v>
      </c>
      <c r="FJ363">
        <v>24</v>
      </c>
      <c r="FK363">
        <v>0.32</v>
      </c>
      <c r="FL363">
        <v>0.12</v>
      </c>
      <c r="FM363">
        <v>0.91303387804878</v>
      </c>
      <c r="FN363">
        <v>-0.112226006968639</v>
      </c>
      <c r="FO363">
        <v>0.0111383640612407</v>
      </c>
      <c r="FP363">
        <v>1</v>
      </c>
      <c r="FQ363">
        <v>1</v>
      </c>
      <c r="FR363">
        <v>1</v>
      </c>
      <c r="FS363" t="s">
        <v>410</v>
      </c>
      <c r="FT363">
        <v>2.97285</v>
      </c>
      <c r="FU363">
        <v>2.75398</v>
      </c>
      <c r="FV363">
        <v>0.158658</v>
      </c>
      <c r="FW363">
        <v>0.162942</v>
      </c>
      <c r="FX363">
        <v>0.105241</v>
      </c>
      <c r="FY363">
        <v>0.103888</v>
      </c>
      <c r="FZ363">
        <v>32692.6</v>
      </c>
      <c r="GA363">
        <v>35475.5</v>
      </c>
      <c r="GB363">
        <v>35214.6</v>
      </c>
      <c r="GC363">
        <v>38437.7</v>
      </c>
      <c r="GD363">
        <v>44635.5</v>
      </c>
      <c r="GE363">
        <v>49737</v>
      </c>
      <c r="GF363">
        <v>54999.4</v>
      </c>
      <c r="GG363">
        <v>61639.3</v>
      </c>
      <c r="GH363">
        <v>1.9826</v>
      </c>
      <c r="GI363">
        <v>1.81533</v>
      </c>
      <c r="GJ363">
        <v>0.123281</v>
      </c>
      <c r="GK363">
        <v>0</v>
      </c>
      <c r="GL363">
        <v>25.4935</v>
      </c>
      <c r="GM363">
        <v>999.9</v>
      </c>
      <c r="GN363">
        <v>61.787</v>
      </c>
      <c r="GO363">
        <v>30.051</v>
      </c>
      <c r="GP363">
        <v>29.403</v>
      </c>
      <c r="GQ363">
        <v>55.3634</v>
      </c>
      <c r="GR363">
        <v>49.5192</v>
      </c>
      <c r="GS363">
        <v>1</v>
      </c>
      <c r="GT363">
        <v>-0.00295986</v>
      </c>
      <c r="GU363">
        <v>0.807587</v>
      </c>
      <c r="GV363">
        <v>20.1154</v>
      </c>
      <c r="GW363">
        <v>5.19812</v>
      </c>
      <c r="GX363">
        <v>12.0041</v>
      </c>
      <c r="GY363">
        <v>4.97525</v>
      </c>
      <c r="GZ363">
        <v>3.29298</v>
      </c>
      <c r="HA363">
        <v>9999</v>
      </c>
      <c r="HB363">
        <v>9999</v>
      </c>
      <c r="HC363">
        <v>999.9</v>
      </c>
      <c r="HD363">
        <v>9999</v>
      </c>
      <c r="HE363">
        <v>1.8631</v>
      </c>
      <c r="HF363">
        <v>1.86813</v>
      </c>
      <c r="HG363">
        <v>1.8679</v>
      </c>
      <c r="HH363">
        <v>1.86902</v>
      </c>
      <c r="HI363">
        <v>1.86987</v>
      </c>
      <c r="HJ363">
        <v>1.86587</v>
      </c>
      <c r="HK363">
        <v>1.86701</v>
      </c>
      <c r="HL363">
        <v>1.86835</v>
      </c>
      <c r="HM363">
        <v>5</v>
      </c>
      <c r="HN363">
        <v>0</v>
      </c>
      <c r="HO363">
        <v>0</v>
      </c>
      <c r="HP363">
        <v>0</v>
      </c>
      <c r="HQ363" t="s">
        <v>411</v>
      </c>
      <c r="HR363" t="s">
        <v>412</v>
      </c>
      <c r="HS363" t="s">
        <v>413</v>
      </c>
      <c r="HT363" t="s">
        <v>413</v>
      </c>
      <c r="HU363" t="s">
        <v>413</v>
      </c>
      <c r="HV363" t="s">
        <v>413</v>
      </c>
      <c r="HW363">
        <v>0</v>
      </c>
      <c r="HX363">
        <v>100</v>
      </c>
      <c r="HY363">
        <v>100</v>
      </c>
      <c r="HZ363">
        <v>10.005</v>
      </c>
      <c r="IA363">
        <v>0.5685</v>
      </c>
      <c r="IB363">
        <v>4.09459096810632</v>
      </c>
      <c r="IC363">
        <v>0.00701673648668627</v>
      </c>
      <c r="ID363">
        <v>-7.00304995360485e-07</v>
      </c>
      <c r="IE363">
        <v>-1.86506737496121e-11</v>
      </c>
      <c r="IF363">
        <v>0.00125787624930914</v>
      </c>
      <c r="IG363">
        <v>-0.0224036906934607</v>
      </c>
      <c r="IH363">
        <v>0.00249664406764014</v>
      </c>
      <c r="II363">
        <v>-2.59163740235367e-05</v>
      </c>
      <c r="IJ363">
        <v>-2</v>
      </c>
      <c r="IK363">
        <v>2020</v>
      </c>
      <c r="IL363">
        <v>1</v>
      </c>
      <c r="IM363">
        <v>25</v>
      </c>
      <c r="IN363">
        <v>154.2</v>
      </c>
      <c r="IO363">
        <v>154.2</v>
      </c>
      <c r="IP363">
        <v>2.03491</v>
      </c>
      <c r="IQ363">
        <v>2.62329</v>
      </c>
      <c r="IR363">
        <v>1.54785</v>
      </c>
      <c r="IS363">
        <v>2.30347</v>
      </c>
      <c r="IT363">
        <v>1.34644</v>
      </c>
      <c r="IU363">
        <v>2.2937</v>
      </c>
      <c r="IV363">
        <v>34.1678</v>
      </c>
      <c r="IW363">
        <v>24.2188</v>
      </c>
      <c r="IX363">
        <v>18</v>
      </c>
      <c r="IY363">
        <v>503.072</v>
      </c>
      <c r="IZ363">
        <v>397.187</v>
      </c>
      <c r="JA363">
        <v>24.0812</v>
      </c>
      <c r="JB363">
        <v>27.1491</v>
      </c>
      <c r="JC363">
        <v>30.0002</v>
      </c>
      <c r="JD363">
        <v>27.1035</v>
      </c>
      <c r="JE363">
        <v>27.0479</v>
      </c>
      <c r="JF363">
        <v>40.7351</v>
      </c>
      <c r="JG363">
        <v>26.0993</v>
      </c>
      <c r="JH363">
        <v>63.396</v>
      </c>
      <c r="JI363">
        <v>24.0847</v>
      </c>
      <c r="JJ363">
        <v>992.418</v>
      </c>
      <c r="JK363">
        <v>24.1853</v>
      </c>
      <c r="JL363">
        <v>102.059</v>
      </c>
      <c r="JM363">
        <v>102.608</v>
      </c>
    </row>
    <row r="364" spans="1:273">
      <c r="A364">
        <v>348</v>
      </c>
      <c r="B364">
        <v>1510797177.1</v>
      </c>
      <c r="C364">
        <v>7845</v>
      </c>
      <c r="D364" t="s">
        <v>1107</v>
      </c>
      <c r="E364" t="s">
        <v>1108</v>
      </c>
      <c r="F364">
        <v>5</v>
      </c>
      <c r="G364" t="s">
        <v>798</v>
      </c>
      <c r="H364" t="s">
        <v>406</v>
      </c>
      <c r="I364">
        <v>1510797169.6</v>
      </c>
      <c r="J364">
        <f>(K364)/1000</f>
        <v>0</v>
      </c>
      <c r="K364">
        <f>IF(CZ364, AN364, AH364)</f>
        <v>0</v>
      </c>
      <c r="L364">
        <f>IF(CZ364, AI364, AG364)</f>
        <v>0</v>
      </c>
      <c r="M364">
        <f>DB364 - IF(AU364&gt;1, L364*CV364*100.0/(AW364*DP364), 0)</f>
        <v>0</v>
      </c>
      <c r="N364">
        <f>((T364-J364/2)*M364-L364)/(T364+J364/2)</f>
        <v>0</v>
      </c>
      <c r="O364">
        <f>N364*(DI364+DJ364)/1000.0</f>
        <v>0</v>
      </c>
      <c r="P364">
        <f>(DB364 - IF(AU364&gt;1, L364*CV364*100.0/(AW364*DP364), 0))*(DI364+DJ364)/1000.0</f>
        <v>0</v>
      </c>
      <c r="Q364">
        <f>2.0/((1/S364-1/R364)+SIGN(S364)*SQRT((1/S364-1/R364)*(1/S364-1/R364) + 4*CW364/((CW364+1)*(CW364+1))*(2*1/S364*1/R364-1/R364*1/R364)))</f>
        <v>0</v>
      </c>
      <c r="R364">
        <f>IF(LEFT(CX364,1)&lt;&gt;"0",IF(LEFT(CX364,1)="1",3.0,CY364),$D$5+$E$5*(DP364*DI364/($K$5*1000))+$F$5*(DP364*DI364/($K$5*1000))*MAX(MIN(CV364,$J$5),$I$5)*MAX(MIN(CV364,$J$5),$I$5)+$G$5*MAX(MIN(CV364,$J$5),$I$5)*(DP364*DI364/($K$5*1000))+$H$5*(DP364*DI364/($K$5*1000))*(DP364*DI364/($K$5*1000)))</f>
        <v>0</v>
      </c>
      <c r="S364">
        <f>J364*(1000-(1000*0.61365*exp(17.502*W364/(240.97+W364))/(DI364+DJ364)+DD364)/2)/(1000*0.61365*exp(17.502*W364/(240.97+W364))/(DI364+DJ364)-DD364)</f>
        <v>0</v>
      </c>
      <c r="T364">
        <f>1/((CW364+1)/(Q364/1.6)+1/(R364/1.37)) + CW364/((CW364+1)/(Q364/1.6) + CW364/(R364/1.37))</f>
        <v>0</v>
      </c>
      <c r="U364">
        <f>(CR364*CU364)</f>
        <v>0</v>
      </c>
      <c r="V364">
        <f>(DK364+(U364+2*0.95*5.67E-8*(((DK364+$B$7)+273)^4-(DK364+273)^4)-44100*J364)/(1.84*29.3*R364+8*0.95*5.67E-8*(DK364+273)^3))</f>
        <v>0</v>
      </c>
      <c r="W364">
        <f>($C$7*DL364+$D$7*DM364+$E$7*V364)</f>
        <v>0</v>
      </c>
      <c r="X364">
        <f>0.61365*exp(17.502*W364/(240.97+W364))</f>
        <v>0</v>
      </c>
      <c r="Y364">
        <f>(Z364/AA364*100)</f>
        <v>0</v>
      </c>
      <c r="Z364">
        <f>DD364*(DI364+DJ364)/1000</f>
        <v>0</v>
      </c>
      <c r="AA364">
        <f>0.61365*exp(17.502*DK364/(240.97+DK364))</f>
        <v>0</v>
      </c>
      <c r="AB364">
        <f>(X364-DD364*(DI364+DJ364)/1000)</f>
        <v>0</v>
      </c>
      <c r="AC364">
        <f>(-J364*44100)</f>
        <v>0</v>
      </c>
      <c r="AD364">
        <f>2*29.3*R364*0.92*(DK364-W364)</f>
        <v>0</v>
      </c>
      <c r="AE364">
        <f>2*0.95*5.67E-8*(((DK364+$B$7)+273)^4-(W364+273)^4)</f>
        <v>0</v>
      </c>
      <c r="AF364">
        <f>U364+AE364+AC364+AD364</f>
        <v>0</v>
      </c>
      <c r="AG364">
        <f>DH364*AU364*(DC364-DB364*(1000-AU364*DE364)/(1000-AU364*DD364))/(100*CV364)</f>
        <v>0</v>
      </c>
      <c r="AH364">
        <f>1000*DH364*AU364*(DD364-DE364)/(100*CV364*(1000-AU364*DD364))</f>
        <v>0</v>
      </c>
      <c r="AI364">
        <f>(AJ364 - AK364 - DI364*1E3/(8.314*(DK364+273.15)) * AM364/DH364 * AL364) * DH364/(100*CV364) * (1000 - DE364)/1000</f>
        <v>0</v>
      </c>
      <c r="AJ364">
        <v>1003.17647807361</v>
      </c>
      <c r="AK364">
        <v>980.320006060605</v>
      </c>
      <c r="AL364">
        <v>3.41360199479488</v>
      </c>
      <c r="AM364">
        <v>64.6680745848926</v>
      </c>
      <c r="AN364">
        <f>(AP364 - AO364 + DI364*1E3/(8.314*(DK364+273.15)) * AR364/DH364 * AQ364) * DH364/(100*CV364) * 1000/(1000 - AP364)</f>
        <v>0</v>
      </c>
      <c r="AO364">
        <v>24.1465462088244</v>
      </c>
      <c r="AP364">
        <v>25.0374972027972</v>
      </c>
      <c r="AQ364">
        <v>-1.20300716740055e-05</v>
      </c>
      <c r="AR364">
        <v>99.6129753711119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MAX(0,($B$13+$C$13*DP364)/(1+$D$13*DP364)*DI364/(DK364+273)*$E$13)</f>
        <v>0</v>
      </c>
      <c r="AX364" t="s">
        <v>407</v>
      </c>
      <c r="AY364" t="s">
        <v>407</v>
      </c>
      <c r="AZ364">
        <v>0</v>
      </c>
      <c r="BA364">
        <v>0</v>
      </c>
      <c r="BB364">
        <f>1-AZ364/BA364</f>
        <v>0</v>
      </c>
      <c r="BC364">
        <v>0</v>
      </c>
      <c r="BD364" t="s">
        <v>407</v>
      </c>
      <c r="BE364" t="s">
        <v>407</v>
      </c>
      <c r="BF364">
        <v>0</v>
      </c>
      <c r="BG364">
        <v>0</v>
      </c>
      <c r="BH364">
        <f>1-BF364/BG364</f>
        <v>0</v>
      </c>
      <c r="BI364">
        <v>0.5</v>
      </c>
      <c r="BJ364">
        <f>CS364</f>
        <v>0</v>
      </c>
      <c r="BK364">
        <f>L364</f>
        <v>0</v>
      </c>
      <c r="BL364">
        <f>BH364*BI364*BJ364</f>
        <v>0</v>
      </c>
      <c r="BM364">
        <f>(BK364-BC364)/BJ364</f>
        <v>0</v>
      </c>
      <c r="BN364">
        <f>(BA364-BG364)/BG364</f>
        <v>0</v>
      </c>
      <c r="BO364">
        <f>AZ364/(BB364+AZ364/BG364)</f>
        <v>0</v>
      </c>
      <c r="BP364" t="s">
        <v>407</v>
      </c>
      <c r="BQ364">
        <v>0</v>
      </c>
      <c r="BR364">
        <f>IF(BQ364&lt;&gt;0, BQ364, BO364)</f>
        <v>0</v>
      </c>
      <c r="BS364">
        <f>1-BR364/BG364</f>
        <v>0</v>
      </c>
      <c r="BT364">
        <f>(BG364-BF364)/(BG364-BR364)</f>
        <v>0</v>
      </c>
      <c r="BU364">
        <f>(BA364-BG364)/(BA364-BR364)</f>
        <v>0</v>
      </c>
      <c r="BV364">
        <f>(BG364-BF364)/(BG364-AZ364)</f>
        <v>0</v>
      </c>
      <c r="BW364">
        <f>(BA364-BG364)/(BA364-AZ364)</f>
        <v>0</v>
      </c>
      <c r="BX364">
        <f>(BT364*BR364/BF364)</f>
        <v>0</v>
      </c>
      <c r="BY364">
        <f>(1-BX364)</f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f>$B$11*DQ364+$C$11*DR364+$F$11*EC364*(1-EF364)</f>
        <v>0</v>
      </c>
      <c r="CS364">
        <f>CR364*CT364</f>
        <v>0</v>
      </c>
      <c r="CT364">
        <f>($B$11*$D$9+$C$11*$D$9+$F$11*((EP364+EH364)/MAX(EP364+EH364+EQ364, 0.1)*$I$9+EQ364/MAX(EP364+EH364+EQ364, 0.1)*$J$9))/($B$11+$C$11+$F$11)</f>
        <v>0</v>
      </c>
      <c r="CU364">
        <f>($B$11*$K$9+$C$11*$K$9+$F$11*((EP364+EH364)/MAX(EP364+EH364+EQ364, 0.1)*$P$9+EQ364/MAX(EP364+EH364+EQ364, 0.1)*$Q$9))/($B$11+$C$11+$F$11)</f>
        <v>0</v>
      </c>
      <c r="CV364">
        <v>2.96</v>
      </c>
      <c r="CW364">
        <v>0.5</v>
      </c>
      <c r="CX364" t="s">
        <v>408</v>
      </c>
      <c r="CY364">
        <v>2</v>
      </c>
      <c r="CZ364" t="b">
        <v>1</v>
      </c>
      <c r="DA364">
        <v>1510797169.6</v>
      </c>
      <c r="DB364">
        <v>932.288</v>
      </c>
      <c r="DC364">
        <v>962.316518518518</v>
      </c>
      <c r="DD364">
        <v>25.0473555555556</v>
      </c>
      <c r="DE364">
        <v>24.1479703703704</v>
      </c>
      <c r="DF364">
        <v>922.332111111111</v>
      </c>
      <c r="DG364">
        <v>24.4786407407407</v>
      </c>
      <c r="DH364">
        <v>500.089740740741</v>
      </c>
      <c r="DI364">
        <v>89.7983814814815</v>
      </c>
      <c r="DJ364">
        <v>0.100017177777778</v>
      </c>
      <c r="DK364">
        <v>26.6128962962963</v>
      </c>
      <c r="DL364">
        <v>27.5090222222222</v>
      </c>
      <c r="DM364">
        <v>999.9</v>
      </c>
      <c r="DN364">
        <v>0</v>
      </c>
      <c r="DO364">
        <v>0</v>
      </c>
      <c r="DP364">
        <v>10017.4088888889</v>
      </c>
      <c r="DQ364">
        <v>0</v>
      </c>
      <c r="DR364">
        <v>9.8192</v>
      </c>
      <c r="DS364">
        <v>-30.0285925925926</v>
      </c>
      <c r="DT364">
        <v>956.239148148148</v>
      </c>
      <c r="DU364">
        <v>986.129518518518</v>
      </c>
      <c r="DV364">
        <v>0.899374407407407</v>
      </c>
      <c r="DW364">
        <v>962.316518518518</v>
      </c>
      <c r="DX364">
        <v>24.1479703703704</v>
      </c>
      <c r="DY364">
        <v>2.24921111111111</v>
      </c>
      <c r="DZ364">
        <v>2.16844888888889</v>
      </c>
      <c r="EA364">
        <v>19.3172</v>
      </c>
      <c r="EB364">
        <v>18.7310962962963</v>
      </c>
      <c r="EC364">
        <v>1999.98703703704</v>
      </c>
      <c r="ED364">
        <v>0.979994777777778</v>
      </c>
      <c r="EE364">
        <v>0.0200053962962963</v>
      </c>
      <c r="EF364">
        <v>0</v>
      </c>
      <c r="EG364">
        <v>2.27841481481481</v>
      </c>
      <c r="EH364">
        <v>0</v>
      </c>
      <c r="EI364">
        <v>4902.35481481482</v>
      </c>
      <c r="EJ364">
        <v>17300.0111111111</v>
      </c>
      <c r="EK364">
        <v>37.9324074074074</v>
      </c>
      <c r="EL364">
        <v>38.375</v>
      </c>
      <c r="EM364">
        <v>37.6086666666667</v>
      </c>
      <c r="EN364">
        <v>37.083</v>
      </c>
      <c r="EO364">
        <v>37.312</v>
      </c>
      <c r="EP364">
        <v>1959.9762962963</v>
      </c>
      <c r="EQ364">
        <v>40.0107407407407</v>
      </c>
      <c r="ER364">
        <v>0</v>
      </c>
      <c r="ES364">
        <v>1679597930.3</v>
      </c>
      <c r="ET364">
        <v>0</v>
      </c>
      <c r="EU364">
        <v>2.291408</v>
      </c>
      <c r="EV364">
        <v>-0.495230781069264</v>
      </c>
      <c r="EW364">
        <v>11.0369230856577</v>
      </c>
      <c r="EX364">
        <v>4902.4116</v>
      </c>
      <c r="EY364">
        <v>15</v>
      </c>
      <c r="EZ364">
        <v>0</v>
      </c>
      <c r="FA364" t="s">
        <v>409</v>
      </c>
      <c r="FB364">
        <v>1510787920.6</v>
      </c>
      <c r="FC364">
        <v>1510787921.6</v>
      </c>
      <c r="FD364">
        <v>0</v>
      </c>
      <c r="FE364">
        <v>-0.101</v>
      </c>
      <c r="FF364">
        <v>-0.012</v>
      </c>
      <c r="FG364">
        <v>6.901</v>
      </c>
      <c r="FH364">
        <v>0.516</v>
      </c>
      <c r="FI364">
        <v>420</v>
      </c>
      <c r="FJ364">
        <v>24</v>
      </c>
      <c r="FK364">
        <v>0.32</v>
      </c>
      <c r="FL364">
        <v>0.12</v>
      </c>
      <c r="FM364">
        <v>0.906080170731707</v>
      </c>
      <c r="FN364">
        <v>-0.0972007317073184</v>
      </c>
      <c r="FO364">
        <v>0.00966307330777008</v>
      </c>
      <c r="FP364">
        <v>1</v>
      </c>
      <c r="FQ364">
        <v>1</v>
      </c>
      <c r="FR364">
        <v>1</v>
      </c>
      <c r="FS364" t="s">
        <v>410</v>
      </c>
      <c r="FT364">
        <v>2.97293</v>
      </c>
      <c r="FU364">
        <v>2.75411</v>
      </c>
      <c r="FV364">
        <v>0.160473</v>
      </c>
      <c r="FW364">
        <v>0.164794</v>
      </c>
      <c r="FX364">
        <v>0.105221</v>
      </c>
      <c r="FY364">
        <v>0.103892</v>
      </c>
      <c r="FZ364">
        <v>32622</v>
      </c>
      <c r="GA364">
        <v>35397</v>
      </c>
      <c r="GB364">
        <v>35214.5</v>
      </c>
      <c r="GC364">
        <v>38437.6</v>
      </c>
      <c r="GD364">
        <v>44636.6</v>
      </c>
      <c r="GE364">
        <v>49736.9</v>
      </c>
      <c r="GF364">
        <v>54999.4</v>
      </c>
      <c r="GG364">
        <v>61639.4</v>
      </c>
      <c r="GH364">
        <v>1.9827</v>
      </c>
      <c r="GI364">
        <v>1.81533</v>
      </c>
      <c r="GJ364">
        <v>0.122383</v>
      </c>
      <c r="GK364">
        <v>0</v>
      </c>
      <c r="GL364">
        <v>25.4917</v>
      </c>
      <c r="GM364">
        <v>999.9</v>
      </c>
      <c r="GN364">
        <v>61.787</v>
      </c>
      <c r="GO364">
        <v>30.041</v>
      </c>
      <c r="GP364">
        <v>29.3825</v>
      </c>
      <c r="GQ364">
        <v>55.8234</v>
      </c>
      <c r="GR364">
        <v>49.2869</v>
      </c>
      <c r="GS364">
        <v>1</v>
      </c>
      <c r="GT364">
        <v>-0.00297764</v>
      </c>
      <c r="GU364">
        <v>0.78308</v>
      </c>
      <c r="GV364">
        <v>20.1158</v>
      </c>
      <c r="GW364">
        <v>5.19827</v>
      </c>
      <c r="GX364">
        <v>12.004</v>
      </c>
      <c r="GY364">
        <v>4.97525</v>
      </c>
      <c r="GZ364">
        <v>3.2931</v>
      </c>
      <c r="HA364">
        <v>9999</v>
      </c>
      <c r="HB364">
        <v>9999</v>
      </c>
      <c r="HC364">
        <v>999.9</v>
      </c>
      <c r="HD364">
        <v>9999</v>
      </c>
      <c r="HE364">
        <v>1.8631</v>
      </c>
      <c r="HF364">
        <v>1.86813</v>
      </c>
      <c r="HG364">
        <v>1.86791</v>
      </c>
      <c r="HH364">
        <v>1.86902</v>
      </c>
      <c r="HI364">
        <v>1.86984</v>
      </c>
      <c r="HJ364">
        <v>1.86586</v>
      </c>
      <c r="HK364">
        <v>1.86699</v>
      </c>
      <c r="HL364">
        <v>1.86837</v>
      </c>
      <c r="HM364">
        <v>5</v>
      </c>
      <c r="HN364">
        <v>0</v>
      </c>
      <c r="HO364">
        <v>0</v>
      </c>
      <c r="HP364">
        <v>0</v>
      </c>
      <c r="HQ364" t="s">
        <v>411</v>
      </c>
      <c r="HR364" t="s">
        <v>412</v>
      </c>
      <c r="HS364" t="s">
        <v>413</v>
      </c>
      <c r="HT364" t="s">
        <v>413</v>
      </c>
      <c r="HU364" t="s">
        <v>413</v>
      </c>
      <c r="HV364" t="s">
        <v>413</v>
      </c>
      <c r="HW364">
        <v>0</v>
      </c>
      <c r="HX364">
        <v>100</v>
      </c>
      <c r="HY364">
        <v>100</v>
      </c>
      <c r="HZ364">
        <v>10.097</v>
      </c>
      <c r="IA364">
        <v>0.5682</v>
      </c>
      <c r="IB364">
        <v>4.09459096810632</v>
      </c>
      <c r="IC364">
        <v>0.00701673648668627</v>
      </c>
      <c r="ID364">
        <v>-7.00304995360485e-07</v>
      </c>
      <c r="IE364">
        <v>-1.86506737496121e-11</v>
      </c>
      <c r="IF364">
        <v>0.00125787624930914</v>
      </c>
      <c r="IG364">
        <v>-0.0224036906934607</v>
      </c>
      <c r="IH364">
        <v>0.00249664406764014</v>
      </c>
      <c r="II364">
        <v>-2.59163740235367e-05</v>
      </c>
      <c r="IJ364">
        <v>-2</v>
      </c>
      <c r="IK364">
        <v>2020</v>
      </c>
      <c r="IL364">
        <v>1</v>
      </c>
      <c r="IM364">
        <v>25</v>
      </c>
      <c r="IN364">
        <v>154.3</v>
      </c>
      <c r="IO364">
        <v>154.3</v>
      </c>
      <c r="IP364">
        <v>2.06177</v>
      </c>
      <c r="IQ364">
        <v>2.62939</v>
      </c>
      <c r="IR364">
        <v>1.54785</v>
      </c>
      <c r="IS364">
        <v>2.30347</v>
      </c>
      <c r="IT364">
        <v>1.34644</v>
      </c>
      <c r="IU364">
        <v>2.32788</v>
      </c>
      <c r="IV364">
        <v>34.1678</v>
      </c>
      <c r="IW364">
        <v>24.2101</v>
      </c>
      <c r="IX364">
        <v>18</v>
      </c>
      <c r="IY364">
        <v>503.147</v>
      </c>
      <c r="IZ364">
        <v>397.193</v>
      </c>
      <c r="JA364">
        <v>24.0752</v>
      </c>
      <c r="JB364">
        <v>27.1491</v>
      </c>
      <c r="JC364">
        <v>30</v>
      </c>
      <c r="JD364">
        <v>27.1045</v>
      </c>
      <c r="JE364">
        <v>27.0488</v>
      </c>
      <c r="JF364">
        <v>41.2633</v>
      </c>
      <c r="JG364">
        <v>26.0993</v>
      </c>
      <c r="JH364">
        <v>63.396</v>
      </c>
      <c r="JI364">
        <v>24.0756</v>
      </c>
      <c r="JJ364">
        <v>1005.89</v>
      </c>
      <c r="JK364">
        <v>24.1988</v>
      </c>
      <c r="JL364">
        <v>102.059</v>
      </c>
      <c r="JM364">
        <v>102.608</v>
      </c>
    </row>
    <row r="365" spans="1:273">
      <c r="A365">
        <v>349</v>
      </c>
      <c r="B365">
        <v>1510797181.6</v>
      </c>
      <c r="C365">
        <v>7849.5</v>
      </c>
      <c r="D365" t="s">
        <v>1109</v>
      </c>
      <c r="E365" t="s">
        <v>1110</v>
      </c>
      <c r="F365">
        <v>5</v>
      </c>
      <c r="G365" t="s">
        <v>798</v>
      </c>
      <c r="H365" t="s">
        <v>406</v>
      </c>
      <c r="I365">
        <v>1510797174.04444</v>
      </c>
      <c r="J365">
        <f>(K365)/1000</f>
        <v>0</v>
      </c>
      <c r="K365">
        <f>IF(CZ365, AN365, AH365)</f>
        <v>0</v>
      </c>
      <c r="L365">
        <f>IF(CZ365, AI365, AG365)</f>
        <v>0</v>
      </c>
      <c r="M365">
        <f>DB365 - IF(AU365&gt;1, L365*CV365*100.0/(AW365*DP365), 0)</f>
        <v>0</v>
      </c>
      <c r="N365">
        <f>((T365-J365/2)*M365-L365)/(T365+J365/2)</f>
        <v>0</v>
      </c>
      <c r="O365">
        <f>N365*(DI365+DJ365)/1000.0</f>
        <v>0</v>
      </c>
      <c r="P365">
        <f>(DB365 - IF(AU365&gt;1, L365*CV365*100.0/(AW365*DP365), 0))*(DI365+DJ365)/1000.0</f>
        <v>0</v>
      </c>
      <c r="Q365">
        <f>2.0/((1/S365-1/R365)+SIGN(S365)*SQRT((1/S365-1/R365)*(1/S365-1/R365) + 4*CW365/((CW365+1)*(CW365+1))*(2*1/S365*1/R365-1/R365*1/R365)))</f>
        <v>0</v>
      </c>
      <c r="R365">
        <f>IF(LEFT(CX365,1)&lt;&gt;"0",IF(LEFT(CX365,1)="1",3.0,CY365),$D$5+$E$5*(DP365*DI365/($K$5*1000))+$F$5*(DP365*DI365/($K$5*1000))*MAX(MIN(CV365,$J$5),$I$5)*MAX(MIN(CV365,$J$5),$I$5)+$G$5*MAX(MIN(CV365,$J$5),$I$5)*(DP365*DI365/($K$5*1000))+$H$5*(DP365*DI365/($K$5*1000))*(DP365*DI365/($K$5*1000)))</f>
        <v>0</v>
      </c>
      <c r="S365">
        <f>J365*(1000-(1000*0.61365*exp(17.502*W365/(240.97+W365))/(DI365+DJ365)+DD365)/2)/(1000*0.61365*exp(17.502*W365/(240.97+W365))/(DI365+DJ365)-DD365)</f>
        <v>0</v>
      </c>
      <c r="T365">
        <f>1/((CW365+1)/(Q365/1.6)+1/(R365/1.37)) + CW365/((CW365+1)/(Q365/1.6) + CW365/(R365/1.37))</f>
        <v>0</v>
      </c>
      <c r="U365">
        <f>(CR365*CU365)</f>
        <v>0</v>
      </c>
      <c r="V365">
        <f>(DK365+(U365+2*0.95*5.67E-8*(((DK365+$B$7)+273)^4-(DK365+273)^4)-44100*J365)/(1.84*29.3*R365+8*0.95*5.67E-8*(DK365+273)^3))</f>
        <v>0</v>
      </c>
      <c r="W365">
        <f>($C$7*DL365+$D$7*DM365+$E$7*V365)</f>
        <v>0</v>
      </c>
      <c r="X365">
        <f>0.61365*exp(17.502*W365/(240.97+W365))</f>
        <v>0</v>
      </c>
      <c r="Y365">
        <f>(Z365/AA365*100)</f>
        <v>0</v>
      </c>
      <c r="Z365">
        <f>DD365*(DI365+DJ365)/1000</f>
        <v>0</v>
      </c>
      <c r="AA365">
        <f>0.61365*exp(17.502*DK365/(240.97+DK365))</f>
        <v>0</v>
      </c>
      <c r="AB365">
        <f>(X365-DD365*(DI365+DJ365)/1000)</f>
        <v>0</v>
      </c>
      <c r="AC365">
        <f>(-J365*44100)</f>
        <v>0</v>
      </c>
      <c r="AD365">
        <f>2*29.3*R365*0.92*(DK365-W365)</f>
        <v>0</v>
      </c>
      <c r="AE365">
        <f>2*0.95*5.67E-8*(((DK365+$B$7)+273)^4-(W365+273)^4)</f>
        <v>0</v>
      </c>
      <c r="AF365">
        <f>U365+AE365+AC365+AD365</f>
        <v>0</v>
      </c>
      <c r="AG365">
        <f>DH365*AU365*(DC365-DB365*(1000-AU365*DE365)/(1000-AU365*DD365))/(100*CV365)</f>
        <v>0</v>
      </c>
      <c r="AH365">
        <f>1000*DH365*AU365*(DD365-DE365)/(100*CV365*(1000-AU365*DD365))</f>
        <v>0</v>
      </c>
      <c r="AI365">
        <f>(AJ365 - AK365 - DI365*1E3/(8.314*(DK365+273.15)) * AM365/DH365 * AL365) * DH365/(100*CV365) * (1000 - DE365)/1000</f>
        <v>0</v>
      </c>
      <c r="AJ365">
        <v>1019.05617993888</v>
      </c>
      <c r="AK365">
        <v>995.906181818182</v>
      </c>
      <c r="AL365">
        <v>3.45353183657547</v>
      </c>
      <c r="AM365">
        <v>64.6680745848926</v>
      </c>
      <c r="AN365">
        <f>(AP365 - AO365 + DI365*1E3/(8.314*(DK365+273.15)) * AR365/DH365 * AQ365) * DH365/(100*CV365) * 1000/(1000 - AP365)</f>
        <v>0</v>
      </c>
      <c r="AO365">
        <v>24.1482265997824</v>
      </c>
      <c r="AP365">
        <v>25.0308762237762</v>
      </c>
      <c r="AQ365">
        <v>-8.96369033346928e-06</v>
      </c>
      <c r="AR365">
        <v>99.6129753711119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MAX(0,($B$13+$C$13*DP365)/(1+$D$13*DP365)*DI365/(DK365+273)*$E$13)</f>
        <v>0</v>
      </c>
      <c r="AX365" t="s">
        <v>407</v>
      </c>
      <c r="AY365" t="s">
        <v>407</v>
      </c>
      <c r="AZ365">
        <v>0</v>
      </c>
      <c r="BA365">
        <v>0</v>
      </c>
      <c r="BB365">
        <f>1-AZ365/BA365</f>
        <v>0</v>
      </c>
      <c r="BC365">
        <v>0</v>
      </c>
      <c r="BD365" t="s">
        <v>407</v>
      </c>
      <c r="BE365" t="s">
        <v>407</v>
      </c>
      <c r="BF365">
        <v>0</v>
      </c>
      <c r="BG365">
        <v>0</v>
      </c>
      <c r="BH365">
        <f>1-BF365/BG365</f>
        <v>0</v>
      </c>
      <c r="BI365">
        <v>0.5</v>
      </c>
      <c r="BJ365">
        <f>CS365</f>
        <v>0</v>
      </c>
      <c r="BK365">
        <f>L365</f>
        <v>0</v>
      </c>
      <c r="BL365">
        <f>BH365*BI365*BJ365</f>
        <v>0</v>
      </c>
      <c r="BM365">
        <f>(BK365-BC365)/BJ365</f>
        <v>0</v>
      </c>
      <c r="BN365">
        <f>(BA365-BG365)/BG365</f>
        <v>0</v>
      </c>
      <c r="BO365">
        <f>AZ365/(BB365+AZ365/BG365)</f>
        <v>0</v>
      </c>
      <c r="BP365" t="s">
        <v>407</v>
      </c>
      <c r="BQ365">
        <v>0</v>
      </c>
      <c r="BR365">
        <f>IF(BQ365&lt;&gt;0, BQ365, BO365)</f>
        <v>0</v>
      </c>
      <c r="BS365">
        <f>1-BR365/BG365</f>
        <v>0</v>
      </c>
      <c r="BT365">
        <f>(BG365-BF365)/(BG365-BR365)</f>
        <v>0</v>
      </c>
      <c r="BU365">
        <f>(BA365-BG365)/(BA365-BR365)</f>
        <v>0</v>
      </c>
      <c r="BV365">
        <f>(BG365-BF365)/(BG365-AZ365)</f>
        <v>0</v>
      </c>
      <c r="BW365">
        <f>(BA365-BG365)/(BA365-AZ365)</f>
        <v>0</v>
      </c>
      <c r="BX365">
        <f>(BT365*BR365/BF365)</f>
        <v>0</v>
      </c>
      <c r="BY365">
        <f>(1-BX365)</f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f>$B$11*DQ365+$C$11*DR365+$F$11*EC365*(1-EF365)</f>
        <v>0</v>
      </c>
      <c r="CS365">
        <f>CR365*CT365</f>
        <v>0</v>
      </c>
      <c r="CT365">
        <f>($B$11*$D$9+$C$11*$D$9+$F$11*((EP365+EH365)/MAX(EP365+EH365+EQ365, 0.1)*$I$9+EQ365/MAX(EP365+EH365+EQ365, 0.1)*$J$9))/($B$11+$C$11+$F$11)</f>
        <v>0</v>
      </c>
      <c r="CU365">
        <f>($B$11*$K$9+$C$11*$K$9+$F$11*((EP365+EH365)/MAX(EP365+EH365+EQ365, 0.1)*$P$9+EQ365/MAX(EP365+EH365+EQ365, 0.1)*$Q$9))/($B$11+$C$11+$F$11)</f>
        <v>0</v>
      </c>
      <c r="CV365">
        <v>2.96</v>
      </c>
      <c r="CW365">
        <v>0.5</v>
      </c>
      <c r="CX365" t="s">
        <v>408</v>
      </c>
      <c r="CY365">
        <v>2</v>
      </c>
      <c r="CZ365" t="b">
        <v>1</v>
      </c>
      <c r="DA365">
        <v>1510797174.04444</v>
      </c>
      <c r="DB365">
        <v>947.256740740741</v>
      </c>
      <c r="DC365">
        <v>977.413296296296</v>
      </c>
      <c r="DD365">
        <v>25.040862962963</v>
      </c>
      <c r="DE365">
        <v>24.1476851851852</v>
      </c>
      <c r="DF365">
        <v>937.216407407407</v>
      </c>
      <c r="DG365">
        <v>24.4724814814815</v>
      </c>
      <c r="DH365">
        <v>500.095222222222</v>
      </c>
      <c r="DI365">
        <v>89.7980407407407</v>
      </c>
      <c r="DJ365">
        <v>0.100170588888889</v>
      </c>
      <c r="DK365">
        <v>26.6113185185185</v>
      </c>
      <c r="DL365">
        <v>27.5022333333333</v>
      </c>
      <c r="DM365">
        <v>999.9</v>
      </c>
      <c r="DN365">
        <v>0</v>
      </c>
      <c r="DO365">
        <v>0</v>
      </c>
      <c r="DP365">
        <v>9992.22481481482</v>
      </c>
      <c r="DQ365">
        <v>0</v>
      </c>
      <c r="DR365">
        <v>9.8192</v>
      </c>
      <c r="DS365">
        <v>-30.1567</v>
      </c>
      <c r="DT365">
        <v>971.585925925926</v>
      </c>
      <c r="DU365">
        <v>1001.59977777778</v>
      </c>
      <c r="DV365">
        <v>0.893175</v>
      </c>
      <c r="DW365">
        <v>977.413296296296</v>
      </c>
      <c r="DX365">
        <v>24.1476851851852</v>
      </c>
      <c r="DY365">
        <v>2.24861962962963</v>
      </c>
      <c r="DZ365">
        <v>2.16841481481482</v>
      </c>
      <c r="EA365">
        <v>19.3129740740741</v>
      </c>
      <c r="EB365">
        <v>18.7308481481481</v>
      </c>
      <c r="EC365">
        <v>1999.97444444444</v>
      </c>
      <c r="ED365">
        <v>0.979994777777778</v>
      </c>
      <c r="EE365">
        <v>0.0200053962962963</v>
      </c>
      <c r="EF365">
        <v>0</v>
      </c>
      <c r="EG365">
        <v>2.30294814814815</v>
      </c>
      <c r="EH365">
        <v>0</v>
      </c>
      <c r="EI365">
        <v>4903.2262962963</v>
      </c>
      <c r="EJ365">
        <v>17299.9</v>
      </c>
      <c r="EK365">
        <v>37.9324074074074</v>
      </c>
      <c r="EL365">
        <v>38.375</v>
      </c>
      <c r="EM365">
        <v>37.6156666666667</v>
      </c>
      <c r="EN365">
        <v>37.0923333333333</v>
      </c>
      <c r="EO365">
        <v>37.312</v>
      </c>
      <c r="EP365">
        <v>1959.96407407407</v>
      </c>
      <c r="EQ365">
        <v>40.0103703703704</v>
      </c>
      <c r="ER365">
        <v>0</v>
      </c>
      <c r="ES365">
        <v>1679597935.1</v>
      </c>
      <c r="ET365">
        <v>0</v>
      </c>
      <c r="EU365">
        <v>2.277508</v>
      </c>
      <c r="EV365">
        <v>0.165861536241994</v>
      </c>
      <c r="EW365">
        <v>12.2853846095439</v>
      </c>
      <c r="EX365">
        <v>4903.4044</v>
      </c>
      <c r="EY365">
        <v>15</v>
      </c>
      <c r="EZ365">
        <v>0</v>
      </c>
      <c r="FA365" t="s">
        <v>409</v>
      </c>
      <c r="FB365">
        <v>1510787920.6</v>
      </c>
      <c r="FC365">
        <v>1510787921.6</v>
      </c>
      <c r="FD365">
        <v>0</v>
      </c>
      <c r="FE365">
        <v>-0.101</v>
      </c>
      <c r="FF365">
        <v>-0.012</v>
      </c>
      <c r="FG365">
        <v>6.901</v>
      </c>
      <c r="FH365">
        <v>0.516</v>
      </c>
      <c r="FI365">
        <v>420</v>
      </c>
      <c r="FJ365">
        <v>24</v>
      </c>
      <c r="FK365">
        <v>0.32</v>
      </c>
      <c r="FL365">
        <v>0.12</v>
      </c>
      <c r="FM365">
        <v>0.898084829268293</v>
      </c>
      <c r="FN365">
        <v>-0.0864940348432043</v>
      </c>
      <c r="FO365">
        <v>0.0085671494018308</v>
      </c>
      <c r="FP365">
        <v>1</v>
      </c>
      <c r="FQ365">
        <v>1</v>
      </c>
      <c r="FR365">
        <v>1</v>
      </c>
      <c r="FS365" t="s">
        <v>410</v>
      </c>
      <c r="FT365">
        <v>2.97277</v>
      </c>
      <c r="FU365">
        <v>2.75356</v>
      </c>
      <c r="FV365">
        <v>0.162113</v>
      </c>
      <c r="FW365">
        <v>0.166357</v>
      </c>
      <c r="FX365">
        <v>0.105204</v>
      </c>
      <c r="FY365">
        <v>0.103889</v>
      </c>
      <c r="FZ365">
        <v>32558.3</v>
      </c>
      <c r="GA365">
        <v>35331.1</v>
      </c>
      <c r="GB365">
        <v>35214.5</v>
      </c>
      <c r="GC365">
        <v>38437.9</v>
      </c>
      <c r="GD365">
        <v>44637.5</v>
      </c>
      <c r="GE365">
        <v>49737.2</v>
      </c>
      <c r="GF365">
        <v>54999.4</v>
      </c>
      <c r="GG365">
        <v>61639.6</v>
      </c>
      <c r="GH365">
        <v>1.98275</v>
      </c>
      <c r="GI365">
        <v>1.81543</v>
      </c>
      <c r="GJ365">
        <v>0.122447</v>
      </c>
      <c r="GK365">
        <v>0</v>
      </c>
      <c r="GL365">
        <v>25.49</v>
      </c>
      <c r="GM365">
        <v>999.9</v>
      </c>
      <c r="GN365">
        <v>61.787</v>
      </c>
      <c r="GO365">
        <v>30.051</v>
      </c>
      <c r="GP365">
        <v>29.402</v>
      </c>
      <c r="GQ365">
        <v>55.5434</v>
      </c>
      <c r="GR365">
        <v>49.2829</v>
      </c>
      <c r="GS365">
        <v>1</v>
      </c>
      <c r="GT365">
        <v>-0.00297256</v>
      </c>
      <c r="GU365">
        <v>0.648064</v>
      </c>
      <c r="GV365">
        <v>20.1159</v>
      </c>
      <c r="GW365">
        <v>5.19827</v>
      </c>
      <c r="GX365">
        <v>12.0041</v>
      </c>
      <c r="GY365">
        <v>4.9755</v>
      </c>
      <c r="GZ365">
        <v>3.293</v>
      </c>
      <c r="HA365">
        <v>9999</v>
      </c>
      <c r="HB365">
        <v>9999</v>
      </c>
      <c r="HC365">
        <v>999.9</v>
      </c>
      <c r="HD365">
        <v>9999</v>
      </c>
      <c r="HE365">
        <v>1.8631</v>
      </c>
      <c r="HF365">
        <v>1.86813</v>
      </c>
      <c r="HG365">
        <v>1.86788</v>
      </c>
      <c r="HH365">
        <v>1.86902</v>
      </c>
      <c r="HI365">
        <v>1.86985</v>
      </c>
      <c r="HJ365">
        <v>1.86588</v>
      </c>
      <c r="HK365">
        <v>1.867</v>
      </c>
      <c r="HL365">
        <v>1.86834</v>
      </c>
      <c r="HM365">
        <v>5</v>
      </c>
      <c r="HN365">
        <v>0</v>
      </c>
      <c r="HO365">
        <v>0</v>
      </c>
      <c r="HP365">
        <v>0</v>
      </c>
      <c r="HQ365" t="s">
        <v>411</v>
      </c>
      <c r="HR365" t="s">
        <v>412</v>
      </c>
      <c r="HS365" t="s">
        <v>413</v>
      </c>
      <c r="HT365" t="s">
        <v>413</v>
      </c>
      <c r="HU365" t="s">
        <v>413</v>
      </c>
      <c r="HV365" t="s">
        <v>413</v>
      </c>
      <c r="HW365">
        <v>0</v>
      </c>
      <c r="HX365">
        <v>100</v>
      </c>
      <c r="HY365">
        <v>100</v>
      </c>
      <c r="HZ365">
        <v>10.183</v>
      </c>
      <c r="IA365">
        <v>0.5679</v>
      </c>
      <c r="IB365">
        <v>4.09459096810632</v>
      </c>
      <c r="IC365">
        <v>0.00701673648668627</v>
      </c>
      <c r="ID365">
        <v>-7.00304995360485e-07</v>
      </c>
      <c r="IE365">
        <v>-1.86506737496121e-11</v>
      </c>
      <c r="IF365">
        <v>0.00125787624930914</v>
      </c>
      <c r="IG365">
        <v>-0.0224036906934607</v>
      </c>
      <c r="IH365">
        <v>0.00249664406764014</v>
      </c>
      <c r="II365">
        <v>-2.59163740235367e-05</v>
      </c>
      <c r="IJ365">
        <v>-2</v>
      </c>
      <c r="IK365">
        <v>2020</v>
      </c>
      <c r="IL365">
        <v>1</v>
      </c>
      <c r="IM365">
        <v>25</v>
      </c>
      <c r="IN365">
        <v>154.3</v>
      </c>
      <c r="IO365">
        <v>154.3</v>
      </c>
      <c r="IP365">
        <v>2.08496</v>
      </c>
      <c r="IQ365">
        <v>2.62695</v>
      </c>
      <c r="IR365">
        <v>1.54785</v>
      </c>
      <c r="IS365">
        <v>2.30347</v>
      </c>
      <c r="IT365">
        <v>1.34644</v>
      </c>
      <c r="IU365">
        <v>2.34375</v>
      </c>
      <c r="IV365">
        <v>34.1678</v>
      </c>
      <c r="IW365">
        <v>24.2101</v>
      </c>
      <c r="IX365">
        <v>18</v>
      </c>
      <c r="IY365">
        <v>503.193</v>
      </c>
      <c r="IZ365">
        <v>397.258</v>
      </c>
      <c r="JA365">
        <v>24.0718</v>
      </c>
      <c r="JB365">
        <v>27.1491</v>
      </c>
      <c r="JC365">
        <v>30.0001</v>
      </c>
      <c r="JD365">
        <v>27.1058</v>
      </c>
      <c r="JE365">
        <v>27.0502</v>
      </c>
      <c r="JF365">
        <v>41.7362</v>
      </c>
      <c r="JG365">
        <v>26.0993</v>
      </c>
      <c r="JH365">
        <v>63.396</v>
      </c>
      <c r="JI365">
        <v>24.1276</v>
      </c>
      <c r="JJ365">
        <v>1025.99</v>
      </c>
      <c r="JK365">
        <v>24.2126</v>
      </c>
      <c r="JL365">
        <v>102.059</v>
      </c>
      <c r="JM365">
        <v>102.609</v>
      </c>
    </row>
    <row r="366" spans="1:273">
      <c r="A366">
        <v>350</v>
      </c>
      <c r="B366">
        <v>1510797187.1</v>
      </c>
      <c r="C366">
        <v>7855</v>
      </c>
      <c r="D366" t="s">
        <v>1111</v>
      </c>
      <c r="E366" t="s">
        <v>1112</v>
      </c>
      <c r="F366">
        <v>5</v>
      </c>
      <c r="G366" t="s">
        <v>798</v>
      </c>
      <c r="H366" t="s">
        <v>406</v>
      </c>
      <c r="I366">
        <v>1510797179.33214</v>
      </c>
      <c r="J366">
        <f>(K366)/1000</f>
        <v>0</v>
      </c>
      <c r="K366">
        <f>IF(CZ366, AN366, AH366)</f>
        <v>0</v>
      </c>
      <c r="L366">
        <f>IF(CZ366, AI366, AG366)</f>
        <v>0</v>
      </c>
      <c r="M366">
        <f>DB366 - IF(AU366&gt;1, L366*CV366*100.0/(AW366*DP366), 0)</f>
        <v>0</v>
      </c>
      <c r="N366">
        <f>((T366-J366/2)*M366-L366)/(T366+J366/2)</f>
        <v>0</v>
      </c>
      <c r="O366">
        <f>N366*(DI366+DJ366)/1000.0</f>
        <v>0</v>
      </c>
      <c r="P366">
        <f>(DB366 - IF(AU366&gt;1, L366*CV366*100.0/(AW366*DP366), 0))*(DI366+DJ366)/1000.0</f>
        <v>0</v>
      </c>
      <c r="Q366">
        <f>2.0/((1/S366-1/R366)+SIGN(S366)*SQRT((1/S366-1/R366)*(1/S366-1/R366) + 4*CW366/((CW366+1)*(CW366+1))*(2*1/S366*1/R366-1/R366*1/R366)))</f>
        <v>0</v>
      </c>
      <c r="R366">
        <f>IF(LEFT(CX366,1)&lt;&gt;"0",IF(LEFT(CX366,1)="1",3.0,CY366),$D$5+$E$5*(DP366*DI366/($K$5*1000))+$F$5*(DP366*DI366/($K$5*1000))*MAX(MIN(CV366,$J$5),$I$5)*MAX(MIN(CV366,$J$5),$I$5)+$G$5*MAX(MIN(CV366,$J$5),$I$5)*(DP366*DI366/($K$5*1000))+$H$5*(DP366*DI366/($K$5*1000))*(DP366*DI366/($K$5*1000)))</f>
        <v>0</v>
      </c>
      <c r="S366">
        <f>J366*(1000-(1000*0.61365*exp(17.502*W366/(240.97+W366))/(DI366+DJ366)+DD366)/2)/(1000*0.61365*exp(17.502*W366/(240.97+W366))/(DI366+DJ366)-DD366)</f>
        <v>0</v>
      </c>
      <c r="T366">
        <f>1/((CW366+1)/(Q366/1.6)+1/(R366/1.37)) + CW366/((CW366+1)/(Q366/1.6) + CW366/(R366/1.37))</f>
        <v>0</v>
      </c>
      <c r="U366">
        <f>(CR366*CU366)</f>
        <v>0</v>
      </c>
      <c r="V366">
        <f>(DK366+(U366+2*0.95*5.67E-8*(((DK366+$B$7)+273)^4-(DK366+273)^4)-44100*J366)/(1.84*29.3*R366+8*0.95*5.67E-8*(DK366+273)^3))</f>
        <v>0</v>
      </c>
      <c r="W366">
        <f>($C$7*DL366+$D$7*DM366+$E$7*V366)</f>
        <v>0</v>
      </c>
      <c r="X366">
        <f>0.61365*exp(17.502*W366/(240.97+W366))</f>
        <v>0</v>
      </c>
      <c r="Y366">
        <f>(Z366/AA366*100)</f>
        <v>0</v>
      </c>
      <c r="Z366">
        <f>DD366*(DI366+DJ366)/1000</f>
        <v>0</v>
      </c>
      <c r="AA366">
        <f>0.61365*exp(17.502*DK366/(240.97+DK366))</f>
        <v>0</v>
      </c>
      <c r="AB366">
        <f>(X366-DD366*(DI366+DJ366)/1000)</f>
        <v>0</v>
      </c>
      <c r="AC366">
        <f>(-J366*44100)</f>
        <v>0</v>
      </c>
      <c r="AD366">
        <f>2*29.3*R366*0.92*(DK366-W366)</f>
        <v>0</v>
      </c>
      <c r="AE366">
        <f>2*0.95*5.67E-8*(((DK366+$B$7)+273)^4-(W366+273)^4)</f>
        <v>0</v>
      </c>
      <c r="AF366">
        <f>U366+AE366+AC366+AD366</f>
        <v>0</v>
      </c>
      <c r="AG366">
        <f>DH366*AU366*(DC366-DB366*(1000-AU366*DE366)/(1000-AU366*DD366))/(100*CV366)</f>
        <v>0</v>
      </c>
      <c r="AH366">
        <f>1000*DH366*AU366*(DD366-DE366)/(100*CV366*(1000-AU366*DD366))</f>
        <v>0</v>
      </c>
      <c r="AI366">
        <f>(AJ366 - AK366 - DI366*1E3/(8.314*(DK366+273.15)) * AM366/DH366 * AL366) * DH366/(100*CV366) * (1000 - DE366)/1000</f>
        <v>0</v>
      </c>
      <c r="AJ366">
        <v>1037.52143017016</v>
      </c>
      <c r="AK366">
        <v>1014.54739393939</v>
      </c>
      <c r="AL366">
        <v>3.39234822399609</v>
      </c>
      <c r="AM366">
        <v>64.6680745848926</v>
      </c>
      <c r="AN366">
        <f>(AP366 - AO366 + DI366*1E3/(8.314*(DK366+273.15)) * AR366/DH366 * AQ366) * DH366/(100*CV366) * 1000/(1000 - AP366)</f>
        <v>0</v>
      </c>
      <c r="AO366">
        <v>24.1467747621976</v>
      </c>
      <c r="AP366">
        <v>25.028055944056</v>
      </c>
      <c r="AQ366">
        <v>-7.16311867506135e-06</v>
      </c>
      <c r="AR366">
        <v>99.6129753711119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MAX(0,($B$13+$C$13*DP366)/(1+$D$13*DP366)*DI366/(DK366+273)*$E$13)</f>
        <v>0</v>
      </c>
      <c r="AX366" t="s">
        <v>407</v>
      </c>
      <c r="AY366" t="s">
        <v>407</v>
      </c>
      <c r="AZ366">
        <v>0</v>
      </c>
      <c r="BA366">
        <v>0</v>
      </c>
      <c r="BB366">
        <f>1-AZ366/BA366</f>
        <v>0</v>
      </c>
      <c r="BC366">
        <v>0</v>
      </c>
      <c r="BD366" t="s">
        <v>407</v>
      </c>
      <c r="BE366" t="s">
        <v>407</v>
      </c>
      <c r="BF366">
        <v>0</v>
      </c>
      <c r="BG366">
        <v>0</v>
      </c>
      <c r="BH366">
        <f>1-BF366/BG366</f>
        <v>0</v>
      </c>
      <c r="BI366">
        <v>0.5</v>
      </c>
      <c r="BJ366">
        <f>CS366</f>
        <v>0</v>
      </c>
      <c r="BK366">
        <f>L366</f>
        <v>0</v>
      </c>
      <c r="BL366">
        <f>BH366*BI366*BJ366</f>
        <v>0</v>
      </c>
      <c r="BM366">
        <f>(BK366-BC366)/BJ366</f>
        <v>0</v>
      </c>
      <c r="BN366">
        <f>(BA366-BG366)/BG366</f>
        <v>0</v>
      </c>
      <c r="BO366">
        <f>AZ366/(BB366+AZ366/BG366)</f>
        <v>0</v>
      </c>
      <c r="BP366" t="s">
        <v>407</v>
      </c>
      <c r="BQ366">
        <v>0</v>
      </c>
      <c r="BR366">
        <f>IF(BQ366&lt;&gt;0, BQ366, BO366)</f>
        <v>0</v>
      </c>
      <c r="BS366">
        <f>1-BR366/BG366</f>
        <v>0</v>
      </c>
      <c r="BT366">
        <f>(BG366-BF366)/(BG366-BR366)</f>
        <v>0</v>
      </c>
      <c r="BU366">
        <f>(BA366-BG366)/(BA366-BR366)</f>
        <v>0</v>
      </c>
      <c r="BV366">
        <f>(BG366-BF366)/(BG366-AZ366)</f>
        <v>0</v>
      </c>
      <c r="BW366">
        <f>(BA366-BG366)/(BA366-AZ366)</f>
        <v>0</v>
      </c>
      <c r="BX366">
        <f>(BT366*BR366/BF366)</f>
        <v>0</v>
      </c>
      <c r="BY366">
        <f>(1-BX366)</f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f>$B$11*DQ366+$C$11*DR366+$F$11*EC366*(1-EF366)</f>
        <v>0</v>
      </c>
      <c r="CS366">
        <f>CR366*CT366</f>
        <v>0</v>
      </c>
      <c r="CT366">
        <f>($B$11*$D$9+$C$11*$D$9+$F$11*((EP366+EH366)/MAX(EP366+EH366+EQ366, 0.1)*$I$9+EQ366/MAX(EP366+EH366+EQ366, 0.1)*$J$9))/($B$11+$C$11+$F$11)</f>
        <v>0</v>
      </c>
      <c r="CU366">
        <f>($B$11*$K$9+$C$11*$K$9+$F$11*((EP366+EH366)/MAX(EP366+EH366+EQ366, 0.1)*$P$9+EQ366/MAX(EP366+EH366+EQ366, 0.1)*$Q$9))/($B$11+$C$11+$F$11)</f>
        <v>0</v>
      </c>
      <c r="CV366">
        <v>2.96</v>
      </c>
      <c r="CW366">
        <v>0.5</v>
      </c>
      <c r="CX366" t="s">
        <v>408</v>
      </c>
      <c r="CY366">
        <v>2</v>
      </c>
      <c r="CZ366" t="b">
        <v>1</v>
      </c>
      <c r="DA366">
        <v>1510797179.33214</v>
      </c>
      <c r="DB366">
        <v>964.963535714286</v>
      </c>
      <c r="DC366">
        <v>995.054464285714</v>
      </c>
      <c r="DD366">
        <v>25.0340607142857</v>
      </c>
      <c r="DE366">
        <v>24.1472214285714</v>
      </c>
      <c r="DF366">
        <v>954.823857142857</v>
      </c>
      <c r="DG366">
        <v>24.466025</v>
      </c>
      <c r="DH366">
        <v>500.084</v>
      </c>
      <c r="DI366">
        <v>89.7969357142857</v>
      </c>
      <c r="DJ366">
        <v>0.100013028571429</v>
      </c>
      <c r="DK366">
        <v>26.6086857142857</v>
      </c>
      <c r="DL366">
        <v>27.4951857142857</v>
      </c>
      <c r="DM366">
        <v>999.9</v>
      </c>
      <c r="DN366">
        <v>0</v>
      </c>
      <c r="DO366">
        <v>0</v>
      </c>
      <c r="DP366">
        <v>9995.85571428572</v>
      </c>
      <c r="DQ366">
        <v>0</v>
      </c>
      <c r="DR366">
        <v>9.8192</v>
      </c>
      <c r="DS366">
        <v>-30.0906964285714</v>
      </c>
      <c r="DT366">
        <v>989.740428571429</v>
      </c>
      <c r="DU366">
        <v>1019.67653571429</v>
      </c>
      <c r="DV366">
        <v>0.886830678571428</v>
      </c>
      <c r="DW366">
        <v>995.054464285714</v>
      </c>
      <c r="DX366">
        <v>24.1472214285714</v>
      </c>
      <c r="DY366">
        <v>2.24798107142857</v>
      </c>
      <c r="DZ366">
        <v>2.16834678571429</v>
      </c>
      <c r="EA366">
        <v>19.3084178571429</v>
      </c>
      <c r="EB366">
        <v>18.73035</v>
      </c>
      <c r="EC366">
        <v>1999.96892857143</v>
      </c>
      <c r="ED366">
        <v>0.97999475</v>
      </c>
      <c r="EE366">
        <v>0.020005425</v>
      </c>
      <c r="EF366">
        <v>0</v>
      </c>
      <c r="EG366">
        <v>2.28861071428571</v>
      </c>
      <c r="EH366">
        <v>0</v>
      </c>
      <c r="EI366">
        <v>4904.09285714286</v>
      </c>
      <c r="EJ366">
        <v>17299.85</v>
      </c>
      <c r="EK366">
        <v>37.9325714285714</v>
      </c>
      <c r="EL366">
        <v>38.375</v>
      </c>
      <c r="EM366">
        <v>37.6205</v>
      </c>
      <c r="EN366">
        <v>37.09575</v>
      </c>
      <c r="EO366">
        <v>37.312</v>
      </c>
      <c r="EP366">
        <v>1959.95857142857</v>
      </c>
      <c r="EQ366">
        <v>40.0103571428571</v>
      </c>
      <c r="ER366">
        <v>0</v>
      </c>
      <c r="ES366">
        <v>1679597939.9</v>
      </c>
      <c r="ET366">
        <v>0</v>
      </c>
      <c r="EU366">
        <v>2.255144</v>
      </c>
      <c r="EV366">
        <v>-0.249661541584624</v>
      </c>
      <c r="EW366">
        <v>8.90923074317423</v>
      </c>
      <c r="EX366">
        <v>4904.2052</v>
      </c>
      <c r="EY366">
        <v>15</v>
      </c>
      <c r="EZ366">
        <v>0</v>
      </c>
      <c r="FA366" t="s">
        <v>409</v>
      </c>
      <c r="FB366">
        <v>1510787920.6</v>
      </c>
      <c r="FC366">
        <v>1510787921.6</v>
      </c>
      <c r="FD366">
        <v>0</v>
      </c>
      <c r="FE366">
        <v>-0.101</v>
      </c>
      <c r="FF366">
        <v>-0.012</v>
      </c>
      <c r="FG366">
        <v>6.901</v>
      </c>
      <c r="FH366">
        <v>0.516</v>
      </c>
      <c r="FI366">
        <v>420</v>
      </c>
      <c r="FJ366">
        <v>24</v>
      </c>
      <c r="FK366">
        <v>0.32</v>
      </c>
      <c r="FL366">
        <v>0.12</v>
      </c>
      <c r="FM366">
        <v>0.890249975609756</v>
      </c>
      <c r="FN366">
        <v>-0.0730839303135883</v>
      </c>
      <c r="FO366">
        <v>0.00728522669345401</v>
      </c>
      <c r="FP366">
        <v>1</v>
      </c>
      <c r="FQ366">
        <v>1</v>
      </c>
      <c r="FR366">
        <v>1</v>
      </c>
      <c r="FS366" t="s">
        <v>410</v>
      </c>
      <c r="FT366">
        <v>2.97291</v>
      </c>
      <c r="FU366">
        <v>2.75377</v>
      </c>
      <c r="FV366">
        <v>0.164062</v>
      </c>
      <c r="FW366">
        <v>0.168325</v>
      </c>
      <c r="FX366">
        <v>0.105196</v>
      </c>
      <c r="FY366">
        <v>0.103887</v>
      </c>
      <c r="FZ366">
        <v>32482.7</v>
      </c>
      <c r="GA366">
        <v>35247.6</v>
      </c>
      <c r="GB366">
        <v>35214.6</v>
      </c>
      <c r="GC366">
        <v>38437.8</v>
      </c>
      <c r="GD366">
        <v>44638.4</v>
      </c>
      <c r="GE366">
        <v>49737.4</v>
      </c>
      <c r="GF366">
        <v>54999.9</v>
      </c>
      <c r="GG366">
        <v>61639.6</v>
      </c>
      <c r="GH366">
        <v>1.9826</v>
      </c>
      <c r="GI366">
        <v>1.81548</v>
      </c>
      <c r="GJ366">
        <v>0.122052</v>
      </c>
      <c r="GK366">
        <v>0</v>
      </c>
      <c r="GL366">
        <v>25.4881</v>
      </c>
      <c r="GM366">
        <v>999.9</v>
      </c>
      <c r="GN366">
        <v>61.787</v>
      </c>
      <c r="GO366">
        <v>30.041</v>
      </c>
      <c r="GP366">
        <v>29.3839</v>
      </c>
      <c r="GQ366">
        <v>55.6034</v>
      </c>
      <c r="GR366">
        <v>48.8502</v>
      </c>
      <c r="GS366">
        <v>1</v>
      </c>
      <c r="GT366">
        <v>-0.00361789</v>
      </c>
      <c r="GU366">
        <v>0.582568</v>
      </c>
      <c r="GV366">
        <v>20.1164</v>
      </c>
      <c r="GW366">
        <v>5.19782</v>
      </c>
      <c r="GX366">
        <v>12.004</v>
      </c>
      <c r="GY366">
        <v>4.97525</v>
      </c>
      <c r="GZ366">
        <v>3.29295</v>
      </c>
      <c r="HA366">
        <v>9999</v>
      </c>
      <c r="HB366">
        <v>9999</v>
      </c>
      <c r="HC366">
        <v>999.9</v>
      </c>
      <c r="HD366">
        <v>9999</v>
      </c>
      <c r="HE366">
        <v>1.8631</v>
      </c>
      <c r="HF366">
        <v>1.86813</v>
      </c>
      <c r="HG366">
        <v>1.86787</v>
      </c>
      <c r="HH366">
        <v>1.86903</v>
      </c>
      <c r="HI366">
        <v>1.86985</v>
      </c>
      <c r="HJ366">
        <v>1.86584</v>
      </c>
      <c r="HK366">
        <v>1.86699</v>
      </c>
      <c r="HL366">
        <v>1.86833</v>
      </c>
      <c r="HM366">
        <v>5</v>
      </c>
      <c r="HN366">
        <v>0</v>
      </c>
      <c r="HO366">
        <v>0</v>
      </c>
      <c r="HP366">
        <v>0</v>
      </c>
      <c r="HQ366" t="s">
        <v>411</v>
      </c>
      <c r="HR366" t="s">
        <v>412</v>
      </c>
      <c r="HS366" t="s">
        <v>413</v>
      </c>
      <c r="HT366" t="s">
        <v>413</v>
      </c>
      <c r="HU366" t="s">
        <v>413</v>
      </c>
      <c r="HV366" t="s">
        <v>413</v>
      </c>
      <c r="HW366">
        <v>0</v>
      </c>
      <c r="HX366">
        <v>100</v>
      </c>
      <c r="HY366">
        <v>100</v>
      </c>
      <c r="HZ366">
        <v>10.284</v>
      </c>
      <c r="IA366">
        <v>0.5677</v>
      </c>
      <c r="IB366">
        <v>4.09459096810632</v>
      </c>
      <c r="IC366">
        <v>0.00701673648668627</v>
      </c>
      <c r="ID366">
        <v>-7.00304995360485e-07</v>
      </c>
      <c r="IE366">
        <v>-1.86506737496121e-11</v>
      </c>
      <c r="IF366">
        <v>0.00125787624930914</v>
      </c>
      <c r="IG366">
        <v>-0.0224036906934607</v>
      </c>
      <c r="IH366">
        <v>0.00249664406764014</v>
      </c>
      <c r="II366">
        <v>-2.59163740235367e-05</v>
      </c>
      <c r="IJ366">
        <v>-2</v>
      </c>
      <c r="IK366">
        <v>2020</v>
      </c>
      <c r="IL366">
        <v>1</v>
      </c>
      <c r="IM366">
        <v>25</v>
      </c>
      <c r="IN366">
        <v>154.4</v>
      </c>
      <c r="IO366">
        <v>154.4</v>
      </c>
      <c r="IP366">
        <v>2.1167</v>
      </c>
      <c r="IQ366">
        <v>2.61597</v>
      </c>
      <c r="IR366">
        <v>1.54785</v>
      </c>
      <c r="IS366">
        <v>2.30469</v>
      </c>
      <c r="IT366">
        <v>1.34644</v>
      </c>
      <c r="IU366">
        <v>2.45483</v>
      </c>
      <c r="IV366">
        <v>34.1678</v>
      </c>
      <c r="IW366">
        <v>24.2188</v>
      </c>
      <c r="IX366">
        <v>18</v>
      </c>
      <c r="IY366">
        <v>503.093</v>
      </c>
      <c r="IZ366">
        <v>397.285</v>
      </c>
      <c r="JA366">
        <v>24.1203</v>
      </c>
      <c r="JB366">
        <v>27.1512</v>
      </c>
      <c r="JC366">
        <v>29.9999</v>
      </c>
      <c r="JD366">
        <v>27.1058</v>
      </c>
      <c r="JE366">
        <v>27.0502</v>
      </c>
      <c r="JF366">
        <v>42.3765</v>
      </c>
      <c r="JG366">
        <v>26.0993</v>
      </c>
      <c r="JH366">
        <v>63.396</v>
      </c>
      <c r="JI366">
        <v>24.1357</v>
      </c>
      <c r="JJ366">
        <v>1039.4</v>
      </c>
      <c r="JK366">
        <v>24.2256</v>
      </c>
      <c r="JL366">
        <v>102.06</v>
      </c>
      <c r="JM366">
        <v>102.609</v>
      </c>
    </row>
    <row r="367" spans="1:273">
      <c r="A367">
        <v>351</v>
      </c>
      <c r="B367">
        <v>1510797192.1</v>
      </c>
      <c r="C367">
        <v>7860</v>
      </c>
      <c r="D367" t="s">
        <v>1113</v>
      </c>
      <c r="E367" t="s">
        <v>1114</v>
      </c>
      <c r="F367">
        <v>5</v>
      </c>
      <c r="G367" t="s">
        <v>798</v>
      </c>
      <c r="H367" t="s">
        <v>406</v>
      </c>
      <c r="I367">
        <v>1510797184.61852</v>
      </c>
      <c r="J367">
        <f>(K367)/1000</f>
        <v>0</v>
      </c>
      <c r="K367">
        <f>IF(CZ367, AN367, AH367)</f>
        <v>0</v>
      </c>
      <c r="L367">
        <f>IF(CZ367, AI367, AG367)</f>
        <v>0</v>
      </c>
      <c r="M367">
        <f>DB367 - IF(AU367&gt;1, L367*CV367*100.0/(AW367*DP367), 0)</f>
        <v>0</v>
      </c>
      <c r="N367">
        <f>((T367-J367/2)*M367-L367)/(T367+J367/2)</f>
        <v>0</v>
      </c>
      <c r="O367">
        <f>N367*(DI367+DJ367)/1000.0</f>
        <v>0</v>
      </c>
      <c r="P367">
        <f>(DB367 - IF(AU367&gt;1, L367*CV367*100.0/(AW367*DP367), 0))*(DI367+DJ367)/1000.0</f>
        <v>0</v>
      </c>
      <c r="Q367">
        <f>2.0/((1/S367-1/R367)+SIGN(S367)*SQRT((1/S367-1/R367)*(1/S367-1/R367) + 4*CW367/((CW367+1)*(CW367+1))*(2*1/S367*1/R367-1/R367*1/R367)))</f>
        <v>0</v>
      </c>
      <c r="R367">
        <f>IF(LEFT(CX367,1)&lt;&gt;"0",IF(LEFT(CX367,1)="1",3.0,CY367),$D$5+$E$5*(DP367*DI367/($K$5*1000))+$F$5*(DP367*DI367/($K$5*1000))*MAX(MIN(CV367,$J$5),$I$5)*MAX(MIN(CV367,$J$5),$I$5)+$G$5*MAX(MIN(CV367,$J$5),$I$5)*(DP367*DI367/($K$5*1000))+$H$5*(DP367*DI367/($K$5*1000))*(DP367*DI367/($K$5*1000)))</f>
        <v>0</v>
      </c>
      <c r="S367">
        <f>J367*(1000-(1000*0.61365*exp(17.502*W367/(240.97+W367))/(DI367+DJ367)+DD367)/2)/(1000*0.61365*exp(17.502*W367/(240.97+W367))/(DI367+DJ367)-DD367)</f>
        <v>0</v>
      </c>
      <c r="T367">
        <f>1/((CW367+1)/(Q367/1.6)+1/(R367/1.37)) + CW367/((CW367+1)/(Q367/1.6) + CW367/(R367/1.37))</f>
        <v>0</v>
      </c>
      <c r="U367">
        <f>(CR367*CU367)</f>
        <v>0</v>
      </c>
      <c r="V367">
        <f>(DK367+(U367+2*0.95*5.67E-8*(((DK367+$B$7)+273)^4-(DK367+273)^4)-44100*J367)/(1.84*29.3*R367+8*0.95*5.67E-8*(DK367+273)^3))</f>
        <v>0</v>
      </c>
      <c r="W367">
        <f>($C$7*DL367+$D$7*DM367+$E$7*V367)</f>
        <v>0</v>
      </c>
      <c r="X367">
        <f>0.61365*exp(17.502*W367/(240.97+W367))</f>
        <v>0</v>
      </c>
      <c r="Y367">
        <f>(Z367/AA367*100)</f>
        <v>0</v>
      </c>
      <c r="Z367">
        <f>DD367*(DI367+DJ367)/1000</f>
        <v>0</v>
      </c>
      <c r="AA367">
        <f>0.61365*exp(17.502*DK367/(240.97+DK367))</f>
        <v>0</v>
      </c>
      <c r="AB367">
        <f>(X367-DD367*(DI367+DJ367)/1000)</f>
        <v>0</v>
      </c>
      <c r="AC367">
        <f>(-J367*44100)</f>
        <v>0</v>
      </c>
      <c r="AD367">
        <f>2*29.3*R367*0.92*(DK367-W367)</f>
        <v>0</v>
      </c>
      <c r="AE367">
        <f>2*0.95*5.67E-8*(((DK367+$B$7)+273)^4-(W367+273)^4)</f>
        <v>0</v>
      </c>
      <c r="AF367">
        <f>U367+AE367+AC367+AD367</f>
        <v>0</v>
      </c>
      <c r="AG367">
        <f>DH367*AU367*(DC367-DB367*(1000-AU367*DE367)/(1000-AU367*DD367))/(100*CV367)</f>
        <v>0</v>
      </c>
      <c r="AH367">
        <f>1000*DH367*AU367*(DD367-DE367)/(100*CV367*(1000-AU367*DD367))</f>
        <v>0</v>
      </c>
      <c r="AI367">
        <f>(AJ367 - AK367 - DI367*1E3/(8.314*(DK367+273.15)) * AM367/DH367 * AL367) * DH367/(100*CV367) * (1000 - DE367)/1000</f>
        <v>0</v>
      </c>
      <c r="AJ367">
        <v>1055.19091656687</v>
      </c>
      <c r="AK367">
        <v>1031.8516969697</v>
      </c>
      <c r="AL367">
        <v>3.46754713033218</v>
      </c>
      <c r="AM367">
        <v>64.6680745848926</v>
      </c>
      <c r="AN367">
        <f>(AP367 - AO367 + DI367*1E3/(8.314*(DK367+273.15)) * AR367/DH367 * AQ367) * DH367/(100*CV367) * 1000/(1000 - AP367)</f>
        <v>0</v>
      </c>
      <c r="AO367">
        <v>24.1467712271369</v>
      </c>
      <c r="AP367">
        <v>25.0264286713287</v>
      </c>
      <c r="AQ367">
        <v>-1.15760583615942e-08</v>
      </c>
      <c r="AR367">
        <v>99.6129753711119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MAX(0,($B$13+$C$13*DP367)/(1+$D$13*DP367)*DI367/(DK367+273)*$E$13)</f>
        <v>0</v>
      </c>
      <c r="AX367" t="s">
        <v>407</v>
      </c>
      <c r="AY367" t="s">
        <v>407</v>
      </c>
      <c r="AZ367">
        <v>0</v>
      </c>
      <c r="BA367">
        <v>0</v>
      </c>
      <c r="BB367">
        <f>1-AZ367/BA367</f>
        <v>0</v>
      </c>
      <c r="BC367">
        <v>0</v>
      </c>
      <c r="BD367" t="s">
        <v>407</v>
      </c>
      <c r="BE367" t="s">
        <v>407</v>
      </c>
      <c r="BF367">
        <v>0</v>
      </c>
      <c r="BG367">
        <v>0</v>
      </c>
      <c r="BH367">
        <f>1-BF367/BG367</f>
        <v>0</v>
      </c>
      <c r="BI367">
        <v>0.5</v>
      </c>
      <c r="BJ367">
        <f>CS367</f>
        <v>0</v>
      </c>
      <c r="BK367">
        <f>L367</f>
        <v>0</v>
      </c>
      <c r="BL367">
        <f>BH367*BI367*BJ367</f>
        <v>0</v>
      </c>
      <c r="BM367">
        <f>(BK367-BC367)/BJ367</f>
        <v>0</v>
      </c>
      <c r="BN367">
        <f>(BA367-BG367)/BG367</f>
        <v>0</v>
      </c>
      <c r="BO367">
        <f>AZ367/(BB367+AZ367/BG367)</f>
        <v>0</v>
      </c>
      <c r="BP367" t="s">
        <v>407</v>
      </c>
      <c r="BQ367">
        <v>0</v>
      </c>
      <c r="BR367">
        <f>IF(BQ367&lt;&gt;0, BQ367, BO367)</f>
        <v>0</v>
      </c>
      <c r="BS367">
        <f>1-BR367/BG367</f>
        <v>0</v>
      </c>
      <c r="BT367">
        <f>(BG367-BF367)/(BG367-BR367)</f>
        <v>0</v>
      </c>
      <c r="BU367">
        <f>(BA367-BG367)/(BA367-BR367)</f>
        <v>0</v>
      </c>
      <c r="BV367">
        <f>(BG367-BF367)/(BG367-AZ367)</f>
        <v>0</v>
      </c>
      <c r="BW367">
        <f>(BA367-BG367)/(BA367-AZ367)</f>
        <v>0</v>
      </c>
      <c r="BX367">
        <f>(BT367*BR367/BF367)</f>
        <v>0</v>
      </c>
      <c r="BY367">
        <f>(1-BX367)</f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f>$B$11*DQ367+$C$11*DR367+$F$11*EC367*(1-EF367)</f>
        <v>0</v>
      </c>
      <c r="CS367">
        <f>CR367*CT367</f>
        <v>0</v>
      </c>
      <c r="CT367">
        <f>($B$11*$D$9+$C$11*$D$9+$F$11*((EP367+EH367)/MAX(EP367+EH367+EQ367, 0.1)*$I$9+EQ367/MAX(EP367+EH367+EQ367, 0.1)*$J$9))/($B$11+$C$11+$F$11)</f>
        <v>0</v>
      </c>
      <c r="CU367">
        <f>($B$11*$K$9+$C$11*$K$9+$F$11*((EP367+EH367)/MAX(EP367+EH367+EQ367, 0.1)*$P$9+EQ367/MAX(EP367+EH367+EQ367, 0.1)*$Q$9))/($B$11+$C$11+$F$11)</f>
        <v>0</v>
      </c>
      <c r="CV367">
        <v>2.96</v>
      </c>
      <c r="CW367">
        <v>0.5</v>
      </c>
      <c r="CX367" t="s">
        <v>408</v>
      </c>
      <c r="CY367">
        <v>2</v>
      </c>
      <c r="CZ367" t="b">
        <v>1</v>
      </c>
      <c r="DA367">
        <v>1510797184.61852</v>
      </c>
      <c r="DB367">
        <v>982.637703703704</v>
      </c>
      <c r="DC367">
        <v>1012.90096296296</v>
      </c>
      <c r="DD367">
        <v>25.0296296296296</v>
      </c>
      <c r="DE367">
        <v>24.1471222222222</v>
      </c>
      <c r="DF367">
        <v>972.399592592593</v>
      </c>
      <c r="DG367">
        <v>24.4618222222222</v>
      </c>
      <c r="DH367">
        <v>500.083185185185</v>
      </c>
      <c r="DI367">
        <v>89.796425925926</v>
      </c>
      <c r="DJ367">
        <v>0.100010166666667</v>
      </c>
      <c r="DK367">
        <v>26.6081111111111</v>
      </c>
      <c r="DL367">
        <v>27.4902555555556</v>
      </c>
      <c r="DM367">
        <v>999.9</v>
      </c>
      <c r="DN367">
        <v>0</v>
      </c>
      <c r="DO367">
        <v>0</v>
      </c>
      <c r="DP367">
        <v>9988.88555555556</v>
      </c>
      <c r="DQ367">
        <v>0</v>
      </c>
      <c r="DR367">
        <v>9.8192</v>
      </c>
      <c r="DS367">
        <v>-30.2628851851852</v>
      </c>
      <c r="DT367">
        <v>1007.86422222222</v>
      </c>
      <c r="DU367">
        <v>1037.96407407407</v>
      </c>
      <c r="DV367">
        <v>0.882507481481481</v>
      </c>
      <c r="DW367">
        <v>1012.90096296296</v>
      </c>
      <c r="DX367">
        <v>24.1471222222222</v>
      </c>
      <c r="DY367">
        <v>2.24757</v>
      </c>
      <c r="DZ367">
        <v>2.16832481481481</v>
      </c>
      <c r="EA367">
        <v>19.3054851851852</v>
      </c>
      <c r="EB367">
        <v>18.7301888888889</v>
      </c>
      <c r="EC367">
        <v>1999.99407407407</v>
      </c>
      <c r="ED367">
        <v>0.979994888888889</v>
      </c>
      <c r="EE367">
        <v>0.0200052814814815</v>
      </c>
      <c r="EF367">
        <v>0</v>
      </c>
      <c r="EG367">
        <v>2.23710740740741</v>
      </c>
      <c r="EH367">
        <v>0</v>
      </c>
      <c r="EI367">
        <v>4904.95888888889</v>
      </c>
      <c r="EJ367">
        <v>17300.0703703704</v>
      </c>
      <c r="EK367">
        <v>37.937</v>
      </c>
      <c r="EL367">
        <v>38.375</v>
      </c>
      <c r="EM367">
        <v>37.625</v>
      </c>
      <c r="EN367">
        <v>37.0946666666667</v>
      </c>
      <c r="EO367">
        <v>37.312</v>
      </c>
      <c r="EP367">
        <v>1959.98333333333</v>
      </c>
      <c r="EQ367">
        <v>40.0107407407407</v>
      </c>
      <c r="ER367">
        <v>0</v>
      </c>
      <c r="ES367">
        <v>1679597945.3</v>
      </c>
      <c r="ET367">
        <v>0</v>
      </c>
      <c r="EU367">
        <v>2.22810384615385</v>
      </c>
      <c r="EV367">
        <v>-1.317138464188</v>
      </c>
      <c r="EW367">
        <v>6.67658121779324</v>
      </c>
      <c r="EX367">
        <v>4904.955</v>
      </c>
      <c r="EY367">
        <v>15</v>
      </c>
      <c r="EZ367">
        <v>0</v>
      </c>
      <c r="FA367" t="s">
        <v>409</v>
      </c>
      <c r="FB367">
        <v>1510787920.6</v>
      </c>
      <c r="FC367">
        <v>1510787921.6</v>
      </c>
      <c r="FD367">
        <v>0</v>
      </c>
      <c r="FE367">
        <v>-0.101</v>
      </c>
      <c r="FF367">
        <v>-0.012</v>
      </c>
      <c r="FG367">
        <v>6.901</v>
      </c>
      <c r="FH367">
        <v>0.516</v>
      </c>
      <c r="FI367">
        <v>420</v>
      </c>
      <c r="FJ367">
        <v>24</v>
      </c>
      <c r="FK367">
        <v>0.32</v>
      </c>
      <c r="FL367">
        <v>0.12</v>
      </c>
      <c r="FM367">
        <v>0.886418804878049</v>
      </c>
      <c r="FN367">
        <v>-0.0551636445993027</v>
      </c>
      <c r="FO367">
        <v>0.00576519722007128</v>
      </c>
      <c r="FP367">
        <v>1</v>
      </c>
      <c r="FQ367">
        <v>1</v>
      </c>
      <c r="FR367">
        <v>1</v>
      </c>
      <c r="FS367" t="s">
        <v>410</v>
      </c>
      <c r="FT367">
        <v>2.97284</v>
      </c>
      <c r="FU367">
        <v>2.75392</v>
      </c>
      <c r="FV367">
        <v>0.165851</v>
      </c>
      <c r="FW367">
        <v>0.170041</v>
      </c>
      <c r="FX367">
        <v>0.105191</v>
      </c>
      <c r="FY367">
        <v>0.103886</v>
      </c>
      <c r="FZ367">
        <v>32412.9</v>
      </c>
      <c r="GA367">
        <v>35174.8</v>
      </c>
      <c r="GB367">
        <v>35214.3</v>
      </c>
      <c r="GC367">
        <v>38437.8</v>
      </c>
      <c r="GD367">
        <v>44638.5</v>
      </c>
      <c r="GE367">
        <v>49737.4</v>
      </c>
      <c r="GF367">
        <v>54999.7</v>
      </c>
      <c r="GG367">
        <v>61639.4</v>
      </c>
      <c r="GH367">
        <v>1.9826</v>
      </c>
      <c r="GI367">
        <v>1.81548</v>
      </c>
      <c r="GJ367">
        <v>0.122674</v>
      </c>
      <c r="GK367">
        <v>0</v>
      </c>
      <c r="GL367">
        <v>25.487</v>
      </c>
      <c r="GM367">
        <v>999.9</v>
      </c>
      <c r="GN367">
        <v>61.787</v>
      </c>
      <c r="GO367">
        <v>30.041</v>
      </c>
      <c r="GP367">
        <v>29.3846</v>
      </c>
      <c r="GQ367">
        <v>55.8534</v>
      </c>
      <c r="GR367">
        <v>48.8862</v>
      </c>
      <c r="GS367">
        <v>1</v>
      </c>
      <c r="GT367">
        <v>-0.00354929</v>
      </c>
      <c r="GU367">
        <v>0.625191</v>
      </c>
      <c r="GV367">
        <v>20.1161</v>
      </c>
      <c r="GW367">
        <v>5.19797</v>
      </c>
      <c r="GX367">
        <v>12.004</v>
      </c>
      <c r="GY367">
        <v>4.97525</v>
      </c>
      <c r="GZ367">
        <v>3.29303</v>
      </c>
      <c r="HA367">
        <v>9999</v>
      </c>
      <c r="HB367">
        <v>9999</v>
      </c>
      <c r="HC367">
        <v>999.9</v>
      </c>
      <c r="HD367">
        <v>9999</v>
      </c>
      <c r="HE367">
        <v>1.8631</v>
      </c>
      <c r="HF367">
        <v>1.86813</v>
      </c>
      <c r="HG367">
        <v>1.86789</v>
      </c>
      <c r="HH367">
        <v>1.86904</v>
      </c>
      <c r="HI367">
        <v>1.86984</v>
      </c>
      <c r="HJ367">
        <v>1.86588</v>
      </c>
      <c r="HK367">
        <v>1.86703</v>
      </c>
      <c r="HL367">
        <v>1.86834</v>
      </c>
      <c r="HM367">
        <v>5</v>
      </c>
      <c r="HN367">
        <v>0</v>
      </c>
      <c r="HO367">
        <v>0</v>
      </c>
      <c r="HP367">
        <v>0</v>
      </c>
      <c r="HQ367" t="s">
        <v>411</v>
      </c>
      <c r="HR367" t="s">
        <v>412</v>
      </c>
      <c r="HS367" t="s">
        <v>413</v>
      </c>
      <c r="HT367" t="s">
        <v>413</v>
      </c>
      <c r="HU367" t="s">
        <v>413</v>
      </c>
      <c r="HV367" t="s">
        <v>413</v>
      </c>
      <c r="HW367">
        <v>0</v>
      </c>
      <c r="HX367">
        <v>100</v>
      </c>
      <c r="HY367">
        <v>100</v>
      </c>
      <c r="HZ367">
        <v>10.381</v>
      </c>
      <c r="IA367">
        <v>0.5677</v>
      </c>
      <c r="IB367">
        <v>4.09459096810632</v>
      </c>
      <c r="IC367">
        <v>0.00701673648668627</v>
      </c>
      <c r="ID367">
        <v>-7.00304995360485e-07</v>
      </c>
      <c r="IE367">
        <v>-1.86506737496121e-11</v>
      </c>
      <c r="IF367">
        <v>0.00125787624930914</v>
      </c>
      <c r="IG367">
        <v>-0.0224036906934607</v>
      </c>
      <c r="IH367">
        <v>0.00249664406764014</v>
      </c>
      <c r="II367">
        <v>-2.59163740235367e-05</v>
      </c>
      <c r="IJ367">
        <v>-2</v>
      </c>
      <c r="IK367">
        <v>2020</v>
      </c>
      <c r="IL367">
        <v>1</v>
      </c>
      <c r="IM367">
        <v>25</v>
      </c>
      <c r="IN367">
        <v>154.5</v>
      </c>
      <c r="IO367">
        <v>154.5</v>
      </c>
      <c r="IP367">
        <v>2.13989</v>
      </c>
      <c r="IQ367">
        <v>2.61597</v>
      </c>
      <c r="IR367">
        <v>1.54785</v>
      </c>
      <c r="IS367">
        <v>2.30347</v>
      </c>
      <c r="IT367">
        <v>1.34644</v>
      </c>
      <c r="IU367">
        <v>2.47192</v>
      </c>
      <c r="IV367">
        <v>34.1678</v>
      </c>
      <c r="IW367">
        <v>24.2188</v>
      </c>
      <c r="IX367">
        <v>18</v>
      </c>
      <c r="IY367">
        <v>503.102</v>
      </c>
      <c r="IZ367">
        <v>397.287</v>
      </c>
      <c r="JA367">
        <v>24.1405</v>
      </c>
      <c r="JB367">
        <v>27.1514</v>
      </c>
      <c r="JC367">
        <v>30</v>
      </c>
      <c r="JD367">
        <v>27.1068</v>
      </c>
      <c r="JE367">
        <v>27.0505</v>
      </c>
      <c r="JF367">
        <v>42.9532</v>
      </c>
      <c r="JG367">
        <v>25.8039</v>
      </c>
      <c r="JH367">
        <v>63.396</v>
      </c>
      <c r="JI367">
        <v>24.1434</v>
      </c>
      <c r="JJ367">
        <v>1059.48</v>
      </c>
      <c r="JK367">
        <v>24.2398</v>
      </c>
      <c r="JL367">
        <v>102.059</v>
      </c>
      <c r="JM367">
        <v>102.608</v>
      </c>
    </row>
    <row r="368" spans="1:273">
      <c r="A368">
        <v>352</v>
      </c>
      <c r="B368">
        <v>1510797197.1</v>
      </c>
      <c r="C368">
        <v>7865</v>
      </c>
      <c r="D368" t="s">
        <v>1115</v>
      </c>
      <c r="E368" t="s">
        <v>1116</v>
      </c>
      <c r="F368">
        <v>5</v>
      </c>
      <c r="G368" t="s">
        <v>798</v>
      </c>
      <c r="H368" t="s">
        <v>406</v>
      </c>
      <c r="I368">
        <v>1510797189.33214</v>
      </c>
      <c r="J368">
        <f>(K368)/1000</f>
        <v>0</v>
      </c>
      <c r="K368">
        <f>IF(CZ368, AN368, AH368)</f>
        <v>0</v>
      </c>
      <c r="L368">
        <f>IF(CZ368, AI368, AG368)</f>
        <v>0</v>
      </c>
      <c r="M368">
        <f>DB368 - IF(AU368&gt;1, L368*CV368*100.0/(AW368*DP368), 0)</f>
        <v>0</v>
      </c>
      <c r="N368">
        <f>((T368-J368/2)*M368-L368)/(T368+J368/2)</f>
        <v>0</v>
      </c>
      <c r="O368">
        <f>N368*(DI368+DJ368)/1000.0</f>
        <v>0</v>
      </c>
      <c r="P368">
        <f>(DB368 - IF(AU368&gt;1, L368*CV368*100.0/(AW368*DP368), 0))*(DI368+DJ368)/1000.0</f>
        <v>0</v>
      </c>
      <c r="Q368">
        <f>2.0/((1/S368-1/R368)+SIGN(S368)*SQRT((1/S368-1/R368)*(1/S368-1/R368) + 4*CW368/((CW368+1)*(CW368+1))*(2*1/S368*1/R368-1/R368*1/R368)))</f>
        <v>0</v>
      </c>
      <c r="R368">
        <f>IF(LEFT(CX368,1)&lt;&gt;"0",IF(LEFT(CX368,1)="1",3.0,CY368),$D$5+$E$5*(DP368*DI368/($K$5*1000))+$F$5*(DP368*DI368/($K$5*1000))*MAX(MIN(CV368,$J$5),$I$5)*MAX(MIN(CV368,$J$5),$I$5)+$G$5*MAX(MIN(CV368,$J$5),$I$5)*(DP368*DI368/($K$5*1000))+$H$5*(DP368*DI368/($K$5*1000))*(DP368*DI368/($K$5*1000)))</f>
        <v>0</v>
      </c>
      <c r="S368">
        <f>J368*(1000-(1000*0.61365*exp(17.502*W368/(240.97+W368))/(DI368+DJ368)+DD368)/2)/(1000*0.61365*exp(17.502*W368/(240.97+W368))/(DI368+DJ368)-DD368)</f>
        <v>0</v>
      </c>
      <c r="T368">
        <f>1/((CW368+1)/(Q368/1.6)+1/(R368/1.37)) + CW368/((CW368+1)/(Q368/1.6) + CW368/(R368/1.37))</f>
        <v>0</v>
      </c>
      <c r="U368">
        <f>(CR368*CU368)</f>
        <v>0</v>
      </c>
      <c r="V368">
        <f>(DK368+(U368+2*0.95*5.67E-8*(((DK368+$B$7)+273)^4-(DK368+273)^4)-44100*J368)/(1.84*29.3*R368+8*0.95*5.67E-8*(DK368+273)^3))</f>
        <v>0</v>
      </c>
      <c r="W368">
        <f>($C$7*DL368+$D$7*DM368+$E$7*V368)</f>
        <v>0</v>
      </c>
      <c r="X368">
        <f>0.61365*exp(17.502*W368/(240.97+W368))</f>
        <v>0</v>
      </c>
      <c r="Y368">
        <f>(Z368/AA368*100)</f>
        <v>0</v>
      </c>
      <c r="Z368">
        <f>DD368*(DI368+DJ368)/1000</f>
        <v>0</v>
      </c>
      <c r="AA368">
        <f>0.61365*exp(17.502*DK368/(240.97+DK368))</f>
        <v>0</v>
      </c>
      <c r="AB368">
        <f>(X368-DD368*(DI368+DJ368)/1000)</f>
        <v>0</v>
      </c>
      <c r="AC368">
        <f>(-J368*44100)</f>
        <v>0</v>
      </c>
      <c r="AD368">
        <f>2*29.3*R368*0.92*(DK368-W368)</f>
        <v>0</v>
      </c>
      <c r="AE368">
        <f>2*0.95*5.67E-8*(((DK368+$B$7)+273)^4-(W368+273)^4)</f>
        <v>0</v>
      </c>
      <c r="AF368">
        <f>U368+AE368+AC368+AD368</f>
        <v>0</v>
      </c>
      <c r="AG368">
        <f>DH368*AU368*(DC368-DB368*(1000-AU368*DE368)/(1000-AU368*DD368))/(100*CV368)</f>
        <v>0</v>
      </c>
      <c r="AH368">
        <f>1000*DH368*AU368*(DD368-DE368)/(100*CV368*(1000-AU368*DD368))</f>
        <v>0</v>
      </c>
      <c r="AI368">
        <f>(AJ368 - AK368 - DI368*1E3/(8.314*(DK368+273.15)) * AM368/DH368 * AL368) * DH368/(100*CV368) * (1000 - DE368)/1000</f>
        <v>0</v>
      </c>
      <c r="AJ368">
        <v>1071.95971033906</v>
      </c>
      <c r="AK368">
        <v>1048.88363636364</v>
      </c>
      <c r="AL368">
        <v>3.41387989880516</v>
      </c>
      <c r="AM368">
        <v>64.6680745848926</v>
      </c>
      <c r="AN368">
        <f>(AP368 - AO368 + DI368*1E3/(8.314*(DK368+273.15)) * AR368/DH368 * AQ368) * DH368/(100*CV368) * 1000/(1000 - AP368)</f>
        <v>0</v>
      </c>
      <c r="AO368">
        <v>24.1516141410252</v>
      </c>
      <c r="AP368">
        <v>25.0234034965035</v>
      </c>
      <c r="AQ368">
        <v>-8.04031385286008e-06</v>
      </c>
      <c r="AR368">
        <v>99.6129753711119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MAX(0,($B$13+$C$13*DP368)/(1+$D$13*DP368)*DI368/(DK368+273)*$E$13)</f>
        <v>0</v>
      </c>
      <c r="AX368" t="s">
        <v>407</v>
      </c>
      <c r="AY368" t="s">
        <v>407</v>
      </c>
      <c r="AZ368">
        <v>0</v>
      </c>
      <c r="BA368">
        <v>0</v>
      </c>
      <c r="BB368">
        <f>1-AZ368/BA368</f>
        <v>0</v>
      </c>
      <c r="BC368">
        <v>0</v>
      </c>
      <c r="BD368" t="s">
        <v>407</v>
      </c>
      <c r="BE368" t="s">
        <v>407</v>
      </c>
      <c r="BF368">
        <v>0</v>
      </c>
      <c r="BG368">
        <v>0</v>
      </c>
      <c r="BH368">
        <f>1-BF368/BG368</f>
        <v>0</v>
      </c>
      <c r="BI368">
        <v>0.5</v>
      </c>
      <c r="BJ368">
        <f>CS368</f>
        <v>0</v>
      </c>
      <c r="BK368">
        <f>L368</f>
        <v>0</v>
      </c>
      <c r="BL368">
        <f>BH368*BI368*BJ368</f>
        <v>0</v>
      </c>
      <c r="BM368">
        <f>(BK368-BC368)/BJ368</f>
        <v>0</v>
      </c>
      <c r="BN368">
        <f>(BA368-BG368)/BG368</f>
        <v>0</v>
      </c>
      <c r="BO368">
        <f>AZ368/(BB368+AZ368/BG368)</f>
        <v>0</v>
      </c>
      <c r="BP368" t="s">
        <v>407</v>
      </c>
      <c r="BQ368">
        <v>0</v>
      </c>
      <c r="BR368">
        <f>IF(BQ368&lt;&gt;0, BQ368, BO368)</f>
        <v>0</v>
      </c>
      <c r="BS368">
        <f>1-BR368/BG368</f>
        <v>0</v>
      </c>
      <c r="BT368">
        <f>(BG368-BF368)/(BG368-BR368)</f>
        <v>0</v>
      </c>
      <c r="BU368">
        <f>(BA368-BG368)/(BA368-BR368)</f>
        <v>0</v>
      </c>
      <c r="BV368">
        <f>(BG368-BF368)/(BG368-AZ368)</f>
        <v>0</v>
      </c>
      <c r="BW368">
        <f>(BA368-BG368)/(BA368-AZ368)</f>
        <v>0</v>
      </c>
      <c r="BX368">
        <f>(BT368*BR368/BF368)</f>
        <v>0</v>
      </c>
      <c r="BY368">
        <f>(1-BX368)</f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f>$B$11*DQ368+$C$11*DR368+$F$11*EC368*(1-EF368)</f>
        <v>0</v>
      </c>
      <c r="CS368">
        <f>CR368*CT368</f>
        <v>0</v>
      </c>
      <c r="CT368">
        <f>($B$11*$D$9+$C$11*$D$9+$F$11*((EP368+EH368)/MAX(EP368+EH368+EQ368, 0.1)*$I$9+EQ368/MAX(EP368+EH368+EQ368, 0.1)*$J$9))/($B$11+$C$11+$F$11)</f>
        <v>0</v>
      </c>
      <c r="CU368">
        <f>($B$11*$K$9+$C$11*$K$9+$F$11*((EP368+EH368)/MAX(EP368+EH368+EQ368, 0.1)*$P$9+EQ368/MAX(EP368+EH368+EQ368, 0.1)*$Q$9))/($B$11+$C$11+$F$11)</f>
        <v>0</v>
      </c>
      <c r="CV368">
        <v>2.96</v>
      </c>
      <c r="CW368">
        <v>0.5</v>
      </c>
      <c r="CX368" t="s">
        <v>408</v>
      </c>
      <c r="CY368">
        <v>2</v>
      </c>
      <c r="CZ368" t="b">
        <v>1</v>
      </c>
      <c r="DA368">
        <v>1510797189.33214</v>
      </c>
      <c r="DB368">
        <v>998.365464285714</v>
      </c>
      <c r="DC368">
        <v>1028.64107142857</v>
      </c>
      <c r="DD368">
        <v>25.0268178571429</v>
      </c>
      <c r="DE368">
        <v>24.1511464285714</v>
      </c>
      <c r="DF368">
        <v>988.039392857143</v>
      </c>
      <c r="DG368">
        <v>24.45915</v>
      </c>
      <c r="DH368">
        <v>500.078964285714</v>
      </c>
      <c r="DI368">
        <v>89.7962035714286</v>
      </c>
      <c r="DJ368">
        <v>0.0999113892857143</v>
      </c>
      <c r="DK368">
        <v>26.6068821428571</v>
      </c>
      <c r="DL368">
        <v>27.492425</v>
      </c>
      <c r="DM368">
        <v>999.9</v>
      </c>
      <c r="DN368">
        <v>0</v>
      </c>
      <c r="DO368">
        <v>0</v>
      </c>
      <c r="DP368">
        <v>10013.7903571429</v>
      </c>
      <c r="DQ368">
        <v>0</v>
      </c>
      <c r="DR368">
        <v>9.8192</v>
      </c>
      <c r="DS368">
        <v>-30.2750928571429</v>
      </c>
      <c r="DT368">
        <v>1023.99292857143</v>
      </c>
      <c r="DU368">
        <v>1054.09714285714</v>
      </c>
      <c r="DV368">
        <v>0.875671178571429</v>
      </c>
      <c r="DW368">
        <v>1028.64107142857</v>
      </c>
      <c r="DX368">
        <v>24.1511464285714</v>
      </c>
      <c r="DY368">
        <v>2.2473125</v>
      </c>
      <c r="DZ368">
        <v>2.16868035714286</v>
      </c>
      <c r="EA368">
        <v>19.3036464285714</v>
      </c>
      <c r="EB368">
        <v>18.7328178571429</v>
      </c>
      <c r="EC368">
        <v>2000.00214285714</v>
      </c>
      <c r="ED368">
        <v>0.979994857142857</v>
      </c>
      <c r="EE368">
        <v>0.0200053142857143</v>
      </c>
      <c r="EF368">
        <v>0</v>
      </c>
      <c r="EG368">
        <v>2.224025</v>
      </c>
      <c r="EH368">
        <v>0</v>
      </c>
      <c r="EI368">
        <v>4905.4775</v>
      </c>
      <c r="EJ368">
        <v>17300.1392857143</v>
      </c>
      <c r="EK368">
        <v>37.937</v>
      </c>
      <c r="EL368">
        <v>38.375</v>
      </c>
      <c r="EM368">
        <v>37.625</v>
      </c>
      <c r="EN368">
        <v>37.09575</v>
      </c>
      <c r="EO368">
        <v>37.312</v>
      </c>
      <c r="EP368">
        <v>1959.99107142857</v>
      </c>
      <c r="EQ368">
        <v>40.0110714285714</v>
      </c>
      <c r="ER368">
        <v>0</v>
      </c>
      <c r="ES368">
        <v>1679597950.1</v>
      </c>
      <c r="ET368">
        <v>0</v>
      </c>
      <c r="EU368">
        <v>2.20900769230769</v>
      </c>
      <c r="EV368">
        <v>0.524246155625344</v>
      </c>
      <c r="EW368">
        <v>6.46769232763853</v>
      </c>
      <c r="EX368">
        <v>4905.5</v>
      </c>
      <c r="EY368">
        <v>15</v>
      </c>
      <c r="EZ368">
        <v>0</v>
      </c>
      <c r="FA368" t="s">
        <v>409</v>
      </c>
      <c r="FB368">
        <v>1510787920.6</v>
      </c>
      <c r="FC368">
        <v>1510787921.6</v>
      </c>
      <c r="FD368">
        <v>0</v>
      </c>
      <c r="FE368">
        <v>-0.101</v>
      </c>
      <c r="FF368">
        <v>-0.012</v>
      </c>
      <c r="FG368">
        <v>6.901</v>
      </c>
      <c r="FH368">
        <v>0.516</v>
      </c>
      <c r="FI368">
        <v>420</v>
      </c>
      <c r="FJ368">
        <v>24</v>
      </c>
      <c r="FK368">
        <v>0.32</v>
      </c>
      <c r="FL368">
        <v>0.12</v>
      </c>
      <c r="FM368">
        <v>0.878659</v>
      </c>
      <c r="FN368">
        <v>-0.0762272404181199</v>
      </c>
      <c r="FO368">
        <v>0.00959408837291575</v>
      </c>
      <c r="FP368">
        <v>1</v>
      </c>
      <c r="FQ368">
        <v>1</v>
      </c>
      <c r="FR368">
        <v>1</v>
      </c>
      <c r="FS368" t="s">
        <v>410</v>
      </c>
      <c r="FT368">
        <v>2.97292</v>
      </c>
      <c r="FU368">
        <v>2.75414</v>
      </c>
      <c r="FV368">
        <v>0.167608</v>
      </c>
      <c r="FW368">
        <v>0.171827</v>
      </c>
      <c r="FX368">
        <v>0.105189</v>
      </c>
      <c r="FY368">
        <v>0.103989</v>
      </c>
      <c r="FZ368">
        <v>32344.5</v>
      </c>
      <c r="GA368">
        <v>35099</v>
      </c>
      <c r="GB368">
        <v>35214.1</v>
      </c>
      <c r="GC368">
        <v>38437.5</v>
      </c>
      <c r="GD368">
        <v>44638.2</v>
      </c>
      <c r="GE368">
        <v>49731.5</v>
      </c>
      <c r="GF368">
        <v>54999.2</v>
      </c>
      <c r="GG368">
        <v>61639.1</v>
      </c>
      <c r="GH368">
        <v>1.98253</v>
      </c>
      <c r="GI368">
        <v>1.81562</v>
      </c>
      <c r="GJ368">
        <v>0.123851</v>
      </c>
      <c r="GK368">
        <v>0</v>
      </c>
      <c r="GL368">
        <v>25.4852</v>
      </c>
      <c r="GM368">
        <v>999.9</v>
      </c>
      <c r="GN368">
        <v>61.787</v>
      </c>
      <c r="GO368">
        <v>30.041</v>
      </c>
      <c r="GP368">
        <v>29.3834</v>
      </c>
      <c r="GQ368">
        <v>55.4734</v>
      </c>
      <c r="GR368">
        <v>49.0184</v>
      </c>
      <c r="GS368">
        <v>1</v>
      </c>
      <c r="GT368">
        <v>-0.00357978</v>
      </c>
      <c r="GU368">
        <v>0.652701</v>
      </c>
      <c r="GV368">
        <v>20.1162</v>
      </c>
      <c r="GW368">
        <v>5.19737</v>
      </c>
      <c r="GX368">
        <v>12.004</v>
      </c>
      <c r="GY368">
        <v>4.97535</v>
      </c>
      <c r="GZ368">
        <v>3.29303</v>
      </c>
      <c r="HA368">
        <v>9999</v>
      </c>
      <c r="HB368">
        <v>9999</v>
      </c>
      <c r="HC368">
        <v>999.9</v>
      </c>
      <c r="HD368">
        <v>9999</v>
      </c>
      <c r="HE368">
        <v>1.8631</v>
      </c>
      <c r="HF368">
        <v>1.86813</v>
      </c>
      <c r="HG368">
        <v>1.86786</v>
      </c>
      <c r="HH368">
        <v>1.86903</v>
      </c>
      <c r="HI368">
        <v>1.86984</v>
      </c>
      <c r="HJ368">
        <v>1.86585</v>
      </c>
      <c r="HK368">
        <v>1.86703</v>
      </c>
      <c r="HL368">
        <v>1.86834</v>
      </c>
      <c r="HM368">
        <v>5</v>
      </c>
      <c r="HN368">
        <v>0</v>
      </c>
      <c r="HO368">
        <v>0</v>
      </c>
      <c r="HP368">
        <v>0</v>
      </c>
      <c r="HQ368" t="s">
        <v>411</v>
      </c>
      <c r="HR368" t="s">
        <v>412</v>
      </c>
      <c r="HS368" t="s">
        <v>413</v>
      </c>
      <c r="HT368" t="s">
        <v>413</v>
      </c>
      <c r="HU368" t="s">
        <v>413</v>
      </c>
      <c r="HV368" t="s">
        <v>413</v>
      </c>
      <c r="HW368">
        <v>0</v>
      </c>
      <c r="HX368">
        <v>100</v>
      </c>
      <c r="HY368">
        <v>100</v>
      </c>
      <c r="HZ368">
        <v>10.47</v>
      </c>
      <c r="IA368">
        <v>0.5676</v>
      </c>
      <c r="IB368">
        <v>4.09459096810632</v>
      </c>
      <c r="IC368">
        <v>0.00701673648668627</v>
      </c>
      <c r="ID368">
        <v>-7.00304995360485e-07</v>
      </c>
      <c r="IE368">
        <v>-1.86506737496121e-11</v>
      </c>
      <c r="IF368">
        <v>0.00125787624930914</v>
      </c>
      <c r="IG368">
        <v>-0.0224036906934607</v>
      </c>
      <c r="IH368">
        <v>0.00249664406764014</v>
      </c>
      <c r="II368">
        <v>-2.59163740235367e-05</v>
      </c>
      <c r="IJ368">
        <v>-2</v>
      </c>
      <c r="IK368">
        <v>2020</v>
      </c>
      <c r="IL368">
        <v>1</v>
      </c>
      <c r="IM368">
        <v>25</v>
      </c>
      <c r="IN368">
        <v>154.6</v>
      </c>
      <c r="IO368">
        <v>154.6</v>
      </c>
      <c r="IP368">
        <v>2.17041</v>
      </c>
      <c r="IQ368">
        <v>2.61108</v>
      </c>
      <c r="IR368">
        <v>1.54785</v>
      </c>
      <c r="IS368">
        <v>2.30469</v>
      </c>
      <c r="IT368">
        <v>1.34644</v>
      </c>
      <c r="IU368">
        <v>2.44629</v>
      </c>
      <c r="IV368">
        <v>34.1678</v>
      </c>
      <c r="IW368">
        <v>24.2188</v>
      </c>
      <c r="IX368">
        <v>18</v>
      </c>
      <c r="IY368">
        <v>503.064</v>
      </c>
      <c r="IZ368">
        <v>397.384</v>
      </c>
      <c r="JA368">
        <v>24.1491</v>
      </c>
      <c r="JB368">
        <v>27.1514</v>
      </c>
      <c r="JC368">
        <v>30</v>
      </c>
      <c r="JD368">
        <v>27.1081</v>
      </c>
      <c r="JE368">
        <v>27.0524</v>
      </c>
      <c r="JF368">
        <v>43.4492</v>
      </c>
      <c r="JG368">
        <v>25.8039</v>
      </c>
      <c r="JH368">
        <v>63.396</v>
      </c>
      <c r="JI368">
        <v>24.1464</v>
      </c>
      <c r="JJ368">
        <v>1072.96</v>
      </c>
      <c r="JK368">
        <v>24.252</v>
      </c>
      <c r="JL368">
        <v>102.059</v>
      </c>
      <c r="JM368">
        <v>102.608</v>
      </c>
    </row>
    <row r="369" spans="1:273">
      <c r="A369">
        <v>353</v>
      </c>
      <c r="B369">
        <v>1510797202.1</v>
      </c>
      <c r="C369">
        <v>7870</v>
      </c>
      <c r="D369" t="s">
        <v>1117</v>
      </c>
      <c r="E369" t="s">
        <v>1118</v>
      </c>
      <c r="F369">
        <v>5</v>
      </c>
      <c r="G369" t="s">
        <v>798</v>
      </c>
      <c r="H369" t="s">
        <v>406</v>
      </c>
      <c r="I369">
        <v>1510797194.6</v>
      </c>
      <c r="J369">
        <f>(K369)/1000</f>
        <v>0</v>
      </c>
      <c r="K369">
        <f>IF(CZ369, AN369, AH369)</f>
        <v>0</v>
      </c>
      <c r="L369">
        <f>IF(CZ369, AI369, AG369)</f>
        <v>0</v>
      </c>
      <c r="M369">
        <f>DB369 - IF(AU369&gt;1, L369*CV369*100.0/(AW369*DP369), 0)</f>
        <v>0</v>
      </c>
      <c r="N369">
        <f>((T369-J369/2)*M369-L369)/(T369+J369/2)</f>
        <v>0</v>
      </c>
      <c r="O369">
        <f>N369*(DI369+DJ369)/1000.0</f>
        <v>0</v>
      </c>
      <c r="P369">
        <f>(DB369 - IF(AU369&gt;1, L369*CV369*100.0/(AW369*DP369), 0))*(DI369+DJ369)/1000.0</f>
        <v>0</v>
      </c>
      <c r="Q369">
        <f>2.0/((1/S369-1/R369)+SIGN(S369)*SQRT((1/S369-1/R369)*(1/S369-1/R369) + 4*CW369/((CW369+1)*(CW369+1))*(2*1/S369*1/R369-1/R369*1/R369)))</f>
        <v>0</v>
      </c>
      <c r="R369">
        <f>IF(LEFT(CX369,1)&lt;&gt;"0",IF(LEFT(CX369,1)="1",3.0,CY369),$D$5+$E$5*(DP369*DI369/($K$5*1000))+$F$5*(DP369*DI369/($K$5*1000))*MAX(MIN(CV369,$J$5),$I$5)*MAX(MIN(CV369,$J$5),$I$5)+$G$5*MAX(MIN(CV369,$J$5),$I$5)*(DP369*DI369/($K$5*1000))+$H$5*(DP369*DI369/($K$5*1000))*(DP369*DI369/($K$5*1000)))</f>
        <v>0</v>
      </c>
      <c r="S369">
        <f>J369*(1000-(1000*0.61365*exp(17.502*W369/(240.97+W369))/(DI369+DJ369)+DD369)/2)/(1000*0.61365*exp(17.502*W369/(240.97+W369))/(DI369+DJ369)-DD369)</f>
        <v>0</v>
      </c>
      <c r="T369">
        <f>1/((CW369+1)/(Q369/1.6)+1/(R369/1.37)) + CW369/((CW369+1)/(Q369/1.6) + CW369/(R369/1.37))</f>
        <v>0</v>
      </c>
      <c r="U369">
        <f>(CR369*CU369)</f>
        <v>0</v>
      </c>
      <c r="V369">
        <f>(DK369+(U369+2*0.95*5.67E-8*(((DK369+$B$7)+273)^4-(DK369+273)^4)-44100*J369)/(1.84*29.3*R369+8*0.95*5.67E-8*(DK369+273)^3))</f>
        <v>0</v>
      </c>
      <c r="W369">
        <f>($C$7*DL369+$D$7*DM369+$E$7*V369)</f>
        <v>0</v>
      </c>
      <c r="X369">
        <f>0.61365*exp(17.502*W369/(240.97+W369))</f>
        <v>0</v>
      </c>
      <c r="Y369">
        <f>(Z369/AA369*100)</f>
        <v>0</v>
      </c>
      <c r="Z369">
        <f>DD369*(DI369+DJ369)/1000</f>
        <v>0</v>
      </c>
      <c r="AA369">
        <f>0.61365*exp(17.502*DK369/(240.97+DK369))</f>
        <v>0</v>
      </c>
      <c r="AB369">
        <f>(X369-DD369*(DI369+DJ369)/1000)</f>
        <v>0</v>
      </c>
      <c r="AC369">
        <f>(-J369*44100)</f>
        <v>0</v>
      </c>
      <c r="AD369">
        <f>2*29.3*R369*0.92*(DK369-W369)</f>
        <v>0</v>
      </c>
      <c r="AE369">
        <f>2*0.95*5.67E-8*(((DK369+$B$7)+273)^4-(W369+273)^4)</f>
        <v>0</v>
      </c>
      <c r="AF369">
        <f>U369+AE369+AC369+AD369</f>
        <v>0</v>
      </c>
      <c r="AG369">
        <f>DH369*AU369*(DC369-DB369*(1000-AU369*DE369)/(1000-AU369*DD369))/(100*CV369)</f>
        <v>0</v>
      </c>
      <c r="AH369">
        <f>1000*DH369*AU369*(DD369-DE369)/(100*CV369*(1000-AU369*DD369))</f>
        <v>0</v>
      </c>
      <c r="AI369">
        <f>(AJ369 - AK369 - DI369*1E3/(8.314*(DK369+273.15)) * AM369/DH369 * AL369) * DH369/(100*CV369) * (1000 - DE369)/1000</f>
        <v>0</v>
      </c>
      <c r="AJ369">
        <v>1089.18640245247</v>
      </c>
      <c r="AK369">
        <v>1066.12921212121</v>
      </c>
      <c r="AL369">
        <v>3.41852628340417</v>
      </c>
      <c r="AM369">
        <v>64.6680745848926</v>
      </c>
      <c r="AN369">
        <f>(AP369 - AO369 + DI369*1E3/(8.314*(DK369+273.15)) * AR369/DH369 * AQ369) * DH369/(100*CV369) * 1000/(1000 - AP369)</f>
        <v>0</v>
      </c>
      <c r="AO369">
        <v>24.1859964471296</v>
      </c>
      <c r="AP369">
        <v>25.0329587412588</v>
      </c>
      <c r="AQ369">
        <v>1.65257767445714e-05</v>
      </c>
      <c r="AR369">
        <v>99.6129753711119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MAX(0,($B$13+$C$13*DP369)/(1+$D$13*DP369)*DI369/(DK369+273)*$E$13)</f>
        <v>0</v>
      </c>
      <c r="AX369" t="s">
        <v>407</v>
      </c>
      <c r="AY369" t="s">
        <v>407</v>
      </c>
      <c r="AZ369">
        <v>0</v>
      </c>
      <c r="BA369">
        <v>0</v>
      </c>
      <c r="BB369">
        <f>1-AZ369/BA369</f>
        <v>0</v>
      </c>
      <c r="BC369">
        <v>0</v>
      </c>
      <c r="BD369" t="s">
        <v>407</v>
      </c>
      <c r="BE369" t="s">
        <v>407</v>
      </c>
      <c r="BF369">
        <v>0</v>
      </c>
      <c r="BG369">
        <v>0</v>
      </c>
      <c r="BH369">
        <f>1-BF369/BG369</f>
        <v>0</v>
      </c>
      <c r="BI369">
        <v>0.5</v>
      </c>
      <c r="BJ369">
        <f>CS369</f>
        <v>0</v>
      </c>
      <c r="BK369">
        <f>L369</f>
        <v>0</v>
      </c>
      <c r="BL369">
        <f>BH369*BI369*BJ369</f>
        <v>0</v>
      </c>
      <c r="BM369">
        <f>(BK369-BC369)/BJ369</f>
        <v>0</v>
      </c>
      <c r="BN369">
        <f>(BA369-BG369)/BG369</f>
        <v>0</v>
      </c>
      <c r="BO369">
        <f>AZ369/(BB369+AZ369/BG369)</f>
        <v>0</v>
      </c>
      <c r="BP369" t="s">
        <v>407</v>
      </c>
      <c r="BQ369">
        <v>0</v>
      </c>
      <c r="BR369">
        <f>IF(BQ369&lt;&gt;0, BQ369, BO369)</f>
        <v>0</v>
      </c>
      <c r="BS369">
        <f>1-BR369/BG369</f>
        <v>0</v>
      </c>
      <c r="BT369">
        <f>(BG369-BF369)/(BG369-BR369)</f>
        <v>0</v>
      </c>
      <c r="BU369">
        <f>(BA369-BG369)/(BA369-BR369)</f>
        <v>0</v>
      </c>
      <c r="BV369">
        <f>(BG369-BF369)/(BG369-AZ369)</f>
        <v>0</v>
      </c>
      <c r="BW369">
        <f>(BA369-BG369)/(BA369-AZ369)</f>
        <v>0</v>
      </c>
      <c r="BX369">
        <f>(BT369*BR369/BF369)</f>
        <v>0</v>
      </c>
      <c r="BY369">
        <f>(1-BX369)</f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f>$B$11*DQ369+$C$11*DR369+$F$11*EC369*(1-EF369)</f>
        <v>0</v>
      </c>
      <c r="CS369">
        <f>CR369*CT369</f>
        <v>0</v>
      </c>
      <c r="CT369">
        <f>($B$11*$D$9+$C$11*$D$9+$F$11*((EP369+EH369)/MAX(EP369+EH369+EQ369, 0.1)*$I$9+EQ369/MAX(EP369+EH369+EQ369, 0.1)*$J$9))/($B$11+$C$11+$F$11)</f>
        <v>0</v>
      </c>
      <c r="CU369">
        <f>($B$11*$K$9+$C$11*$K$9+$F$11*((EP369+EH369)/MAX(EP369+EH369+EQ369, 0.1)*$P$9+EQ369/MAX(EP369+EH369+EQ369, 0.1)*$Q$9))/($B$11+$C$11+$F$11)</f>
        <v>0</v>
      </c>
      <c r="CV369">
        <v>2.96</v>
      </c>
      <c r="CW369">
        <v>0.5</v>
      </c>
      <c r="CX369" t="s">
        <v>408</v>
      </c>
      <c r="CY369">
        <v>2</v>
      </c>
      <c r="CZ369" t="b">
        <v>1</v>
      </c>
      <c r="DA369">
        <v>1510797194.6</v>
      </c>
      <c r="DB369">
        <v>1016.00707407407</v>
      </c>
      <c r="DC369">
        <v>1046.30740740741</v>
      </c>
      <c r="DD369">
        <v>25.0272962962963</v>
      </c>
      <c r="DE369">
        <v>24.1647259259259</v>
      </c>
      <c r="DF369">
        <v>1005.58455555556</v>
      </c>
      <c r="DG369">
        <v>24.4596</v>
      </c>
      <c r="DH369">
        <v>500.082777777778</v>
      </c>
      <c r="DI369">
        <v>89.7970703703704</v>
      </c>
      <c r="DJ369">
        <v>0.0999713222222222</v>
      </c>
      <c r="DK369">
        <v>26.6084444444444</v>
      </c>
      <c r="DL369">
        <v>27.5048259259259</v>
      </c>
      <c r="DM369">
        <v>999.9</v>
      </c>
      <c r="DN369">
        <v>0</v>
      </c>
      <c r="DO369">
        <v>0</v>
      </c>
      <c r="DP369">
        <v>10017.0555555556</v>
      </c>
      <c r="DQ369">
        <v>0</v>
      </c>
      <c r="DR369">
        <v>9.8192</v>
      </c>
      <c r="DS369">
        <v>-30.2997740740741</v>
      </c>
      <c r="DT369">
        <v>1042.08851851852</v>
      </c>
      <c r="DU369">
        <v>1072.2162962963</v>
      </c>
      <c r="DV369">
        <v>0.862574185185185</v>
      </c>
      <c r="DW369">
        <v>1046.30740740741</v>
      </c>
      <c r="DX369">
        <v>24.1647259259259</v>
      </c>
      <c r="DY369">
        <v>2.24737777777778</v>
      </c>
      <c r="DZ369">
        <v>2.16992037037037</v>
      </c>
      <c r="EA369">
        <v>19.3040962962963</v>
      </c>
      <c r="EB369">
        <v>18.7419481481481</v>
      </c>
      <c r="EC369">
        <v>1999.99740740741</v>
      </c>
      <c r="ED369">
        <v>0.979994777777778</v>
      </c>
      <c r="EE369">
        <v>0.0200053962962963</v>
      </c>
      <c r="EF369">
        <v>0</v>
      </c>
      <c r="EG369">
        <v>2.27051111111111</v>
      </c>
      <c r="EH369">
        <v>0</v>
      </c>
      <c r="EI369">
        <v>4905.80555555556</v>
      </c>
      <c r="EJ369">
        <v>17300.1074074074</v>
      </c>
      <c r="EK369">
        <v>37.9324074074074</v>
      </c>
      <c r="EL369">
        <v>38.375</v>
      </c>
      <c r="EM369">
        <v>37.625</v>
      </c>
      <c r="EN369">
        <v>37.097</v>
      </c>
      <c r="EO369">
        <v>37.312</v>
      </c>
      <c r="EP369">
        <v>1959.9862962963</v>
      </c>
      <c r="EQ369">
        <v>40.0111111111111</v>
      </c>
      <c r="ER369">
        <v>0</v>
      </c>
      <c r="ES369">
        <v>1679597954.9</v>
      </c>
      <c r="ET369">
        <v>0</v>
      </c>
      <c r="EU369">
        <v>2.25013461538462</v>
      </c>
      <c r="EV369">
        <v>1.27632478241897</v>
      </c>
      <c r="EW369">
        <v>2.35179487264363</v>
      </c>
      <c r="EX369">
        <v>4905.79192307692</v>
      </c>
      <c r="EY369">
        <v>15</v>
      </c>
      <c r="EZ369">
        <v>0</v>
      </c>
      <c r="FA369" t="s">
        <v>409</v>
      </c>
      <c r="FB369">
        <v>1510787920.6</v>
      </c>
      <c r="FC369">
        <v>1510787921.6</v>
      </c>
      <c r="FD369">
        <v>0</v>
      </c>
      <c r="FE369">
        <v>-0.101</v>
      </c>
      <c r="FF369">
        <v>-0.012</v>
      </c>
      <c r="FG369">
        <v>6.901</v>
      </c>
      <c r="FH369">
        <v>0.516</v>
      </c>
      <c r="FI369">
        <v>420</v>
      </c>
      <c r="FJ369">
        <v>24</v>
      </c>
      <c r="FK369">
        <v>0.32</v>
      </c>
      <c r="FL369">
        <v>0.12</v>
      </c>
      <c r="FM369">
        <v>0.870086170731707</v>
      </c>
      <c r="FN369">
        <v>-0.14145631358885</v>
      </c>
      <c r="FO369">
        <v>0.0160082156695264</v>
      </c>
      <c r="FP369">
        <v>1</v>
      </c>
      <c r="FQ369">
        <v>1</v>
      </c>
      <c r="FR369">
        <v>1</v>
      </c>
      <c r="FS369" t="s">
        <v>410</v>
      </c>
      <c r="FT369">
        <v>2.97278</v>
      </c>
      <c r="FU369">
        <v>2.75392</v>
      </c>
      <c r="FV369">
        <v>0.169355</v>
      </c>
      <c r="FW369">
        <v>0.173434</v>
      </c>
      <c r="FX369">
        <v>0.105212</v>
      </c>
      <c r="FY369">
        <v>0.104015</v>
      </c>
      <c r="FZ369">
        <v>32276.7</v>
      </c>
      <c r="GA369">
        <v>35030.8</v>
      </c>
      <c r="GB369">
        <v>35214.2</v>
      </c>
      <c r="GC369">
        <v>38437.4</v>
      </c>
      <c r="GD369">
        <v>44637.4</v>
      </c>
      <c r="GE369">
        <v>49730</v>
      </c>
      <c r="GF369">
        <v>54999.5</v>
      </c>
      <c r="GG369">
        <v>61639</v>
      </c>
      <c r="GH369">
        <v>1.9826</v>
      </c>
      <c r="GI369">
        <v>1.81575</v>
      </c>
      <c r="GJ369">
        <v>0.124328</v>
      </c>
      <c r="GK369">
        <v>0</v>
      </c>
      <c r="GL369">
        <v>25.4852</v>
      </c>
      <c r="GM369">
        <v>999.9</v>
      </c>
      <c r="GN369">
        <v>61.787</v>
      </c>
      <c r="GO369">
        <v>30.041</v>
      </c>
      <c r="GP369">
        <v>29.3862</v>
      </c>
      <c r="GQ369">
        <v>55.4234</v>
      </c>
      <c r="GR369">
        <v>49.5232</v>
      </c>
      <c r="GS369">
        <v>1</v>
      </c>
      <c r="GT369">
        <v>-0.00351626</v>
      </c>
      <c r="GU369">
        <v>0.697377</v>
      </c>
      <c r="GV369">
        <v>20.116</v>
      </c>
      <c r="GW369">
        <v>5.19767</v>
      </c>
      <c r="GX369">
        <v>12.004</v>
      </c>
      <c r="GY369">
        <v>4.97535</v>
      </c>
      <c r="GZ369">
        <v>3.293</v>
      </c>
      <c r="HA369">
        <v>9999</v>
      </c>
      <c r="HB369">
        <v>9999</v>
      </c>
      <c r="HC369">
        <v>999.9</v>
      </c>
      <c r="HD369">
        <v>9999</v>
      </c>
      <c r="HE369">
        <v>1.8631</v>
      </c>
      <c r="HF369">
        <v>1.86813</v>
      </c>
      <c r="HG369">
        <v>1.86792</v>
      </c>
      <c r="HH369">
        <v>1.86899</v>
      </c>
      <c r="HI369">
        <v>1.86987</v>
      </c>
      <c r="HJ369">
        <v>1.86585</v>
      </c>
      <c r="HK369">
        <v>1.86702</v>
      </c>
      <c r="HL369">
        <v>1.86836</v>
      </c>
      <c r="HM369">
        <v>5</v>
      </c>
      <c r="HN369">
        <v>0</v>
      </c>
      <c r="HO369">
        <v>0</v>
      </c>
      <c r="HP369">
        <v>0</v>
      </c>
      <c r="HQ369" t="s">
        <v>411</v>
      </c>
      <c r="HR369" t="s">
        <v>412</v>
      </c>
      <c r="HS369" t="s">
        <v>413</v>
      </c>
      <c r="HT369" t="s">
        <v>413</v>
      </c>
      <c r="HU369" t="s">
        <v>413</v>
      </c>
      <c r="HV369" t="s">
        <v>413</v>
      </c>
      <c r="HW369">
        <v>0</v>
      </c>
      <c r="HX369">
        <v>100</v>
      </c>
      <c r="HY369">
        <v>100</v>
      </c>
      <c r="HZ369">
        <v>10.56</v>
      </c>
      <c r="IA369">
        <v>0.568</v>
      </c>
      <c r="IB369">
        <v>4.09459096810632</v>
      </c>
      <c r="IC369">
        <v>0.00701673648668627</v>
      </c>
      <c r="ID369">
        <v>-7.00304995360485e-07</v>
      </c>
      <c r="IE369">
        <v>-1.86506737496121e-11</v>
      </c>
      <c r="IF369">
        <v>0.00125787624930914</v>
      </c>
      <c r="IG369">
        <v>-0.0224036906934607</v>
      </c>
      <c r="IH369">
        <v>0.00249664406764014</v>
      </c>
      <c r="II369">
        <v>-2.59163740235367e-05</v>
      </c>
      <c r="IJ369">
        <v>-2</v>
      </c>
      <c r="IK369">
        <v>2020</v>
      </c>
      <c r="IL369">
        <v>1</v>
      </c>
      <c r="IM369">
        <v>25</v>
      </c>
      <c r="IN369">
        <v>154.7</v>
      </c>
      <c r="IO369">
        <v>154.7</v>
      </c>
      <c r="IP369">
        <v>2.19727</v>
      </c>
      <c r="IQ369">
        <v>2.61597</v>
      </c>
      <c r="IR369">
        <v>1.54785</v>
      </c>
      <c r="IS369">
        <v>2.30469</v>
      </c>
      <c r="IT369">
        <v>1.34644</v>
      </c>
      <c r="IU369">
        <v>2.37061</v>
      </c>
      <c r="IV369">
        <v>34.1678</v>
      </c>
      <c r="IW369">
        <v>24.2188</v>
      </c>
      <c r="IX369">
        <v>18</v>
      </c>
      <c r="IY369">
        <v>503.114</v>
      </c>
      <c r="IZ369">
        <v>397.452</v>
      </c>
      <c r="JA369">
        <v>24.1513</v>
      </c>
      <c r="JB369">
        <v>27.1514</v>
      </c>
      <c r="JC369">
        <v>30.0001</v>
      </c>
      <c r="JD369">
        <v>27.1081</v>
      </c>
      <c r="JE369">
        <v>27.0524</v>
      </c>
      <c r="JF369">
        <v>43.9816</v>
      </c>
      <c r="JG369">
        <v>25.8039</v>
      </c>
      <c r="JH369">
        <v>63.396</v>
      </c>
      <c r="JI369">
        <v>24.1393</v>
      </c>
      <c r="JJ369">
        <v>1093.35</v>
      </c>
      <c r="JK369">
        <v>24.2604</v>
      </c>
      <c r="JL369">
        <v>102.059</v>
      </c>
      <c r="JM369">
        <v>102.607</v>
      </c>
    </row>
    <row r="370" spans="1:273">
      <c r="A370">
        <v>354</v>
      </c>
      <c r="B370">
        <v>1510797207.1</v>
      </c>
      <c r="C370">
        <v>7875</v>
      </c>
      <c r="D370" t="s">
        <v>1119</v>
      </c>
      <c r="E370" t="s">
        <v>1120</v>
      </c>
      <c r="F370">
        <v>5</v>
      </c>
      <c r="G370" t="s">
        <v>798</v>
      </c>
      <c r="H370" t="s">
        <v>406</v>
      </c>
      <c r="I370">
        <v>1510797199.31429</v>
      </c>
      <c r="J370">
        <f>(K370)/1000</f>
        <v>0</v>
      </c>
      <c r="K370">
        <f>IF(CZ370, AN370, AH370)</f>
        <v>0</v>
      </c>
      <c r="L370">
        <f>IF(CZ370, AI370, AG370)</f>
        <v>0</v>
      </c>
      <c r="M370">
        <f>DB370 - IF(AU370&gt;1, L370*CV370*100.0/(AW370*DP370), 0)</f>
        <v>0</v>
      </c>
      <c r="N370">
        <f>((T370-J370/2)*M370-L370)/(T370+J370/2)</f>
        <v>0</v>
      </c>
      <c r="O370">
        <f>N370*(DI370+DJ370)/1000.0</f>
        <v>0</v>
      </c>
      <c r="P370">
        <f>(DB370 - IF(AU370&gt;1, L370*CV370*100.0/(AW370*DP370), 0))*(DI370+DJ370)/1000.0</f>
        <v>0</v>
      </c>
      <c r="Q370">
        <f>2.0/((1/S370-1/R370)+SIGN(S370)*SQRT((1/S370-1/R370)*(1/S370-1/R370) + 4*CW370/((CW370+1)*(CW370+1))*(2*1/S370*1/R370-1/R370*1/R370)))</f>
        <v>0</v>
      </c>
      <c r="R370">
        <f>IF(LEFT(CX370,1)&lt;&gt;"0",IF(LEFT(CX370,1)="1",3.0,CY370),$D$5+$E$5*(DP370*DI370/($K$5*1000))+$F$5*(DP370*DI370/($K$5*1000))*MAX(MIN(CV370,$J$5),$I$5)*MAX(MIN(CV370,$J$5),$I$5)+$G$5*MAX(MIN(CV370,$J$5),$I$5)*(DP370*DI370/($K$5*1000))+$H$5*(DP370*DI370/($K$5*1000))*(DP370*DI370/($K$5*1000)))</f>
        <v>0</v>
      </c>
      <c r="S370">
        <f>J370*(1000-(1000*0.61365*exp(17.502*W370/(240.97+W370))/(DI370+DJ370)+DD370)/2)/(1000*0.61365*exp(17.502*W370/(240.97+W370))/(DI370+DJ370)-DD370)</f>
        <v>0</v>
      </c>
      <c r="T370">
        <f>1/((CW370+1)/(Q370/1.6)+1/(R370/1.37)) + CW370/((CW370+1)/(Q370/1.6) + CW370/(R370/1.37))</f>
        <v>0</v>
      </c>
      <c r="U370">
        <f>(CR370*CU370)</f>
        <v>0</v>
      </c>
      <c r="V370">
        <f>(DK370+(U370+2*0.95*5.67E-8*(((DK370+$B$7)+273)^4-(DK370+273)^4)-44100*J370)/(1.84*29.3*R370+8*0.95*5.67E-8*(DK370+273)^3))</f>
        <v>0</v>
      </c>
      <c r="W370">
        <f>($C$7*DL370+$D$7*DM370+$E$7*V370)</f>
        <v>0</v>
      </c>
      <c r="X370">
        <f>0.61365*exp(17.502*W370/(240.97+W370))</f>
        <v>0</v>
      </c>
      <c r="Y370">
        <f>(Z370/AA370*100)</f>
        <v>0</v>
      </c>
      <c r="Z370">
        <f>DD370*(DI370+DJ370)/1000</f>
        <v>0</v>
      </c>
      <c r="AA370">
        <f>0.61365*exp(17.502*DK370/(240.97+DK370))</f>
        <v>0</v>
      </c>
      <c r="AB370">
        <f>(X370-DD370*(DI370+DJ370)/1000)</f>
        <v>0</v>
      </c>
      <c r="AC370">
        <f>(-J370*44100)</f>
        <v>0</v>
      </c>
      <c r="AD370">
        <f>2*29.3*R370*0.92*(DK370-W370)</f>
        <v>0</v>
      </c>
      <c r="AE370">
        <f>2*0.95*5.67E-8*(((DK370+$B$7)+273)^4-(W370+273)^4)</f>
        <v>0</v>
      </c>
      <c r="AF370">
        <f>U370+AE370+AC370+AD370</f>
        <v>0</v>
      </c>
      <c r="AG370">
        <f>DH370*AU370*(DC370-DB370*(1000-AU370*DE370)/(1000-AU370*DD370))/(100*CV370)</f>
        <v>0</v>
      </c>
      <c r="AH370">
        <f>1000*DH370*AU370*(DD370-DE370)/(100*CV370*(1000-AU370*DD370))</f>
        <v>0</v>
      </c>
      <c r="AI370">
        <f>(AJ370 - AK370 - DI370*1E3/(8.314*(DK370+273.15)) * AM370/DH370 * AL370) * DH370/(100*CV370) * (1000 - DE370)/1000</f>
        <v>0</v>
      </c>
      <c r="AJ370">
        <v>1106.14025425622</v>
      </c>
      <c r="AK370">
        <v>1083.03684848485</v>
      </c>
      <c r="AL370">
        <v>3.404043144465</v>
      </c>
      <c r="AM370">
        <v>64.6680745848926</v>
      </c>
      <c r="AN370">
        <f>(AP370 - AO370 + DI370*1E3/(8.314*(DK370+273.15)) * AR370/DH370 * AQ370) * DH370/(100*CV370) * 1000/(1000 - AP370)</f>
        <v>0</v>
      </c>
      <c r="AO370">
        <v>24.1897998045418</v>
      </c>
      <c r="AP370">
        <v>25.0335902097902</v>
      </c>
      <c r="AQ370">
        <v>4.67100835179411e-06</v>
      </c>
      <c r="AR370">
        <v>99.6129753711119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MAX(0,($B$13+$C$13*DP370)/(1+$D$13*DP370)*DI370/(DK370+273)*$E$13)</f>
        <v>0</v>
      </c>
      <c r="AX370" t="s">
        <v>407</v>
      </c>
      <c r="AY370" t="s">
        <v>407</v>
      </c>
      <c r="AZ370">
        <v>0</v>
      </c>
      <c r="BA370">
        <v>0</v>
      </c>
      <c r="BB370">
        <f>1-AZ370/BA370</f>
        <v>0</v>
      </c>
      <c r="BC370">
        <v>0</v>
      </c>
      <c r="BD370" t="s">
        <v>407</v>
      </c>
      <c r="BE370" t="s">
        <v>407</v>
      </c>
      <c r="BF370">
        <v>0</v>
      </c>
      <c r="BG370">
        <v>0</v>
      </c>
      <c r="BH370">
        <f>1-BF370/BG370</f>
        <v>0</v>
      </c>
      <c r="BI370">
        <v>0.5</v>
      </c>
      <c r="BJ370">
        <f>CS370</f>
        <v>0</v>
      </c>
      <c r="BK370">
        <f>L370</f>
        <v>0</v>
      </c>
      <c r="BL370">
        <f>BH370*BI370*BJ370</f>
        <v>0</v>
      </c>
      <c r="BM370">
        <f>(BK370-BC370)/BJ370</f>
        <v>0</v>
      </c>
      <c r="BN370">
        <f>(BA370-BG370)/BG370</f>
        <v>0</v>
      </c>
      <c r="BO370">
        <f>AZ370/(BB370+AZ370/BG370)</f>
        <v>0</v>
      </c>
      <c r="BP370" t="s">
        <v>407</v>
      </c>
      <c r="BQ370">
        <v>0</v>
      </c>
      <c r="BR370">
        <f>IF(BQ370&lt;&gt;0, BQ370, BO370)</f>
        <v>0</v>
      </c>
      <c r="BS370">
        <f>1-BR370/BG370</f>
        <v>0</v>
      </c>
      <c r="BT370">
        <f>(BG370-BF370)/(BG370-BR370)</f>
        <v>0</v>
      </c>
      <c r="BU370">
        <f>(BA370-BG370)/(BA370-BR370)</f>
        <v>0</v>
      </c>
      <c r="BV370">
        <f>(BG370-BF370)/(BG370-AZ370)</f>
        <v>0</v>
      </c>
      <c r="BW370">
        <f>(BA370-BG370)/(BA370-AZ370)</f>
        <v>0</v>
      </c>
      <c r="BX370">
        <f>(BT370*BR370/BF370)</f>
        <v>0</v>
      </c>
      <c r="BY370">
        <f>(1-BX370)</f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f>$B$11*DQ370+$C$11*DR370+$F$11*EC370*(1-EF370)</f>
        <v>0</v>
      </c>
      <c r="CS370">
        <f>CR370*CT370</f>
        <v>0</v>
      </c>
      <c r="CT370">
        <f>($B$11*$D$9+$C$11*$D$9+$F$11*((EP370+EH370)/MAX(EP370+EH370+EQ370, 0.1)*$I$9+EQ370/MAX(EP370+EH370+EQ370, 0.1)*$J$9))/($B$11+$C$11+$F$11)</f>
        <v>0</v>
      </c>
      <c r="CU370">
        <f>($B$11*$K$9+$C$11*$K$9+$F$11*((EP370+EH370)/MAX(EP370+EH370+EQ370, 0.1)*$P$9+EQ370/MAX(EP370+EH370+EQ370, 0.1)*$Q$9))/($B$11+$C$11+$F$11)</f>
        <v>0</v>
      </c>
      <c r="CV370">
        <v>2.96</v>
      </c>
      <c r="CW370">
        <v>0.5</v>
      </c>
      <c r="CX370" t="s">
        <v>408</v>
      </c>
      <c r="CY370">
        <v>2</v>
      </c>
      <c r="CZ370" t="b">
        <v>1</v>
      </c>
      <c r="DA370">
        <v>1510797199.31429</v>
      </c>
      <c r="DB370">
        <v>1031.72642857143</v>
      </c>
      <c r="DC370">
        <v>1061.93178571429</v>
      </c>
      <c r="DD370">
        <v>25.02935</v>
      </c>
      <c r="DE370">
        <v>24.1778928571429</v>
      </c>
      <c r="DF370">
        <v>1021.21746428571</v>
      </c>
      <c r="DG370">
        <v>24.4615428571429</v>
      </c>
      <c r="DH370">
        <v>500.089357142857</v>
      </c>
      <c r="DI370">
        <v>89.7980607142857</v>
      </c>
      <c r="DJ370">
        <v>0.100012060714286</v>
      </c>
      <c r="DK370">
        <v>26.6096285714286</v>
      </c>
      <c r="DL370">
        <v>27.5124892857143</v>
      </c>
      <c r="DM370">
        <v>999.9</v>
      </c>
      <c r="DN370">
        <v>0</v>
      </c>
      <c r="DO370">
        <v>0</v>
      </c>
      <c r="DP370">
        <v>10016.5603571429</v>
      </c>
      <c r="DQ370">
        <v>0</v>
      </c>
      <c r="DR370">
        <v>9.8192</v>
      </c>
      <c r="DS370">
        <v>-30.2049357142857</v>
      </c>
      <c r="DT370">
        <v>1058.21321428571</v>
      </c>
      <c r="DU370">
        <v>1088.24285714286</v>
      </c>
      <c r="DV370">
        <v>0.851458892857143</v>
      </c>
      <c r="DW370">
        <v>1061.93178571429</v>
      </c>
      <c r="DX370">
        <v>24.1778928571429</v>
      </c>
      <c r="DY370">
        <v>2.24758678571429</v>
      </c>
      <c r="DZ370">
        <v>2.17112642857143</v>
      </c>
      <c r="EA370">
        <v>19.3055928571429</v>
      </c>
      <c r="EB370">
        <v>18.7508392857143</v>
      </c>
      <c r="EC370">
        <v>1999.99392857143</v>
      </c>
      <c r="ED370">
        <v>0.979994857142857</v>
      </c>
      <c r="EE370">
        <v>0.0200053142857143</v>
      </c>
      <c r="EF370">
        <v>0</v>
      </c>
      <c r="EG370">
        <v>2.29490357142857</v>
      </c>
      <c r="EH370">
        <v>0</v>
      </c>
      <c r="EI370">
        <v>4905.97821428571</v>
      </c>
      <c r="EJ370">
        <v>17300.0785714286</v>
      </c>
      <c r="EK370">
        <v>37.9325714285714</v>
      </c>
      <c r="EL370">
        <v>38.375</v>
      </c>
      <c r="EM370">
        <v>37.625</v>
      </c>
      <c r="EN370">
        <v>37.089</v>
      </c>
      <c r="EO370">
        <v>37.312</v>
      </c>
      <c r="EP370">
        <v>1959.98321428571</v>
      </c>
      <c r="EQ370">
        <v>40.0107142857143</v>
      </c>
      <c r="ER370">
        <v>0</v>
      </c>
      <c r="ES370">
        <v>1679597960.3</v>
      </c>
      <c r="ET370">
        <v>0</v>
      </c>
      <c r="EU370">
        <v>2.307852</v>
      </c>
      <c r="EV370">
        <v>-0.189576923430808</v>
      </c>
      <c r="EW370">
        <v>-0.90230769677577</v>
      </c>
      <c r="EX370">
        <v>4906.0028</v>
      </c>
      <c r="EY370">
        <v>15</v>
      </c>
      <c r="EZ370">
        <v>0</v>
      </c>
      <c r="FA370" t="s">
        <v>409</v>
      </c>
      <c r="FB370">
        <v>1510787920.6</v>
      </c>
      <c r="FC370">
        <v>1510787921.6</v>
      </c>
      <c r="FD370">
        <v>0</v>
      </c>
      <c r="FE370">
        <v>-0.101</v>
      </c>
      <c r="FF370">
        <v>-0.012</v>
      </c>
      <c r="FG370">
        <v>6.901</v>
      </c>
      <c r="FH370">
        <v>0.516</v>
      </c>
      <c r="FI370">
        <v>420</v>
      </c>
      <c r="FJ370">
        <v>24</v>
      </c>
      <c r="FK370">
        <v>0.32</v>
      </c>
      <c r="FL370">
        <v>0.12</v>
      </c>
      <c r="FM370">
        <v>0.860753926829268</v>
      </c>
      <c r="FN370">
        <v>-0.159229588850174</v>
      </c>
      <c r="FO370">
        <v>0.0172196144250057</v>
      </c>
      <c r="FP370">
        <v>1</v>
      </c>
      <c r="FQ370">
        <v>1</v>
      </c>
      <c r="FR370">
        <v>1</v>
      </c>
      <c r="FS370" t="s">
        <v>410</v>
      </c>
      <c r="FT370">
        <v>2.9729</v>
      </c>
      <c r="FU370">
        <v>2.75399</v>
      </c>
      <c r="FV370">
        <v>0.171068</v>
      </c>
      <c r="FW370">
        <v>0.175194</v>
      </c>
      <c r="FX370">
        <v>0.105212</v>
      </c>
      <c r="FY370">
        <v>0.104015</v>
      </c>
      <c r="FZ370">
        <v>32210.2</v>
      </c>
      <c r="GA370">
        <v>34956.1</v>
      </c>
      <c r="GB370">
        <v>35214.2</v>
      </c>
      <c r="GC370">
        <v>38437.2</v>
      </c>
      <c r="GD370">
        <v>44637.5</v>
      </c>
      <c r="GE370">
        <v>49729.9</v>
      </c>
      <c r="GF370">
        <v>54999.7</v>
      </c>
      <c r="GG370">
        <v>61638.8</v>
      </c>
      <c r="GH370">
        <v>1.98263</v>
      </c>
      <c r="GI370">
        <v>1.8157</v>
      </c>
      <c r="GJ370">
        <v>0.124093</v>
      </c>
      <c r="GK370">
        <v>0</v>
      </c>
      <c r="GL370">
        <v>25.4852</v>
      </c>
      <c r="GM370">
        <v>999.9</v>
      </c>
      <c r="GN370">
        <v>61.787</v>
      </c>
      <c r="GO370">
        <v>30.041</v>
      </c>
      <c r="GP370">
        <v>29.3823</v>
      </c>
      <c r="GQ370">
        <v>55.4934</v>
      </c>
      <c r="GR370">
        <v>49.4752</v>
      </c>
      <c r="GS370">
        <v>1</v>
      </c>
      <c r="GT370">
        <v>-0.00320122</v>
      </c>
      <c r="GU370">
        <v>0.767337</v>
      </c>
      <c r="GV370">
        <v>20.1159</v>
      </c>
      <c r="GW370">
        <v>5.19632</v>
      </c>
      <c r="GX370">
        <v>12.004</v>
      </c>
      <c r="GY370">
        <v>4.9752</v>
      </c>
      <c r="GZ370">
        <v>3.29298</v>
      </c>
      <c r="HA370">
        <v>9999</v>
      </c>
      <c r="HB370">
        <v>9999</v>
      </c>
      <c r="HC370">
        <v>999.9</v>
      </c>
      <c r="HD370">
        <v>9999</v>
      </c>
      <c r="HE370">
        <v>1.8631</v>
      </c>
      <c r="HF370">
        <v>1.86813</v>
      </c>
      <c r="HG370">
        <v>1.86788</v>
      </c>
      <c r="HH370">
        <v>1.86903</v>
      </c>
      <c r="HI370">
        <v>1.86985</v>
      </c>
      <c r="HJ370">
        <v>1.86585</v>
      </c>
      <c r="HK370">
        <v>1.86699</v>
      </c>
      <c r="HL370">
        <v>1.86832</v>
      </c>
      <c r="HM370">
        <v>5</v>
      </c>
      <c r="HN370">
        <v>0</v>
      </c>
      <c r="HO370">
        <v>0</v>
      </c>
      <c r="HP370">
        <v>0</v>
      </c>
      <c r="HQ370" t="s">
        <v>411</v>
      </c>
      <c r="HR370" t="s">
        <v>412</v>
      </c>
      <c r="HS370" t="s">
        <v>413</v>
      </c>
      <c r="HT370" t="s">
        <v>413</v>
      </c>
      <c r="HU370" t="s">
        <v>413</v>
      </c>
      <c r="HV370" t="s">
        <v>413</v>
      </c>
      <c r="HW370">
        <v>0</v>
      </c>
      <c r="HX370">
        <v>100</v>
      </c>
      <c r="HY370">
        <v>100</v>
      </c>
      <c r="HZ370">
        <v>10.65</v>
      </c>
      <c r="IA370">
        <v>0.568</v>
      </c>
      <c r="IB370">
        <v>4.09459096810632</v>
      </c>
      <c r="IC370">
        <v>0.00701673648668627</v>
      </c>
      <c r="ID370">
        <v>-7.00304995360485e-07</v>
      </c>
      <c r="IE370">
        <v>-1.86506737496121e-11</v>
      </c>
      <c r="IF370">
        <v>0.00125787624930914</v>
      </c>
      <c r="IG370">
        <v>-0.0224036906934607</v>
      </c>
      <c r="IH370">
        <v>0.00249664406764014</v>
      </c>
      <c r="II370">
        <v>-2.59163740235367e-05</v>
      </c>
      <c r="IJ370">
        <v>-2</v>
      </c>
      <c r="IK370">
        <v>2020</v>
      </c>
      <c r="IL370">
        <v>1</v>
      </c>
      <c r="IM370">
        <v>25</v>
      </c>
      <c r="IN370">
        <v>154.8</v>
      </c>
      <c r="IO370">
        <v>154.8</v>
      </c>
      <c r="IP370">
        <v>2.22534</v>
      </c>
      <c r="IQ370">
        <v>2.62451</v>
      </c>
      <c r="IR370">
        <v>1.54785</v>
      </c>
      <c r="IS370">
        <v>2.30469</v>
      </c>
      <c r="IT370">
        <v>1.34644</v>
      </c>
      <c r="IU370">
        <v>2.28027</v>
      </c>
      <c r="IV370">
        <v>34.1678</v>
      </c>
      <c r="IW370">
        <v>24.2188</v>
      </c>
      <c r="IX370">
        <v>18</v>
      </c>
      <c r="IY370">
        <v>503.134</v>
      </c>
      <c r="IZ370">
        <v>397.425</v>
      </c>
      <c r="JA370">
        <v>24.143</v>
      </c>
      <c r="JB370">
        <v>27.1535</v>
      </c>
      <c r="JC370">
        <v>30.0003</v>
      </c>
      <c r="JD370">
        <v>27.1085</v>
      </c>
      <c r="JE370">
        <v>27.0524</v>
      </c>
      <c r="JF370">
        <v>44.5362</v>
      </c>
      <c r="JG370">
        <v>25.8039</v>
      </c>
      <c r="JH370">
        <v>63.396</v>
      </c>
      <c r="JI370">
        <v>24.1199</v>
      </c>
      <c r="JJ370">
        <v>1106.77</v>
      </c>
      <c r="JK370">
        <v>24.2704</v>
      </c>
      <c r="JL370">
        <v>102.059</v>
      </c>
      <c r="JM370">
        <v>102.607</v>
      </c>
    </row>
    <row r="371" spans="1:273">
      <c r="A371">
        <v>355</v>
      </c>
      <c r="B371">
        <v>1510797212.1</v>
      </c>
      <c r="C371">
        <v>7880</v>
      </c>
      <c r="D371" t="s">
        <v>1121</v>
      </c>
      <c r="E371" t="s">
        <v>1122</v>
      </c>
      <c r="F371">
        <v>5</v>
      </c>
      <c r="G371" t="s">
        <v>798</v>
      </c>
      <c r="H371" t="s">
        <v>406</v>
      </c>
      <c r="I371">
        <v>1510797204.6</v>
      </c>
      <c r="J371">
        <f>(K371)/1000</f>
        <v>0</v>
      </c>
      <c r="K371">
        <f>IF(CZ371, AN371, AH371)</f>
        <v>0</v>
      </c>
      <c r="L371">
        <f>IF(CZ371, AI371, AG371)</f>
        <v>0</v>
      </c>
      <c r="M371">
        <f>DB371 - IF(AU371&gt;1, L371*CV371*100.0/(AW371*DP371), 0)</f>
        <v>0</v>
      </c>
      <c r="N371">
        <f>((T371-J371/2)*M371-L371)/(T371+J371/2)</f>
        <v>0</v>
      </c>
      <c r="O371">
        <f>N371*(DI371+DJ371)/1000.0</f>
        <v>0</v>
      </c>
      <c r="P371">
        <f>(DB371 - IF(AU371&gt;1, L371*CV371*100.0/(AW371*DP371), 0))*(DI371+DJ371)/1000.0</f>
        <v>0</v>
      </c>
      <c r="Q371">
        <f>2.0/((1/S371-1/R371)+SIGN(S371)*SQRT((1/S371-1/R371)*(1/S371-1/R371) + 4*CW371/((CW371+1)*(CW371+1))*(2*1/S371*1/R371-1/R371*1/R371)))</f>
        <v>0</v>
      </c>
      <c r="R371">
        <f>IF(LEFT(CX371,1)&lt;&gt;"0",IF(LEFT(CX371,1)="1",3.0,CY371),$D$5+$E$5*(DP371*DI371/($K$5*1000))+$F$5*(DP371*DI371/($K$5*1000))*MAX(MIN(CV371,$J$5),$I$5)*MAX(MIN(CV371,$J$5),$I$5)+$G$5*MAX(MIN(CV371,$J$5),$I$5)*(DP371*DI371/($K$5*1000))+$H$5*(DP371*DI371/($K$5*1000))*(DP371*DI371/($K$5*1000)))</f>
        <v>0</v>
      </c>
      <c r="S371">
        <f>J371*(1000-(1000*0.61365*exp(17.502*W371/(240.97+W371))/(DI371+DJ371)+DD371)/2)/(1000*0.61365*exp(17.502*W371/(240.97+W371))/(DI371+DJ371)-DD371)</f>
        <v>0</v>
      </c>
      <c r="T371">
        <f>1/((CW371+1)/(Q371/1.6)+1/(R371/1.37)) + CW371/((CW371+1)/(Q371/1.6) + CW371/(R371/1.37))</f>
        <v>0</v>
      </c>
      <c r="U371">
        <f>(CR371*CU371)</f>
        <v>0</v>
      </c>
      <c r="V371">
        <f>(DK371+(U371+2*0.95*5.67E-8*(((DK371+$B$7)+273)^4-(DK371+273)^4)-44100*J371)/(1.84*29.3*R371+8*0.95*5.67E-8*(DK371+273)^3))</f>
        <v>0</v>
      </c>
      <c r="W371">
        <f>($C$7*DL371+$D$7*DM371+$E$7*V371)</f>
        <v>0</v>
      </c>
      <c r="X371">
        <f>0.61365*exp(17.502*W371/(240.97+W371))</f>
        <v>0</v>
      </c>
      <c r="Y371">
        <f>(Z371/AA371*100)</f>
        <v>0</v>
      </c>
      <c r="Z371">
        <f>DD371*(DI371+DJ371)/1000</f>
        <v>0</v>
      </c>
      <c r="AA371">
        <f>0.61365*exp(17.502*DK371/(240.97+DK371))</f>
        <v>0</v>
      </c>
      <c r="AB371">
        <f>(X371-DD371*(DI371+DJ371)/1000)</f>
        <v>0</v>
      </c>
      <c r="AC371">
        <f>(-J371*44100)</f>
        <v>0</v>
      </c>
      <c r="AD371">
        <f>2*29.3*R371*0.92*(DK371-W371)</f>
        <v>0</v>
      </c>
      <c r="AE371">
        <f>2*0.95*5.67E-8*(((DK371+$B$7)+273)^4-(W371+273)^4)</f>
        <v>0</v>
      </c>
      <c r="AF371">
        <f>U371+AE371+AC371+AD371</f>
        <v>0</v>
      </c>
      <c r="AG371">
        <f>DH371*AU371*(DC371-DB371*(1000-AU371*DE371)/(1000-AU371*DD371))/(100*CV371)</f>
        <v>0</v>
      </c>
      <c r="AH371">
        <f>1000*DH371*AU371*(DD371-DE371)/(100*CV371*(1000-AU371*DD371))</f>
        <v>0</v>
      </c>
      <c r="AI371">
        <f>(AJ371 - AK371 - DI371*1E3/(8.314*(DK371+273.15)) * AM371/DH371 * AL371) * DH371/(100*CV371) * (1000 - DE371)/1000</f>
        <v>0</v>
      </c>
      <c r="AJ371">
        <v>1123.09626560788</v>
      </c>
      <c r="AK371">
        <v>1100.18848484848</v>
      </c>
      <c r="AL371">
        <v>3.38634548983632</v>
      </c>
      <c r="AM371">
        <v>64.6680745848926</v>
      </c>
      <c r="AN371">
        <f>(AP371 - AO371 + DI371*1E3/(8.314*(DK371+273.15)) * AR371/DH371 * AQ371) * DH371/(100*CV371) * 1000/(1000 - AP371)</f>
        <v>0</v>
      </c>
      <c r="AO371">
        <v>24.188197609107</v>
      </c>
      <c r="AP371">
        <v>25.0276937062937</v>
      </c>
      <c r="AQ371">
        <v>-6.42799512222892e-06</v>
      </c>
      <c r="AR371">
        <v>99.6129753711119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MAX(0,($B$13+$C$13*DP371)/(1+$D$13*DP371)*DI371/(DK371+273)*$E$13)</f>
        <v>0</v>
      </c>
      <c r="AX371" t="s">
        <v>407</v>
      </c>
      <c r="AY371" t="s">
        <v>407</v>
      </c>
      <c r="AZ371">
        <v>0</v>
      </c>
      <c r="BA371">
        <v>0</v>
      </c>
      <c r="BB371">
        <f>1-AZ371/BA371</f>
        <v>0</v>
      </c>
      <c r="BC371">
        <v>0</v>
      </c>
      <c r="BD371" t="s">
        <v>407</v>
      </c>
      <c r="BE371" t="s">
        <v>407</v>
      </c>
      <c r="BF371">
        <v>0</v>
      </c>
      <c r="BG371">
        <v>0</v>
      </c>
      <c r="BH371">
        <f>1-BF371/BG371</f>
        <v>0</v>
      </c>
      <c r="BI371">
        <v>0.5</v>
      </c>
      <c r="BJ371">
        <f>CS371</f>
        <v>0</v>
      </c>
      <c r="BK371">
        <f>L371</f>
        <v>0</v>
      </c>
      <c r="BL371">
        <f>BH371*BI371*BJ371</f>
        <v>0</v>
      </c>
      <c r="BM371">
        <f>(BK371-BC371)/BJ371</f>
        <v>0</v>
      </c>
      <c r="BN371">
        <f>(BA371-BG371)/BG371</f>
        <v>0</v>
      </c>
      <c r="BO371">
        <f>AZ371/(BB371+AZ371/BG371)</f>
        <v>0</v>
      </c>
      <c r="BP371" t="s">
        <v>407</v>
      </c>
      <c r="BQ371">
        <v>0</v>
      </c>
      <c r="BR371">
        <f>IF(BQ371&lt;&gt;0, BQ371, BO371)</f>
        <v>0</v>
      </c>
      <c r="BS371">
        <f>1-BR371/BG371</f>
        <v>0</v>
      </c>
      <c r="BT371">
        <f>(BG371-BF371)/(BG371-BR371)</f>
        <v>0</v>
      </c>
      <c r="BU371">
        <f>(BA371-BG371)/(BA371-BR371)</f>
        <v>0</v>
      </c>
      <c r="BV371">
        <f>(BG371-BF371)/(BG371-AZ371)</f>
        <v>0</v>
      </c>
      <c r="BW371">
        <f>(BA371-BG371)/(BA371-AZ371)</f>
        <v>0</v>
      </c>
      <c r="BX371">
        <f>(BT371*BR371/BF371)</f>
        <v>0</v>
      </c>
      <c r="BY371">
        <f>(1-BX371)</f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f>$B$11*DQ371+$C$11*DR371+$F$11*EC371*(1-EF371)</f>
        <v>0</v>
      </c>
      <c r="CS371">
        <f>CR371*CT371</f>
        <v>0</v>
      </c>
      <c r="CT371">
        <f>($B$11*$D$9+$C$11*$D$9+$F$11*((EP371+EH371)/MAX(EP371+EH371+EQ371, 0.1)*$I$9+EQ371/MAX(EP371+EH371+EQ371, 0.1)*$J$9))/($B$11+$C$11+$F$11)</f>
        <v>0</v>
      </c>
      <c r="CU371">
        <f>($B$11*$K$9+$C$11*$K$9+$F$11*((EP371+EH371)/MAX(EP371+EH371+EQ371, 0.1)*$P$9+EQ371/MAX(EP371+EH371+EQ371, 0.1)*$Q$9))/($B$11+$C$11+$F$11)</f>
        <v>0</v>
      </c>
      <c r="CV371">
        <v>2.96</v>
      </c>
      <c r="CW371">
        <v>0.5</v>
      </c>
      <c r="CX371" t="s">
        <v>408</v>
      </c>
      <c r="CY371">
        <v>2</v>
      </c>
      <c r="CZ371" t="b">
        <v>1</v>
      </c>
      <c r="DA371">
        <v>1510797204.6</v>
      </c>
      <c r="DB371">
        <v>1049.37444444444</v>
      </c>
      <c r="DC371">
        <v>1079.4837037037</v>
      </c>
      <c r="DD371">
        <v>25.0314444444444</v>
      </c>
      <c r="DE371">
        <v>24.1915777777778</v>
      </c>
      <c r="DF371">
        <v>1038.76888888889</v>
      </c>
      <c r="DG371">
        <v>24.4635259259259</v>
      </c>
      <c r="DH371">
        <v>500.092444444444</v>
      </c>
      <c r="DI371">
        <v>89.7983148148148</v>
      </c>
      <c r="DJ371">
        <v>0.100059033333333</v>
      </c>
      <c r="DK371">
        <v>26.6117888888889</v>
      </c>
      <c r="DL371">
        <v>27.5176407407407</v>
      </c>
      <c r="DM371">
        <v>999.9</v>
      </c>
      <c r="DN371">
        <v>0</v>
      </c>
      <c r="DO371">
        <v>0</v>
      </c>
      <c r="DP371">
        <v>10004.3744444444</v>
      </c>
      <c r="DQ371">
        <v>0</v>
      </c>
      <c r="DR371">
        <v>9.8192</v>
      </c>
      <c r="DS371">
        <v>-30.109337037037</v>
      </c>
      <c r="DT371">
        <v>1076.3162962963</v>
      </c>
      <c r="DU371">
        <v>1106.2462962963</v>
      </c>
      <c r="DV371">
        <v>0.839858333333334</v>
      </c>
      <c r="DW371">
        <v>1079.4837037037</v>
      </c>
      <c r="DX371">
        <v>24.1915777777778</v>
      </c>
      <c r="DY371">
        <v>2.24778111111111</v>
      </c>
      <c r="DZ371">
        <v>2.17236259259259</v>
      </c>
      <c r="EA371">
        <v>19.3069777777778</v>
      </c>
      <c r="EB371">
        <v>18.7599407407407</v>
      </c>
      <c r="EC371">
        <v>1999.98444444444</v>
      </c>
      <c r="ED371">
        <v>0.979994777777778</v>
      </c>
      <c r="EE371">
        <v>0.0200053962962963</v>
      </c>
      <c r="EF371">
        <v>0</v>
      </c>
      <c r="EG371">
        <v>2.30924814814815</v>
      </c>
      <c r="EH371">
        <v>0</v>
      </c>
      <c r="EI371">
        <v>4906.07444444444</v>
      </c>
      <c r="EJ371">
        <v>17299.9962962963</v>
      </c>
      <c r="EK371">
        <v>37.9324074074074</v>
      </c>
      <c r="EL371">
        <v>38.375</v>
      </c>
      <c r="EM371">
        <v>37.625</v>
      </c>
      <c r="EN371">
        <v>37.0806666666667</v>
      </c>
      <c r="EO371">
        <v>37.312</v>
      </c>
      <c r="EP371">
        <v>1959.9737037037</v>
      </c>
      <c r="EQ371">
        <v>40.0107407407407</v>
      </c>
      <c r="ER371">
        <v>0</v>
      </c>
      <c r="ES371">
        <v>1679597965.1</v>
      </c>
      <c r="ET371">
        <v>0</v>
      </c>
      <c r="EU371">
        <v>2.319716</v>
      </c>
      <c r="EV371">
        <v>0.186684606296236</v>
      </c>
      <c r="EW371">
        <v>1.34538461528039</v>
      </c>
      <c r="EX371">
        <v>4906.0628</v>
      </c>
      <c r="EY371">
        <v>15</v>
      </c>
      <c r="EZ371">
        <v>0</v>
      </c>
      <c r="FA371" t="s">
        <v>409</v>
      </c>
      <c r="FB371">
        <v>1510787920.6</v>
      </c>
      <c r="FC371">
        <v>1510787921.6</v>
      </c>
      <c r="FD371">
        <v>0</v>
      </c>
      <c r="FE371">
        <v>-0.101</v>
      </c>
      <c r="FF371">
        <v>-0.012</v>
      </c>
      <c r="FG371">
        <v>6.901</v>
      </c>
      <c r="FH371">
        <v>0.516</v>
      </c>
      <c r="FI371">
        <v>420</v>
      </c>
      <c r="FJ371">
        <v>24</v>
      </c>
      <c r="FK371">
        <v>0.32</v>
      </c>
      <c r="FL371">
        <v>0.12</v>
      </c>
      <c r="FM371">
        <v>0.847394975609756</v>
      </c>
      <c r="FN371">
        <v>-0.126197184668989</v>
      </c>
      <c r="FO371">
        <v>0.0151364036236466</v>
      </c>
      <c r="FP371">
        <v>1</v>
      </c>
      <c r="FQ371">
        <v>1</v>
      </c>
      <c r="FR371">
        <v>1</v>
      </c>
      <c r="FS371" t="s">
        <v>410</v>
      </c>
      <c r="FT371">
        <v>2.97285</v>
      </c>
      <c r="FU371">
        <v>2.75393</v>
      </c>
      <c r="FV371">
        <v>0.172772</v>
      </c>
      <c r="FW371">
        <v>0.176819</v>
      </c>
      <c r="FX371">
        <v>0.105196</v>
      </c>
      <c r="FY371">
        <v>0.104144</v>
      </c>
      <c r="FZ371">
        <v>32143.7</v>
      </c>
      <c r="GA371">
        <v>34887.2</v>
      </c>
      <c r="GB371">
        <v>35213.9</v>
      </c>
      <c r="GC371">
        <v>38437.3</v>
      </c>
      <c r="GD371">
        <v>44638</v>
      </c>
      <c r="GE371">
        <v>49722.8</v>
      </c>
      <c r="GF371">
        <v>54999.1</v>
      </c>
      <c r="GG371">
        <v>61638.8</v>
      </c>
      <c r="GH371">
        <v>1.98253</v>
      </c>
      <c r="GI371">
        <v>1.81607</v>
      </c>
      <c r="GJ371">
        <v>0.123817</v>
      </c>
      <c r="GK371">
        <v>0</v>
      </c>
      <c r="GL371">
        <v>25.4852</v>
      </c>
      <c r="GM371">
        <v>999.9</v>
      </c>
      <c r="GN371">
        <v>61.787</v>
      </c>
      <c r="GO371">
        <v>30.051</v>
      </c>
      <c r="GP371">
        <v>29.4019</v>
      </c>
      <c r="GQ371">
        <v>55.6234</v>
      </c>
      <c r="GR371">
        <v>48.9223</v>
      </c>
      <c r="GS371">
        <v>1</v>
      </c>
      <c r="GT371">
        <v>-0.00275661</v>
      </c>
      <c r="GU371">
        <v>0.799137</v>
      </c>
      <c r="GV371">
        <v>20.1154</v>
      </c>
      <c r="GW371">
        <v>5.19662</v>
      </c>
      <c r="GX371">
        <v>12.004</v>
      </c>
      <c r="GY371">
        <v>4.9754</v>
      </c>
      <c r="GZ371">
        <v>3.29303</v>
      </c>
      <c r="HA371">
        <v>9999</v>
      </c>
      <c r="HB371">
        <v>9999</v>
      </c>
      <c r="HC371">
        <v>999.9</v>
      </c>
      <c r="HD371">
        <v>9999</v>
      </c>
      <c r="HE371">
        <v>1.8631</v>
      </c>
      <c r="HF371">
        <v>1.86813</v>
      </c>
      <c r="HG371">
        <v>1.86788</v>
      </c>
      <c r="HH371">
        <v>1.86901</v>
      </c>
      <c r="HI371">
        <v>1.86983</v>
      </c>
      <c r="HJ371">
        <v>1.86586</v>
      </c>
      <c r="HK371">
        <v>1.86701</v>
      </c>
      <c r="HL371">
        <v>1.86831</v>
      </c>
      <c r="HM371">
        <v>5</v>
      </c>
      <c r="HN371">
        <v>0</v>
      </c>
      <c r="HO371">
        <v>0</v>
      </c>
      <c r="HP371">
        <v>0</v>
      </c>
      <c r="HQ371" t="s">
        <v>411</v>
      </c>
      <c r="HR371" t="s">
        <v>412</v>
      </c>
      <c r="HS371" t="s">
        <v>413</v>
      </c>
      <c r="HT371" t="s">
        <v>413</v>
      </c>
      <c r="HU371" t="s">
        <v>413</v>
      </c>
      <c r="HV371" t="s">
        <v>413</v>
      </c>
      <c r="HW371">
        <v>0</v>
      </c>
      <c r="HX371">
        <v>100</v>
      </c>
      <c r="HY371">
        <v>100</v>
      </c>
      <c r="HZ371">
        <v>10.75</v>
      </c>
      <c r="IA371">
        <v>0.5677</v>
      </c>
      <c r="IB371">
        <v>4.09459096810632</v>
      </c>
      <c r="IC371">
        <v>0.00701673648668627</v>
      </c>
      <c r="ID371">
        <v>-7.00304995360485e-07</v>
      </c>
      <c r="IE371">
        <v>-1.86506737496121e-11</v>
      </c>
      <c r="IF371">
        <v>0.00125787624930914</v>
      </c>
      <c r="IG371">
        <v>-0.0224036906934607</v>
      </c>
      <c r="IH371">
        <v>0.00249664406764014</v>
      </c>
      <c r="II371">
        <v>-2.59163740235367e-05</v>
      </c>
      <c r="IJ371">
        <v>-2</v>
      </c>
      <c r="IK371">
        <v>2020</v>
      </c>
      <c r="IL371">
        <v>1</v>
      </c>
      <c r="IM371">
        <v>25</v>
      </c>
      <c r="IN371">
        <v>154.9</v>
      </c>
      <c r="IO371">
        <v>154.8</v>
      </c>
      <c r="IP371">
        <v>2.24976</v>
      </c>
      <c r="IQ371">
        <v>2.62451</v>
      </c>
      <c r="IR371">
        <v>1.54785</v>
      </c>
      <c r="IS371">
        <v>2.30347</v>
      </c>
      <c r="IT371">
        <v>1.34644</v>
      </c>
      <c r="IU371">
        <v>2.30713</v>
      </c>
      <c r="IV371">
        <v>34.1905</v>
      </c>
      <c r="IW371">
        <v>24.2101</v>
      </c>
      <c r="IX371">
        <v>18</v>
      </c>
      <c r="IY371">
        <v>503.085</v>
      </c>
      <c r="IZ371">
        <v>397.647</v>
      </c>
      <c r="JA371">
        <v>24.1205</v>
      </c>
      <c r="JB371">
        <v>27.1537</v>
      </c>
      <c r="JC371">
        <v>30.0003</v>
      </c>
      <c r="JD371">
        <v>27.1104</v>
      </c>
      <c r="JE371">
        <v>27.0547</v>
      </c>
      <c r="JF371">
        <v>45.0464</v>
      </c>
      <c r="JG371">
        <v>25.5263</v>
      </c>
      <c r="JH371">
        <v>63.396</v>
      </c>
      <c r="JI371">
        <v>24.1047</v>
      </c>
      <c r="JJ371">
        <v>1126.92</v>
      </c>
      <c r="JK371">
        <v>24.2863</v>
      </c>
      <c r="JL371">
        <v>102.058</v>
      </c>
      <c r="JM371">
        <v>102.607</v>
      </c>
    </row>
    <row r="372" spans="1:273">
      <c r="A372">
        <v>356</v>
      </c>
      <c r="B372">
        <v>1510797217.1</v>
      </c>
      <c r="C372">
        <v>7885</v>
      </c>
      <c r="D372" t="s">
        <v>1123</v>
      </c>
      <c r="E372" t="s">
        <v>1124</v>
      </c>
      <c r="F372">
        <v>5</v>
      </c>
      <c r="G372" t="s">
        <v>798</v>
      </c>
      <c r="H372" t="s">
        <v>406</v>
      </c>
      <c r="I372">
        <v>1510797209.31429</v>
      </c>
      <c r="J372">
        <f>(K372)/1000</f>
        <v>0</v>
      </c>
      <c r="K372">
        <f>IF(CZ372, AN372, AH372)</f>
        <v>0</v>
      </c>
      <c r="L372">
        <f>IF(CZ372, AI372, AG372)</f>
        <v>0</v>
      </c>
      <c r="M372">
        <f>DB372 - IF(AU372&gt;1, L372*CV372*100.0/(AW372*DP372), 0)</f>
        <v>0</v>
      </c>
      <c r="N372">
        <f>((T372-J372/2)*M372-L372)/(T372+J372/2)</f>
        <v>0</v>
      </c>
      <c r="O372">
        <f>N372*(DI372+DJ372)/1000.0</f>
        <v>0</v>
      </c>
      <c r="P372">
        <f>(DB372 - IF(AU372&gt;1, L372*CV372*100.0/(AW372*DP372), 0))*(DI372+DJ372)/1000.0</f>
        <v>0</v>
      </c>
      <c r="Q372">
        <f>2.0/((1/S372-1/R372)+SIGN(S372)*SQRT((1/S372-1/R372)*(1/S372-1/R372) + 4*CW372/((CW372+1)*(CW372+1))*(2*1/S372*1/R372-1/R372*1/R372)))</f>
        <v>0</v>
      </c>
      <c r="R372">
        <f>IF(LEFT(CX372,1)&lt;&gt;"0",IF(LEFT(CX372,1)="1",3.0,CY372),$D$5+$E$5*(DP372*DI372/($K$5*1000))+$F$5*(DP372*DI372/($K$5*1000))*MAX(MIN(CV372,$J$5),$I$5)*MAX(MIN(CV372,$J$5),$I$5)+$G$5*MAX(MIN(CV372,$J$5),$I$5)*(DP372*DI372/($K$5*1000))+$H$5*(DP372*DI372/($K$5*1000))*(DP372*DI372/($K$5*1000)))</f>
        <v>0</v>
      </c>
      <c r="S372">
        <f>J372*(1000-(1000*0.61365*exp(17.502*W372/(240.97+W372))/(DI372+DJ372)+DD372)/2)/(1000*0.61365*exp(17.502*W372/(240.97+W372))/(DI372+DJ372)-DD372)</f>
        <v>0</v>
      </c>
      <c r="T372">
        <f>1/((CW372+1)/(Q372/1.6)+1/(R372/1.37)) + CW372/((CW372+1)/(Q372/1.6) + CW372/(R372/1.37))</f>
        <v>0</v>
      </c>
      <c r="U372">
        <f>(CR372*CU372)</f>
        <v>0</v>
      </c>
      <c r="V372">
        <f>(DK372+(U372+2*0.95*5.67E-8*(((DK372+$B$7)+273)^4-(DK372+273)^4)-44100*J372)/(1.84*29.3*R372+8*0.95*5.67E-8*(DK372+273)^3))</f>
        <v>0</v>
      </c>
      <c r="W372">
        <f>($C$7*DL372+$D$7*DM372+$E$7*V372)</f>
        <v>0</v>
      </c>
      <c r="X372">
        <f>0.61365*exp(17.502*W372/(240.97+W372))</f>
        <v>0</v>
      </c>
      <c r="Y372">
        <f>(Z372/AA372*100)</f>
        <v>0</v>
      </c>
      <c r="Z372">
        <f>DD372*(DI372+DJ372)/1000</f>
        <v>0</v>
      </c>
      <c r="AA372">
        <f>0.61365*exp(17.502*DK372/(240.97+DK372))</f>
        <v>0</v>
      </c>
      <c r="AB372">
        <f>(X372-DD372*(DI372+DJ372)/1000)</f>
        <v>0</v>
      </c>
      <c r="AC372">
        <f>(-J372*44100)</f>
        <v>0</v>
      </c>
      <c r="AD372">
        <f>2*29.3*R372*0.92*(DK372-W372)</f>
        <v>0</v>
      </c>
      <c r="AE372">
        <f>2*0.95*5.67E-8*(((DK372+$B$7)+273)^4-(W372+273)^4)</f>
        <v>0</v>
      </c>
      <c r="AF372">
        <f>U372+AE372+AC372+AD372</f>
        <v>0</v>
      </c>
      <c r="AG372">
        <f>DH372*AU372*(DC372-DB372*(1000-AU372*DE372)/(1000-AU372*DD372))/(100*CV372)</f>
        <v>0</v>
      </c>
      <c r="AH372">
        <f>1000*DH372*AU372*(DD372-DE372)/(100*CV372*(1000-AU372*DD372))</f>
        <v>0</v>
      </c>
      <c r="AI372">
        <f>(AJ372 - AK372 - DI372*1E3/(8.314*(DK372+273.15)) * AM372/DH372 * AL372) * DH372/(100*CV372) * (1000 - DE372)/1000</f>
        <v>0</v>
      </c>
      <c r="AJ372">
        <v>1140.28531721531</v>
      </c>
      <c r="AK372">
        <v>1117.21975757576</v>
      </c>
      <c r="AL372">
        <v>3.42207405551201</v>
      </c>
      <c r="AM372">
        <v>64.6680745848926</v>
      </c>
      <c r="AN372">
        <f>(AP372 - AO372 + DI372*1E3/(8.314*(DK372+273.15)) * AR372/DH372 * AQ372) * DH372/(100*CV372) * 1000/(1000 - AP372)</f>
        <v>0</v>
      </c>
      <c r="AO372">
        <v>24.2704868001648</v>
      </c>
      <c r="AP372">
        <v>25.0451090909091</v>
      </c>
      <c r="AQ372">
        <v>6.31284124653862e-06</v>
      </c>
      <c r="AR372">
        <v>99.6129753711119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MAX(0,($B$13+$C$13*DP372)/(1+$D$13*DP372)*DI372/(DK372+273)*$E$13)</f>
        <v>0</v>
      </c>
      <c r="AX372" t="s">
        <v>407</v>
      </c>
      <c r="AY372" t="s">
        <v>407</v>
      </c>
      <c r="AZ372">
        <v>0</v>
      </c>
      <c r="BA372">
        <v>0</v>
      </c>
      <c r="BB372">
        <f>1-AZ372/BA372</f>
        <v>0</v>
      </c>
      <c r="BC372">
        <v>0</v>
      </c>
      <c r="BD372" t="s">
        <v>407</v>
      </c>
      <c r="BE372" t="s">
        <v>407</v>
      </c>
      <c r="BF372">
        <v>0</v>
      </c>
      <c r="BG372">
        <v>0</v>
      </c>
      <c r="BH372">
        <f>1-BF372/BG372</f>
        <v>0</v>
      </c>
      <c r="BI372">
        <v>0.5</v>
      </c>
      <c r="BJ372">
        <f>CS372</f>
        <v>0</v>
      </c>
      <c r="BK372">
        <f>L372</f>
        <v>0</v>
      </c>
      <c r="BL372">
        <f>BH372*BI372*BJ372</f>
        <v>0</v>
      </c>
      <c r="BM372">
        <f>(BK372-BC372)/BJ372</f>
        <v>0</v>
      </c>
      <c r="BN372">
        <f>(BA372-BG372)/BG372</f>
        <v>0</v>
      </c>
      <c r="BO372">
        <f>AZ372/(BB372+AZ372/BG372)</f>
        <v>0</v>
      </c>
      <c r="BP372" t="s">
        <v>407</v>
      </c>
      <c r="BQ372">
        <v>0</v>
      </c>
      <c r="BR372">
        <f>IF(BQ372&lt;&gt;0, BQ372, BO372)</f>
        <v>0</v>
      </c>
      <c r="BS372">
        <f>1-BR372/BG372</f>
        <v>0</v>
      </c>
      <c r="BT372">
        <f>(BG372-BF372)/(BG372-BR372)</f>
        <v>0</v>
      </c>
      <c r="BU372">
        <f>(BA372-BG372)/(BA372-BR372)</f>
        <v>0</v>
      </c>
      <c r="BV372">
        <f>(BG372-BF372)/(BG372-AZ372)</f>
        <v>0</v>
      </c>
      <c r="BW372">
        <f>(BA372-BG372)/(BA372-AZ372)</f>
        <v>0</v>
      </c>
      <c r="BX372">
        <f>(BT372*BR372/BF372)</f>
        <v>0</v>
      </c>
      <c r="BY372">
        <f>(1-BX372)</f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f>$B$11*DQ372+$C$11*DR372+$F$11*EC372*(1-EF372)</f>
        <v>0</v>
      </c>
      <c r="CS372">
        <f>CR372*CT372</f>
        <v>0</v>
      </c>
      <c r="CT372">
        <f>($B$11*$D$9+$C$11*$D$9+$F$11*((EP372+EH372)/MAX(EP372+EH372+EQ372, 0.1)*$I$9+EQ372/MAX(EP372+EH372+EQ372, 0.1)*$J$9))/($B$11+$C$11+$F$11)</f>
        <v>0</v>
      </c>
      <c r="CU372">
        <f>($B$11*$K$9+$C$11*$K$9+$F$11*((EP372+EH372)/MAX(EP372+EH372+EQ372, 0.1)*$P$9+EQ372/MAX(EP372+EH372+EQ372, 0.1)*$Q$9))/($B$11+$C$11+$F$11)</f>
        <v>0</v>
      </c>
      <c r="CV372">
        <v>2.96</v>
      </c>
      <c r="CW372">
        <v>0.5</v>
      </c>
      <c r="CX372" t="s">
        <v>408</v>
      </c>
      <c r="CY372">
        <v>2</v>
      </c>
      <c r="CZ372" t="b">
        <v>1</v>
      </c>
      <c r="DA372">
        <v>1510797209.31429</v>
      </c>
      <c r="DB372">
        <v>1065.02357142857</v>
      </c>
      <c r="DC372">
        <v>1095.11535714286</v>
      </c>
      <c r="DD372">
        <v>25.0330785714286</v>
      </c>
      <c r="DE372">
        <v>24.2220571428571</v>
      </c>
      <c r="DF372">
        <v>1054.33071428571</v>
      </c>
      <c r="DG372">
        <v>24.4650821428571</v>
      </c>
      <c r="DH372">
        <v>500.08925</v>
      </c>
      <c r="DI372">
        <v>89.7979464285714</v>
      </c>
      <c r="DJ372">
        <v>0.100019389285714</v>
      </c>
      <c r="DK372">
        <v>26.612175</v>
      </c>
      <c r="DL372">
        <v>27.5182857142857</v>
      </c>
      <c r="DM372">
        <v>999.9</v>
      </c>
      <c r="DN372">
        <v>0</v>
      </c>
      <c r="DO372">
        <v>0</v>
      </c>
      <c r="DP372">
        <v>10003.6128571429</v>
      </c>
      <c r="DQ372">
        <v>0</v>
      </c>
      <c r="DR372">
        <v>9.8192</v>
      </c>
      <c r="DS372">
        <v>-30.0935464285714</v>
      </c>
      <c r="DT372">
        <v>1092.36785714286</v>
      </c>
      <c r="DU372">
        <v>1122.30142857143</v>
      </c>
      <c r="DV372">
        <v>0.811009</v>
      </c>
      <c r="DW372">
        <v>1095.11535714286</v>
      </c>
      <c r="DX372">
        <v>24.2220571428571</v>
      </c>
      <c r="DY372">
        <v>2.24791857142857</v>
      </c>
      <c r="DZ372">
        <v>2.17509142857143</v>
      </c>
      <c r="EA372">
        <v>19.3079678571429</v>
      </c>
      <c r="EB372">
        <v>18.7800035714286</v>
      </c>
      <c r="EC372">
        <v>2000.02</v>
      </c>
      <c r="ED372">
        <v>0.979995071428572</v>
      </c>
      <c r="EE372">
        <v>0.0200050928571429</v>
      </c>
      <c r="EF372">
        <v>0</v>
      </c>
      <c r="EG372">
        <v>2.28548928571429</v>
      </c>
      <c r="EH372">
        <v>0</v>
      </c>
      <c r="EI372">
        <v>4906.24535714286</v>
      </c>
      <c r="EJ372">
        <v>17300.3071428571</v>
      </c>
      <c r="EK372">
        <v>37.937</v>
      </c>
      <c r="EL372">
        <v>38.375</v>
      </c>
      <c r="EM372">
        <v>37.625</v>
      </c>
      <c r="EN372">
        <v>37.08675</v>
      </c>
      <c r="EO372">
        <v>37.312</v>
      </c>
      <c r="EP372">
        <v>1960.00892857143</v>
      </c>
      <c r="EQ372">
        <v>40.0110714285714</v>
      </c>
      <c r="ER372">
        <v>0</v>
      </c>
      <c r="ES372">
        <v>1679597969.9</v>
      </c>
      <c r="ET372">
        <v>0</v>
      </c>
      <c r="EU372">
        <v>2.3256</v>
      </c>
      <c r="EV372">
        <v>0.818138453085796</v>
      </c>
      <c r="EW372">
        <v>-0.266153841594054</v>
      </c>
      <c r="EX372">
        <v>4906.1776</v>
      </c>
      <c r="EY372">
        <v>15</v>
      </c>
      <c r="EZ372">
        <v>0</v>
      </c>
      <c r="FA372" t="s">
        <v>409</v>
      </c>
      <c r="FB372">
        <v>1510787920.6</v>
      </c>
      <c r="FC372">
        <v>1510787921.6</v>
      </c>
      <c r="FD372">
        <v>0</v>
      </c>
      <c r="FE372">
        <v>-0.101</v>
      </c>
      <c r="FF372">
        <v>-0.012</v>
      </c>
      <c r="FG372">
        <v>6.901</v>
      </c>
      <c r="FH372">
        <v>0.516</v>
      </c>
      <c r="FI372">
        <v>420</v>
      </c>
      <c r="FJ372">
        <v>24</v>
      </c>
      <c r="FK372">
        <v>0.32</v>
      </c>
      <c r="FL372">
        <v>0.12</v>
      </c>
      <c r="FM372">
        <v>0.825412658536586</v>
      </c>
      <c r="FN372">
        <v>-0.265846243902439</v>
      </c>
      <c r="FO372">
        <v>0.0339732041170827</v>
      </c>
      <c r="FP372">
        <v>1</v>
      </c>
      <c r="FQ372">
        <v>1</v>
      </c>
      <c r="FR372">
        <v>1</v>
      </c>
      <c r="FS372" t="s">
        <v>410</v>
      </c>
      <c r="FT372">
        <v>2.97278</v>
      </c>
      <c r="FU372">
        <v>2.75398</v>
      </c>
      <c r="FV372">
        <v>0.174462</v>
      </c>
      <c r="FW372">
        <v>0.178523</v>
      </c>
      <c r="FX372">
        <v>0.105252</v>
      </c>
      <c r="FY372">
        <v>0.104349</v>
      </c>
      <c r="FZ372">
        <v>32077.8</v>
      </c>
      <c r="GA372">
        <v>34815.2</v>
      </c>
      <c r="GB372">
        <v>35213.6</v>
      </c>
      <c r="GC372">
        <v>38437.3</v>
      </c>
      <c r="GD372">
        <v>44634.8</v>
      </c>
      <c r="GE372">
        <v>49711.6</v>
      </c>
      <c r="GF372">
        <v>54998.6</v>
      </c>
      <c r="GG372">
        <v>61639.1</v>
      </c>
      <c r="GH372">
        <v>1.9825</v>
      </c>
      <c r="GI372">
        <v>1.81605</v>
      </c>
      <c r="GJ372">
        <v>0.125024</v>
      </c>
      <c r="GK372">
        <v>0</v>
      </c>
      <c r="GL372">
        <v>25.4872</v>
      </c>
      <c r="GM372">
        <v>999.9</v>
      </c>
      <c r="GN372">
        <v>61.787</v>
      </c>
      <c r="GO372">
        <v>30.051</v>
      </c>
      <c r="GP372">
        <v>29.4029</v>
      </c>
      <c r="GQ372">
        <v>55.4834</v>
      </c>
      <c r="GR372">
        <v>49.2067</v>
      </c>
      <c r="GS372">
        <v>1</v>
      </c>
      <c r="GT372">
        <v>-0.00268293</v>
      </c>
      <c r="GU372">
        <v>0.819172</v>
      </c>
      <c r="GV372">
        <v>20.1154</v>
      </c>
      <c r="GW372">
        <v>5.19677</v>
      </c>
      <c r="GX372">
        <v>12.004</v>
      </c>
      <c r="GY372">
        <v>4.97545</v>
      </c>
      <c r="GZ372">
        <v>3.293</v>
      </c>
      <c r="HA372">
        <v>9999</v>
      </c>
      <c r="HB372">
        <v>9999</v>
      </c>
      <c r="HC372">
        <v>999.9</v>
      </c>
      <c r="HD372">
        <v>9999</v>
      </c>
      <c r="HE372">
        <v>1.8631</v>
      </c>
      <c r="HF372">
        <v>1.86813</v>
      </c>
      <c r="HG372">
        <v>1.86788</v>
      </c>
      <c r="HH372">
        <v>1.86903</v>
      </c>
      <c r="HI372">
        <v>1.86984</v>
      </c>
      <c r="HJ372">
        <v>1.86585</v>
      </c>
      <c r="HK372">
        <v>1.86701</v>
      </c>
      <c r="HL372">
        <v>1.86832</v>
      </c>
      <c r="HM372">
        <v>5</v>
      </c>
      <c r="HN372">
        <v>0</v>
      </c>
      <c r="HO372">
        <v>0</v>
      </c>
      <c r="HP372">
        <v>0</v>
      </c>
      <c r="HQ372" t="s">
        <v>411</v>
      </c>
      <c r="HR372" t="s">
        <v>412</v>
      </c>
      <c r="HS372" t="s">
        <v>413</v>
      </c>
      <c r="HT372" t="s">
        <v>413</v>
      </c>
      <c r="HU372" t="s">
        <v>413</v>
      </c>
      <c r="HV372" t="s">
        <v>413</v>
      </c>
      <c r="HW372">
        <v>0</v>
      </c>
      <c r="HX372">
        <v>100</v>
      </c>
      <c r="HY372">
        <v>100</v>
      </c>
      <c r="HZ372">
        <v>10.84</v>
      </c>
      <c r="IA372">
        <v>0.5687</v>
      </c>
      <c r="IB372">
        <v>4.09459096810632</v>
      </c>
      <c r="IC372">
        <v>0.00701673648668627</v>
      </c>
      <c r="ID372">
        <v>-7.00304995360485e-07</v>
      </c>
      <c r="IE372">
        <v>-1.86506737496121e-11</v>
      </c>
      <c r="IF372">
        <v>0.00125787624930914</v>
      </c>
      <c r="IG372">
        <v>-0.0224036906934607</v>
      </c>
      <c r="IH372">
        <v>0.00249664406764014</v>
      </c>
      <c r="II372">
        <v>-2.59163740235367e-05</v>
      </c>
      <c r="IJ372">
        <v>-2</v>
      </c>
      <c r="IK372">
        <v>2020</v>
      </c>
      <c r="IL372">
        <v>1</v>
      </c>
      <c r="IM372">
        <v>25</v>
      </c>
      <c r="IN372">
        <v>154.9</v>
      </c>
      <c r="IO372">
        <v>154.9</v>
      </c>
      <c r="IP372">
        <v>2.27905</v>
      </c>
      <c r="IQ372">
        <v>2.61841</v>
      </c>
      <c r="IR372">
        <v>1.54785</v>
      </c>
      <c r="IS372">
        <v>2.30347</v>
      </c>
      <c r="IT372">
        <v>1.34644</v>
      </c>
      <c r="IU372">
        <v>2.37061</v>
      </c>
      <c r="IV372">
        <v>34.1678</v>
      </c>
      <c r="IW372">
        <v>24.2188</v>
      </c>
      <c r="IX372">
        <v>18</v>
      </c>
      <c r="IY372">
        <v>503.068</v>
      </c>
      <c r="IZ372">
        <v>397.633</v>
      </c>
      <c r="JA372">
        <v>24.1025</v>
      </c>
      <c r="JB372">
        <v>27.1537</v>
      </c>
      <c r="JC372">
        <v>30.0002</v>
      </c>
      <c r="JD372">
        <v>27.1104</v>
      </c>
      <c r="JE372">
        <v>27.0547</v>
      </c>
      <c r="JF372">
        <v>45.6222</v>
      </c>
      <c r="JG372">
        <v>25.5263</v>
      </c>
      <c r="JH372">
        <v>63.396</v>
      </c>
      <c r="JI372">
        <v>24.088</v>
      </c>
      <c r="JJ372">
        <v>1140.37</v>
      </c>
      <c r="JK372">
        <v>24.2707</v>
      </c>
      <c r="JL372">
        <v>102.057</v>
      </c>
      <c r="JM372">
        <v>102.608</v>
      </c>
    </row>
    <row r="373" spans="1:273">
      <c r="A373">
        <v>357</v>
      </c>
      <c r="B373">
        <v>1510797222.1</v>
      </c>
      <c r="C373">
        <v>7890</v>
      </c>
      <c r="D373" t="s">
        <v>1125</v>
      </c>
      <c r="E373" t="s">
        <v>1126</v>
      </c>
      <c r="F373">
        <v>5</v>
      </c>
      <c r="G373" t="s">
        <v>798</v>
      </c>
      <c r="H373" t="s">
        <v>406</v>
      </c>
      <c r="I373">
        <v>1510797214.6</v>
      </c>
      <c r="J373">
        <f>(K373)/1000</f>
        <v>0</v>
      </c>
      <c r="K373">
        <f>IF(CZ373, AN373, AH373)</f>
        <v>0</v>
      </c>
      <c r="L373">
        <f>IF(CZ373, AI373, AG373)</f>
        <v>0</v>
      </c>
      <c r="M373">
        <f>DB373 - IF(AU373&gt;1, L373*CV373*100.0/(AW373*DP373), 0)</f>
        <v>0</v>
      </c>
      <c r="N373">
        <f>((T373-J373/2)*M373-L373)/(T373+J373/2)</f>
        <v>0</v>
      </c>
      <c r="O373">
        <f>N373*(DI373+DJ373)/1000.0</f>
        <v>0</v>
      </c>
      <c r="P373">
        <f>(DB373 - IF(AU373&gt;1, L373*CV373*100.0/(AW373*DP373), 0))*(DI373+DJ373)/1000.0</f>
        <v>0</v>
      </c>
      <c r="Q373">
        <f>2.0/((1/S373-1/R373)+SIGN(S373)*SQRT((1/S373-1/R373)*(1/S373-1/R373) + 4*CW373/((CW373+1)*(CW373+1))*(2*1/S373*1/R373-1/R373*1/R373)))</f>
        <v>0</v>
      </c>
      <c r="R373">
        <f>IF(LEFT(CX373,1)&lt;&gt;"0",IF(LEFT(CX373,1)="1",3.0,CY373),$D$5+$E$5*(DP373*DI373/($K$5*1000))+$F$5*(DP373*DI373/($K$5*1000))*MAX(MIN(CV373,$J$5),$I$5)*MAX(MIN(CV373,$J$5),$I$5)+$G$5*MAX(MIN(CV373,$J$5),$I$5)*(DP373*DI373/($K$5*1000))+$H$5*(DP373*DI373/($K$5*1000))*(DP373*DI373/($K$5*1000)))</f>
        <v>0</v>
      </c>
      <c r="S373">
        <f>J373*(1000-(1000*0.61365*exp(17.502*W373/(240.97+W373))/(DI373+DJ373)+DD373)/2)/(1000*0.61365*exp(17.502*W373/(240.97+W373))/(DI373+DJ373)-DD373)</f>
        <v>0</v>
      </c>
      <c r="T373">
        <f>1/((CW373+1)/(Q373/1.6)+1/(R373/1.37)) + CW373/((CW373+1)/(Q373/1.6) + CW373/(R373/1.37))</f>
        <v>0</v>
      </c>
      <c r="U373">
        <f>(CR373*CU373)</f>
        <v>0</v>
      </c>
      <c r="V373">
        <f>(DK373+(U373+2*0.95*5.67E-8*(((DK373+$B$7)+273)^4-(DK373+273)^4)-44100*J373)/(1.84*29.3*R373+8*0.95*5.67E-8*(DK373+273)^3))</f>
        <v>0</v>
      </c>
      <c r="W373">
        <f>($C$7*DL373+$D$7*DM373+$E$7*V373)</f>
        <v>0</v>
      </c>
      <c r="X373">
        <f>0.61365*exp(17.502*W373/(240.97+W373))</f>
        <v>0</v>
      </c>
      <c r="Y373">
        <f>(Z373/AA373*100)</f>
        <v>0</v>
      </c>
      <c r="Z373">
        <f>DD373*(DI373+DJ373)/1000</f>
        <v>0</v>
      </c>
      <c r="AA373">
        <f>0.61365*exp(17.502*DK373/(240.97+DK373))</f>
        <v>0</v>
      </c>
      <c r="AB373">
        <f>(X373-DD373*(DI373+DJ373)/1000)</f>
        <v>0</v>
      </c>
      <c r="AC373">
        <f>(-J373*44100)</f>
        <v>0</v>
      </c>
      <c r="AD373">
        <f>2*29.3*R373*0.92*(DK373-W373)</f>
        <v>0</v>
      </c>
      <c r="AE373">
        <f>2*0.95*5.67E-8*(((DK373+$B$7)+273)^4-(W373+273)^4)</f>
        <v>0</v>
      </c>
      <c r="AF373">
        <f>U373+AE373+AC373+AD373</f>
        <v>0</v>
      </c>
      <c r="AG373">
        <f>DH373*AU373*(DC373-DB373*(1000-AU373*DE373)/(1000-AU373*DD373))/(100*CV373)</f>
        <v>0</v>
      </c>
      <c r="AH373">
        <f>1000*DH373*AU373*(DD373-DE373)/(100*CV373*(1000-AU373*DD373))</f>
        <v>0</v>
      </c>
      <c r="AI373">
        <f>(AJ373 - AK373 - DI373*1E3/(8.314*(DK373+273.15)) * AM373/DH373 * AL373) * DH373/(100*CV373) * (1000 - DE373)/1000</f>
        <v>0</v>
      </c>
      <c r="AJ373">
        <v>1157.52652191344</v>
      </c>
      <c r="AK373">
        <v>1134.3996969697</v>
      </c>
      <c r="AL373">
        <v>3.42699106560214</v>
      </c>
      <c r="AM373">
        <v>64.6680745848926</v>
      </c>
      <c r="AN373">
        <f>(AP373 - AO373 + DI373*1E3/(8.314*(DK373+273.15)) * AR373/DH373 * AQ373) * DH373/(100*CV373) * 1000/(1000 - AP373)</f>
        <v>0</v>
      </c>
      <c r="AO373">
        <v>24.3051874401449</v>
      </c>
      <c r="AP373">
        <v>25.0664314685315</v>
      </c>
      <c r="AQ373">
        <v>0.00587376188892419</v>
      </c>
      <c r="AR373">
        <v>99.6129753711119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MAX(0,($B$13+$C$13*DP373)/(1+$D$13*DP373)*DI373/(DK373+273)*$E$13)</f>
        <v>0</v>
      </c>
      <c r="AX373" t="s">
        <v>407</v>
      </c>
      <c r="AY373" t="s">
        <v>407</v>
      </c>
      <c r="AZ373">
        <v>0</v>
      </c>
      <c r="BA373">
        <v>0</v>
      </c>
      <c r="BB373">
        <f>1-AZ373/BA373</f>
        <v>0</v>
      </c>
      <c r="BC373">
        <v>0</v>
      </c>
      <c r="BD373" t="s">
        <v>407</v>
      </c>
      <c r="BE373" t="s">
        <v>407</v>
      </c>
      <c r="BF373">
        <v>0</v>
      </c>
      <c r="BG373">
        <v>0</v>
      </c>
      <c r="BH373">
        <f>1-BF373/BG373</f>
        <v>0</v>
      </c>
      <c r="BI373">
        <v>0.5</v>
      </c>
      <c r="BJ373">
        <f>CS373</f>
        <v>0</v>
      </c>
      <c r="BK373">
        <f>L373</f>
        <v>0</v>
      </c>
      <c r="BL373">
        <f>BH373*BI373*BJ373</f>
        <v>0</v>
      </c>
      <c r="BM373">
        <f>(BK373-BC373)/BJ373</f>
        <v>0</v>
      </c>
      <c r="BN373">
        <f>(BA373-BG373)/BG373</f>
        <v>0</v>
      </c>
      <c r="BO373">
        <f>AZ373/(BB373+AZ373/BG373)</f>
        <v>0</v>
      </c>
      <c r="BP373" t="s">
        <v>407</v>
      </c>
      <c r="BQ373">
        <v>0</v>
      </c>
      <c r="BR373">
        <f>IF(BQ373&lt;&gt;0, BQ373, BO373)</f>
        <v>0</v>
      </c>
      <c r="BS373">
        <f>1-BR373/BG373</f>
        <v>0</v>
      </c>
      <c r="BT373">
        <f>(BG373-BF373)/(BG373-BR373)</f>
        <v>0</v>
      </c>
      <c r="BU373">
        <f>(BA373-BG373)/(BA373-BR373)</f>
        <v>0</v>
      </c>
      <c r="BV373">
        <f>(BG373-BF373)/(BG373-AZ373)</f>
        <v>0</v>
      </c>
      <c r="BW373">
        <f>(BA373-BG373)/(BA373-AZ373)</f>
        <v>0</v>
      </c>
      <c r="BX373">
        <f>(BT373*BR373/BF373)</f>
        <v>0</v>
      </c>
      <c r="BY373">
        <f>(1-BX373)</f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f>$B$11*DQ373+$C$11*DR373+$F$11*EC373*(1-EF373)</f>
        <v>0</v>
      </c>
      <c r="CS373">
        <f>CR373*CT373</f>
        <v>0</v>
      </c>
      <c r="CT373">
        <f>($B$11*$D$9+$C$11*$D$9+$F$11*((EP373+EH373)/MAX(EP373+EH373+EQ373, 0.1)*$I$9+EQ373/MAX(EP373+EH373+EQ373, 0.1)*$J$9))/($B$11+$C$11+$F$11)</f>
        <v>0</v>
      </c>
      <c r="CU373">
        <f>($B$11*$K$9+$C$11*$K$9+$F$11*((EP373+EH373)/MAX(EP373+EH373+EQ373, 0.1)*$P$9+EQ373/MAX(EP373+EH373+EQ373, 0.1)*$Q$9))/($B$11+$C$11+$F$11)</f>
        <v>0</v>
      </c>
      <c r="CV373">
        <v>2.96</v>
      </c>
      <c r="CW373">
        <v>0.5</v>
      </c>
      <c r="CX373" t="s">
        <v>408</v>
      </c>
      <c r="CY373">
        <v>2</v>
      </c>
      <c r="CZ373" t="b">
        <v>1</v>
      </c>
      <c r="DA373">
        <v>1510797214.6</v>
      </c>
      <c r="DB373">
        <v>1082.64296296296</v>
      </c>
      <c r="DC373">
        <v>1112.73296296296</v>
      </c>
      <c r="DD373">
        <v>25.0416259259259</v>
      </c>
      <c r="DE373">
        <v>24.2619407407407</v>
      </c>
      <c r="DF373">
        <v>1071.8537037037</v>
      </c>
      <c r="DG373">
        <v>24.4731962962963</v>
      </c>
      <c r="DH373">
        <v>500.083481481481</v>
      </c>
      <c r="DI373">
        <v>89.7976925925926</v>
      </c>
      <c r="DJ373">
        <v>0.0999533666666667</v>
      </c>
      <c r="DK373">
        <v>26.6120185185185</v>
      </c>
      <c r="DL373">
        <v>27.5242740740741</v>
      </c>
      <c r="DM373">
        <v>999.9</v>
      </c>
      <c r="DN373">
        <v>0</v>
      </c>
      <c r="DO373">
        <v>0</v>
      </c>
      <c r="DP373">
        <v>10008.097037037</v>
      </c>
      <c r="DQ373">
        <v>0</v>
      </c>
      <c r="DR373">
        <v>9.8192</v>
      </c>
      <c r="DS373">
        <v>-30.0918037037037</v>
      </c>
      <c r="DT373">
        <v>1110.44925925926</v>
      </c>
      <c r="DU373">
        <v>1140.40296296296</v>
      </c>
      <c r="DV373">
        <v>0.779670888888889</v>
      </c>
      <c r="DW373">
        <v>1112.73296296296</v>
      </c>
      <c r="DX373">
        <v>24.2619407407407</v>
      </c>
      <c r="DY373">
        <v>2.24868037037037</v>
      </c>
      <c r="DZ373">
        <v>2.17866777777778</v>
      </c>
      <c r="EA373">
        <v>19.3134074074074</v>
      </c>
      <c r="EB373">
        <v>18.8062814814815</v>
      </c>
      <c r="EC373">
        <v>2000.02148148148</v>
      </c>
      <c r="ED373">
        <v>0.979995</v>
      </c>
      <c r="EE373">
        <v>0.0200051666666667</v>
      </c>
      <c r="EF373">
        <v>0</v>
      </c>
      <c r="EG373">
        <v>2.28226666666667</v>
      </c>
      <c r="EH373">
        <v>0</v>
      </c>
      <c r="EI373">
        <v>4906.15851851852</v>
      </c>
      <c r="EJ373">
        <v>17300.3222222222</v>
      </c>
      <c r="EK373">
        <v>37.937</v>
      </c>
      <c r="EL373">
        <v>38.375</v>
      </c>
      <c r="EM373">
        <v>37.625</v>
      </c>
      <c r="EN373">
        <v>37.083</v>
      </c>
      <c r="EO373">
        <v>37.312</v>
      </c>
      <c r="EP373">
        <v>1960.01</v>
      </c>
      <c r="EQ373">
        <v>40.0114814814815</v>
      </c>
      <c r="ER373">
        <v>0</v>
      </c>
      <c r="ES373">
        <v>1679597975.3</v>
      </c>
      <c r="ET373">
        <v>0</v>
      </c>
      <c r="EU373">
        <v>2.3124</v>
      </c>
      <c r="EV373">
        <v>-0.797483776920527</v>
      </c>
      <c r="EW373">
        <v>-1.69264956785526</v>
      </c>
      <c r="EX373">
        <v>4906.08807692308</v>
      </c>
      <c r="EY373">
        <v>15</v>
      </c>
      <c r="EZ373">
        <v>0</v>
      </c>
      <c r="FA373" t="s">
        <v>409</v>
      </c>
      <c r="FB373">
        <v>1510787920.6</v>
      </c>
      <c r="FC373">
        <v>1510787921.6</v>
      </c>
      <c r="FD373">
        <v>0</v>
      </c>
      <c r="FE373">
        <v>-0.101</v>
      </c>
      <c r="FF373">
        <v>-0.012</v>
      </c>
      <c r="FG373">
        <v>6.901</v>
      </c>
      <c r="FH373">
        <v>0.516</v>
      </c>
      <c r="FI373">
        <v>420</v>
      </c>
      <c r="FJ373">
        <v>24</v>
      </c>
      <c r="FK373">
        <v>0.32</v>
      </c>
      <c r="FL373">
        <v>0.12</v>
      </c>
      <c r="FM373">
        <v>0.798030658536586</v>
      </c>
      <c r="FN373">
        <v>-0.398722264808363</v>
      </c>
      <c r="FO373">
        <v>0.0436709920168647</v>
      </c>
      <c r="FP373">
        <v>1</v>
      </c>
      <c r="FQ373">
        <v>1</v>
      </c>
      <c r="FR373">
        <v>1</v>
      </c>
      <c r="FS373" t="s">
        <v>410</v>
      </c>
      <c r="FT373">
        <v>2.97287</v>
      </c>
      <c r="FU373">
        <v>2.75392</v>
      </c>
      <c r="FV373">
        <v>0.176149</v>
      </c>
      <c r="FW373">
        <v>0.180127</v>
      </c>
      <c r="FX373">
        <v>0.105309</v>
      </c>
      <c r="FY373">
        <v>0.104361</v>
      </c>
      <c r="FZ373">
        <v>32012.3</v>
      </c>
      <c r="GA373">
        <v>34747</v>
      </c>
      <c r="GB373">
        <v>35213.6</v>
      </c>
      <c r="GC373">
        <v>38437.1</v>
      </c>
      <c r="GD373">
        <v>44632</v>
      </c>
      <c r="GE373">
        <v>49710.5</v>
      </c>
      <c r="GF373">
        <v>54998.8</v>
      </c>
      <c r="GG373">
        <v>61638.4</v>
      </c>
      <c r="GH373">
        <v>1.98245</v>
      </c>
      <c r="GI373">
        <v>1.8162</v>
      </c>
      <c r="GJ373">
        <v>0.124846</v>
      </c>
      <c r="GK373">
        <v>0</v>
      </c>
      <c r="GL373">
        <v>25.4874</v>
      </c>
      <c r="GM373">
        <v>999.9</v>
      </c>
      <c r="GN373">
        <v>61.787</v>
      </c>
      <c r="GO373">
        <v>30.041</v>
      </c>
      <c r="GP373">
        <v>29.386</v>
      </c>
      <c r="GQ373">
        <v>55.6734</v>
      </c>
      <c r="GR373">
        <v>49.383</v>
      </c>
      <c r="GS373">
        <v>1</v>
      </c>
      <c r="GT373">
        <v>-0.00269055</v>
      </c>
      <c r="GU373">
        <v>0.864741</v>
      </c>
      <c r="GV373">
        <v>20.1151</v>
      </c>
      <c r="GW373">
        <v>5.19603</v>
      </c>
      <c r="GX373">
        <v>12.004</v>
      </c>
      <c r="GY373">
        <v>4.97525</v>
      </c>
      <c r="GZ373">
        <v>3.29295</v>
      </c>
      <c r="HA373">
        <v>9999</v>
      </c>
      <c r="HB373">
        <v>9999</v>
      </c>
      <c r="HC373">
        <v>999.9</v>
      </c>
      <c r="HD373">
        <v>9999</v>
      </c>
      <c r="HE373">
        <v>1.8631</v>
      </c>
      <c r="HF373">
        <v>1.86813</v>
      </c>
      <c r="HG373">
        <v>1.86787</v>
      </c>
      <c r="HH373">
        <v>1.86904</v>
      </c>
      <c r="HI373">
        <v>1.86985</v>
      </c>
      <c r="HJ373">
        <v>1.86586</v>
      </c>
      <c r="HK373">
        <v>1.86699</v>
      </c>
      <c r="HL373">
        <v>1.86834</v>
      </c>
      <c r="HM373">
        <v>5</v>
      </c>
      <c r="HN373">
        <v>0</v>
      </c>
      <c r="HO373">
        <v>0</v>
      </c>
      <c r="HP373">
        <v>0</v>
      </c>
      <c r="HQ373" t="s">
        <v>411</v>
      </c>
      <c r="HR373" t="s">
        <v>412</v>
      </c>
      <c r="HS373" t="s">
        <v>413</v>
      </c>
      <c r="HT373" t="s">
        <v>413</v>
      </c>
      <c r="HU373" t="s">
        <v>413</v>
      </c>
      <c r="HV373" t="s">
        <v>413</v>
      </c>
      <c r="HW373">
        <v>0</v>
      </c>
      <c r="HX373">
        <v>100</v>
      </c>
      <c r="HY373">
        <v>100</v>
      </c>
      <c r="HZ373">
        <v>10.92</v>
      </c>
      <c r="IA373">
        <v>0.5697</v>
      </c>
      <c r="IB373">
        <v>4.09459096810632</v>
      </c>
      <c r="IC373">
        <v>0.00701673648668627</v>
      </c>
      <c r="ID373">
        <v>-7.00304995360485e-07</v>
      </c>
      <c r="IE373">
        <v>-1.86506737496121e-11</v>
      </c>
      <c r="IF373">
        <v>0.00125787624930914</v>
      </c>
      <c r="IG373">
        <v>-0.0224036906934607</v>
      </c>
      <c r="IH373">
        <v>0.00249664406764014</v>
      </c>
      <c r="II373">
        <v>-2.59163740235367e-05</v>
      </c>
      <c r="IJ373">
        <v>-2</v>
      </c>
      <c r="IK373">
        <v>2020</v>
      </c>
      <c r="IL373">
        <v>1</v>
      </c>
      <c r="IM373">
        <v>25</v>
      </c>
      <c r="IN373">
        <v>155</v>
      </c>
      <c r="IO373">
        <v>155</v>
      </c>
      <c r="IP373">
        <v>2.30347</v>
      </c>
      <c r="IQ373">
        <v>2.61841</v>
      </c>
      <c r="IR373">
        <v>1.54785</v>
      </c>
      <c r="IS373">
        <v>2.30347</v>
      </c>
      <c r="IT373">
        <v>1.34644</v>
      </c>
      <c r="IU373">
        <v>2.43042</v>
      </c>
      <c r="IV373">
        <v>34.1905</v>
      </c>
      <c r="IW373">
        <v>24.2188</v>
      </c>
      <c r="IX373">
        <v>18</v>
      </c>
      <c r="IY373">
        <v>503.035</v>
      </c>
      <c r="IZ373">
        <v>397.716</v>
      </c>
      <c r="JA373">
        <v>24.0829</v>
      </c>
      <c r="JB373">
        <v>27.1537</v>
      </c>
      <c r="JC373">
        <v>30.0002</v>
      </c>
      <c r="JD373">
        <v>27.1104</v>
      </c>
      <c r="JE373">
        <v>27.0547</v>
      </c>
      <c r="JF373">
        <v>46.1175</v>
      </c>
      <c r="JG373">
        <v>25.2393</v>
      </c>
      <c r="JH373">
        <v>63.396</v>
      </c>
      <c r="JI373">
        <v>24.0529</v>
      </c>
      <c r="JJ373">
        <v>1160.45</v>
      </c>
      <c r="JK373">
        <v>24.4649</v>
      </c>
      <c r="JL373">
        <v>102.058</v>
      </c>
      <c r="JM373">
        <v>102.607</v>
      </c>
    </row>
    <row r="374" spans="1:273">
      <c r="A374">
        <v>358</v>
      </c>
      <c r="B374">
        <v>1510797227.1</v>
      </c>
      <c r="C374">
        <v>7895</v>
      </c>
      <c r="D374" t="s">
        <v>1127</v>
      </c>
      <c r="E374" t="s">
        <v>1128</v>
      </c>
      <c r="F374">
        <v>5</v>
      </c>
      <c r="G374" t="s">
        <v>798</v>
      </c>
      <c r="H374" t="s">
        <v>406</v>
      </c>
      <c r="I374">
        <v>1510797219.31429</v>
      </c>
      <c r="J374">
        <f>(K374)/1000</f>
        <v>0</v>
      </c>
      <c r="K374">
        <f>IF(CZ374, AN374, AH374)</f>
        <v>0</v>
      </c>
      <c r="L374">
        <f>IF(CZ374, AI374, AG374)</f>
        <v>0</v>
      </c>
      <c r="M374">
        <f>DB374 - IF(AU374&gt;1, L374*CV374*100.0/(AW374*DP374), 0)</f>
        <v>0</v>
      </c>
      <c r="N374">
        <f>((T374-J374/2)*M374-L374)/(T374+J374/2)</f>
        <v>0</v>
      </c>
      <c r="O374">
        <f>N374*(DI374+DJ374)/1000.0</f>
        <v>0</v>
      </c>
      <c r="P374">
        <f>(DB374 - IF(AU374&gt;1, L374*CV374*100.0/(AW374*DP374), 0))*(DI374+DJ374)/1000.0</f>
        <v>0</v>
      </c>
      <c r="Q374">
        <f>2.0/((1/S374-1/R374)+SIGN(S374)*SQRT((1/S374-1/R374)*(1/S374-1/R374) + 4*CW374/((CW374+1)*(CW374+1))*(2*1/S374*1/R374-1/R374*1/R374)))</f>
        <v>0</v>
      </c>
      <c r="R374">
        <f>IF(LEFT(CX374,1)&lt;&gt;"0",IF(LEFT(CX374,1)="1",3.0,CY374),$D$5+$E$5*(DP374*DI374/($K$5*1000))+$F$5*(DP374*DI374/($K$5*1000))*MAX(MIN(CV374,$J$5),$I$5)*MAX(MIN(CV374,$J$5),$I$5)+$G$5*MAX(MIN(CV374,$J$5),$I$5)*(DP374*DI374/($K$5*1000))+$H$5*(DP374*DI374/($K$5*1000))*(DP374*DI374/($K$5*1000)))</f>
        <v>0</v>
      </c>
      <c r="S374">
        <f>J374*(1000-(1000*0.61365*exp(17.502*W374/(240.97+W374))/(DI374+DJ374)+DD374)/2)/(1000*0.61365*exp(17.502*W374/(240.97+W374))/(DI374+DJ374)-DD374)</f>
        <v>0</v>
      </c>
      <c r="T374">
        <f>1/((CW374+1)/(Q374/1.6)+1/(R374/1.37)) + CW374/((CW374+1)/(Q374/1.6) + CW374/(R374/1.37))</f>
        <v>0</v>
      </c>
      <c r="U374">
        <f>(CR374*CU374)</f>
        <v>0</v>
      </c>
      <c r="V374">
        <f>(DK374+(U374+2*0.95*5.67E-8*(((DK374+$B$7)+273)^4-(DK374+273)^4)-44100*J374)/(1.84*29.3*R374+8*0.95*5.67E-8*(DK374+273)^3))</f>
        <v>0</v>
      </c>
      <c r="W374">
        <f>($C$7*DL374+$D$7*DM374+$E$7*V374)</f>
        <v>0</v>
      </c>
      <c r="X374">
        <f>0.61365*exp(17.502*W374/(240.97+W374))</f>
        <v>0</v>
      </c>
      <c r="Y374">
        <f>(Z374/AA374*100)</f>
        <v>0</v>
      </c>
      <c r="Z374">
        <f>DD374*(DI374+DJ374)/1000</f>
        <v>0</v>
      </c>
      <c r="AA374">
        <f>0.61365*exp(17.502*DK374/(240.97+DK374))</f>
        <v>0</v>
      </c>
      <c r="AB374">
        <f>(X374-DD374*(DI374+DJ374)/1000)</f>
        <v>0</v>
      </c>
      <c r="AC374">
        <f>(-J374*44100)</f>
        <v>0</v>
      </c>
      <c r="AD374">
        <f>2*29.3*R374*0.92*(DK374-W374)</f>
        <v>0</v>
      </c>
      <c r="AE374">
        <f>2*0.95*5.67E-8*(((DK374+$B$7)+273)^4-(W374+273)^4)</f>
        <v>0</v>
      </c>
      <c r="AF374">
        <f>U374+AE374+AC374+AD374</f>
        <v>0</v>
      </c>
      <c r="AG374">
        <f>DH374*AU374*(DC374-DB374*(1000-AU374*DE374)/(1000-AU374*DD374))/(100*CV374)</f>
        <v>0</v>
      </c>
      <c r="AH374">
        <f>1000*DH374*AU374*(DD374-DE374)/(100*CV374*(1000-AU374*DD374))</f>
        <v>0</v>
      </c>
      <c r="AI374">
        <f>(AJ374 - AK374 - DI374*1E3/(8.314*(DK374+273.15)) * AM374/DH374 * AL374) * DH374/(100*CV374) * (1000 - DE374)/1000</f>
        <v>0</v>
      </c>
      <c r="AJ374">
        <v>1174.24729945586</v>
      </c>
      <c r="AK374">
        <v>1151.34751515152</v>
      </c>
      <c r="AL374">
        <v>3.40639491145447</v>
      </c>
      <c r="AM374">
        <v>64.6680745848926</v>
      </c>
      <c r="AN374">
        <f>(AP374 - AO374 + DI374*1E3/(8.314*(DK374+273.15)) * AR374/DH374 * AQ374) * DH374/(100*CV374) * 1000/(1000 - AP374)</f>
        <v>0</v>
      </c>
      <c r="AO374">
        <v>24.3120381880726</v>
      </c>
      <c r="AP374">
        <v>25.0760013986014</v>
      </c>
      <c r="AQ374">
        <v>0.000423757979723508</v>
      </c>
      <c r="AR374">
        <v>99.6129753711119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MAX(0,($B$13+$C$13*DP374)/(1+$D$13*DP374)*DI374/(DK374+273)*$E$13)</f>
        <v>0</v>
      </c>
      <c r="AX374" t="s">
        <v>407</v>
      </c>
      <c r="AY374" t="s">
        <v>407</v>
      </c>
      <c r="AZ374">
        <v>0</v>
      </c>
      <c r="BA374">
        <v>0</v>
      </c>
      <c r="BB374">
        <f>1-AZ374/BA374</f>
        <v>0</v>
      </c>
      <c r="BC374">
        <v>0</v>
      </c>
      <c r="BD374" t="s">
        <v>407</v>
      </c>
      <c r="BE374" t="s">
        <v>407</v>
      </c>
      <c r="BF374">
        <v>0</v>
      </c>
      <c r="BG374">
        <v>0</v>
      </c>
      <c r="BH374">
        <f>1-BF374/BG374</f>
        <v>0</v>
      </c>
      <c r="BI374">
        <v>0.5</v>
      </c>
      <c r="BJ374">
        <f>CS374</f>
        <v>0</v>
      </c>
      <c r="BK374">
        <f>L374</f>
        <v>0</v>
      </c>
      <c r="BL374">
        <f>BH374*BI374*BJ374</f>
        <v>0</v>
      </c>
      <c r="BM374">
        <f>(BK374-BC374)/BJ374</f>
        <v>0</v>
      </c>
      <c r="BN374">
        <f>(BA374-BG374)/BG374</f>
        <v>0</v>
      </c>
      <c r="BO374">
        <f>AZ374/(BB374+AZ374/BG374)</f>
        <v>0</v>
      </c>
      <c r="BP374" t="s">
        <v>407</v>
      </c>
      <c r="BQ374">
        <v>0</v>
      </c>
      <c r="BR374">
        <f>IF(BQ374&lt;&gt;0, BQ374, BO374)</f>
        <v>0</v>
      </c>
      <c r="BS374">
        <f>1-BR374/BG374</f>
        <v>0</v>
      </c>
      <c r="BT374">
        <f>(BG374-BF374)/(BG374-BR374)</f>
        <v>0</v>
      </c>
      <c r="BU374">
        <f>(BA374-BG374)/(BA374-BR374)</f>
        <v>0</v>
      </c>
      <c r="BV374">
        <f>(BG374-BF374)/(BG374-AZ374)</f>
        <v>0</v>
      </c>
      <c r="BW374">
        <f>(BA374-BG374)/(BA374-AZ374)</f>
        <v>0</v>
      </c>
      <c r="BX374">
        <f>(BT374*BR374/BF374)</f>
        <v>0</v>
      </c>
      <c r="BY374">
        <f>(1-BX374)</f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f>$B$11*DQ374+$C$11*DR374+$F$11*EC374*(1-EF374)</f>
        <v>0</v>
      </c>
      <c r="CS374">
        <f>CR374*CT374</f>
        <v>0</v>
      </c>
      <c r="CT374">
        <f>($B$11*$D$9+$C$11*$D$9+$F$11*((EP374+EH374)/MAX(EP374+EH374+EQ374, 0.1)*$I$9+EQ374/MAX(EP374+EH374+EQ374, 0.1)*$J$9))/($B$11+$C$11+$F$11)</f>
        <v>0</v>
      </c>
      <c r="CU374">
        <f>($B$11*$K$9+$C$11*$K$9+$F$11*((EP374+EH374)/MAX(EP374+EH374+EQ374, 0.1)*$P$9+EQ374/MAX(EP374+EH374+EQ374, 0.1)*$Q$9))/($B$11+$C$11+$F$11)</f>
        <v>0</v>
      </c>
      <c r="CV374">
        <v>2.96</v>
      </c>
      <c r="CW374">
        <v>0.5</v>
      </c>
      <c r="CX374" t="s">
        <v>408</v>
      </c>
      <c r="CY374">
        <v>2</v>
      </c>
      <c r="CZ374" t="b">
        <v>1</v>
      </c>
      <c r="DA374">
        <v>1510797219.31429</v>
      </c>
      <c r="DB374">
        <v>1098.285</v>
      </c>
      <c r="DC374">
        <v>1128.38642857143</v>
      </c>
      <c r="DD374">
        <v>25.0544678571429</v>
      </c>
      <c r="DE374">
        <v>24.3017357142857</v>
      </c>
      <c r="DF374">
        <v>1087.41107142857</v>
      </c>
      <c r="DG374">
        <v>24.4854035714286</v>
      </c>
      <c r="DH374">
        <v>500.086214285714</v>
      </c>
      <c r="DI374">
        <v>89.7978928571429</v>
      </c>
      <c r="DJ374">
        <v>0.100028892857143</v>
      </c>
      <c r="DK374">
        <v>26.6113821428571</v>
      </c>
      <c r="DL374">
        <v>27.5318107142857</v>
      </c>
      <c r="DM374">
        <v>999.9</v>
      </c>
      <c r="DN374">
        <v>0</v>
      </c>
      <c r="DO374">
        <v>0</v>
      </c>
      <c r="DP374">
        <v>9998.00857142857</v>
      </c>
      <c r="DQ374">
        <v>0</v>
      </c>
      <c r="DR374">
        <v>9.8192</v>
      </c>
      <c r="DS374">
        <v>-30.1028785714286</v>
      </c>
      <c r="DT374">
        <v>1126.50821428571</v>
      </c>
      <c r="DU374">
        <v>1156.49178571429</v>
      </c>
      <c r="DV374">
        <v>0.75272575</v>
      </c>
      <c r="DW374">
        <v>1128.38642857143</v>
      </c>
      <c r="DX374">
        <v>24.3017357142857</v>
      </c>
      <c r="DY374">
        <v>2.24983892857143</v>
      </c>
      <c r="DZ374">
        <v>2.18224535714286</v>
      </c>
      <c r="EA374">
        <v>19.3216892857143</v>
      </c>
      <c r="EB374">
        <v>18.8325607142857</v>
      </c>
      <c r="EC374">
        <v>2000.02678571429</v>
      </c>
      <c r="ED374">
        <v>0.979995178571429</v>
      </c>
      <c r="EE374">
        <v>0.0200049821428571</v>
      </c>
      <c r="EF374">
        <v>0</v>
      </c>
      <c r="EG374">
        <v>2.25406428571429</v>
      </c>
      <c r="EH374">
        <v>0</v>
      </c>
      <c r="EI374">
        <v>4906.06785714286</v>
      </c>
      <c r="EJ374">
        <v>17300.3714285714</v>
      </c>
      <c r="EK374">
        <v>37.937</v>
      </c>
      <c r="EL374">
        <v>38.375</v>
      </c>
      <c r="EM374">
        <v>37.625</v>
      </c>
      <c r="EN374">
        <v>37.0935</v>
      </c>
      <c r="EO374">
        <v>37.3165</v>
      </c>
      <c r="EP374">
        <v>1960.01571428571</v>
      </c>
      <c r="EQ374">
        <v>40.0110714285714</v>
      </c>
      <c r="ER374">
        <v>0</v>
      </c>
      <c r="ES374">
        <v>1679597980.1</v>
      </c>
      <c r="ET374">
        <v>0</v>
      </c>
      <c r="EU374">
        <v>2.28415</v>
      </c>
      <c r="EV374">
        <v>-0.639429073078344</v>
      </c>
      <c r="EW374">
        <v>-1.83384615143037</v>
      </c>
      <c r="EX374">
        <v>4905.98692307692</v>
      </c>
      <c r="EY374">
        <v>15</v>
      </c>
      <c r="EZ374">
        <v>0</v>
      </c>
      <c r="FA374" t="s">
        <v>409</v>
      </c>
      <c r="FB374">
        <v>1510787920.6</v>
      </c>
      <c r="FC374">
        <v>1510787921.6</v>
      </c>
      <c r="FD374">
        <v>0</v>
      </c>
      <c r="FE374">
        <v>-0.101</v>
      </c>
      <c r="FF374">
        <v>-0.012</v>
      </c>
      <c r="FG374">
        <v>6.901</v>
      </c>
      <c r="FH374">
        <v>0.516</v>
      </c>
      <c r="FI374">
        <v>420</v>
      </c>
      <c r="FJ374">
        <v>24</v>
      </c>
      <c r="FK374">
        <v>0.32</v>
      </c>
      <c r="FL374">
        <v>0.12</v>
      </c>
      <c r="FM374">
        <v>0.780168682926829</v>
      </c>
      <c r="FN374">
        <v>-0.338355094076656</v>
      </c>
      <c r="FO374">
        <v>0.0398847252114409</v>
      </c>
      <c r="FP374">
        <v>1</v>
      </c>
      <c r="FQ374">
        <v>1</v>
      </c>
      <c r="FR374">
        <v>1</v>
      </c>
      <c r="FS374" t="s">
        <v>410</v>
      </c>
      <c r="FT374">
        <v>2.97291</v>
      </c>
      <c r="FU374">
        <v>2.75364</v>
      </c>
      <c r="FV374">
        <v>0.177805</v>
      </c>
      <c r="FW374">
        <v>0.181835</v>
      </c>
      <c r="FX374">
        <v>0.105337</v>
      </c>
      <c r="FY374">
        <v>0.104525</v>
      </c>
      <c r="FZ374">
        <v>31948.4</v>
      </c>
      <c r="GA374">
        <v>34675.1</v>
      </c>
      <c r="GB374">
        <v>35214.1</v>
      </c>
      <c r="GC374">
        <v>38437.6</v>
      </c>
      <c r="GD374">
        <v>44631</v>
      </c>
      <c r="GE374">
        <v>49702.1</v>
      </c>
      <c r="GF374">
        <v>54999.2</v>
      </c>
      <c r="GG374">
        <v>61639.2</v>
      </c>
      <c r="GH374">
        <v>1.98258</v>
      </c>
      <c r="GI374">
        <v>1.81635</v>
      </c>
      <c r="GJ374">
        <v>0.12584</v>
      </c>
      <c r="GK374">
        <v>0</v>
      </c>
      <c r="GL374">
        <v>25.4874</v>
      </c>
      <c r="GM374">
        <v>999.9</v>
      </c>
      <c r="GN374">
        <v>61.787</v>
      </c>
      <c r="GO374">
        <v>30.041</v>
      </c>
      <c r="GP374">
        <v>29.3848</v>
      </c>
      <c r="GQ374">
        <v>55.6534</v>
      </c>
      <c r="GR374">
        <v>48.8101</v>
      </c>
      <c r="GS374">
        <v>1</v>
      </c>
      <c r="GT374">
        <v>-0.00276423</v>
      </c>
      <c r="GU374">
        <v>0.9339</v>
      </c>
      <c r="GV374">
        <v>20.1147</v>
      </c>
      <c r="GW374">
        <v>5.19752</v>
      </c>
      <c r="GX374">
        <v>12.004</v>
      </c>
      <c r="GY374">
        <v>4.97535</v>
      </c>
      <c r="GZ374">
        <v>3.293</v>
      </c>
      <c r="HA374">
        <v>9999</v>
      </c>
      <c r="HB374">
        <v>9999</v>
      </c>
      <c r="HC374">
        <v>999.9</v>
      </c>
      <c r="HD374">
        <v>9999</v>
      </c>
      <c r="HE374">
        <v>1.8631</v>
      </c>
      <c r="HF374">
        <v>1.86813</v>
      </c>
      <c r="HG374">
        <v>1.86792</v>
      </c>
      <c r="HH374">
        <v>1.86903</v>
      </c>
      <c r="HI374">
        <v>1.86986</v>
      </c>
      <c r="HJ374">
        <v>1.86588</v>
      </c>
      <c r="HK374">
        <v>1.867</v>
      </c>
      <c r="HL374">
        <v>1.86837</v>
      </c>
      <c r="HM374">
        <v>5</v>
      </c>
      <c r="HN374">
        <v>0</v>
      </c>
      <c r="HO374">
        <v>0</v>
      </c>
      <c r="HP374">
        <v>0</v>
      </c>
      <c r="HQ374" t="s">
        <v>411</v>
      </c>
      <c r="HR374" t="s">
        <v>412</v>
      </c>
      <c r="HS374" t="s">
        <v>413</v>
      </c>
      <c r="HT374" t="s">
        <v>413</v>
      </c>
      <c r="HU374" t="s">
        <v>413</v>
      </c>
      <c r="HV374" t="s">
        <v>413</v>
      </c>
      <c r="HW374">
        <v>0</v>
      </c>
      <c r="HX374">
        <v>100</v>
      </c>
      <c r="HY374">
        <v>100</v>
      </c>
      <c r="HZ374">
        <v>11.01</v>
      </c>
      <c r="IA374">
        <v>0.5702</v>
      </c>
      <c r="IB374">
        <v>4.09459096810632</v>
      </c>
      <c r="IC374">
        <v>0.00701673648668627</v>
      </c>
      <c r="ID374">
        <v>-7.00304995360485e-07</v>
      </c>
      <c r="IE374">
        <v>-1.86506737496121e-11</v>
      </c>
      <c r="IF374">
        <v>0.00125787624930914</v>
      </c>
      <c r="IG374">
        <v>-0.0224036906934607</v>
      </c>
      <c r="IH374">
        <v>0.00249664406764014</v>
      </c>
      <c r="II374">
        <v>-2.59163740235367e-05</v>
      </c>
      <c r="IJ374">
        <v>-2</v>
      </c>
      <c r="IK374">
        <v>2020</v>
      </c>
      <c r="IL374">
        <v>1</v>
      </c>
      <c r="IM374">
        <v>25</v>
      </c>
      <c r="IN374">
        <v>155.1</v>
      </c>
      <c r="IO374">
        <v>155.1</v>
      </c>
      <c r="IP374">
        <v>2.33276</v>
      </c>
      <c r="IQ374">
        <v>2.61108</v>
      </c>
      <c r="IR374">
        <v>1.54785</v>
      </c>
      <c r="IS374">
        <v>2.30347</v>
      </c>
      <c r="IT374">
        <v>1.34644</v>
      </c>
      <c r="IU374">
        <v>2.4292</v>
      </c>
      <c r="IV374">
        <v>34.1905</v>
      </c>
      <c r="IW374">
        <v>24.2188</v>
      </c>
      <c r="IX374">
        <v>18</v>
      </c>
      <c r="IY374">
        <v>503.132</v>
      </c>
      <c r="IZ374">
        <v>397.812</v>
      </c>
      <c r="JA374">
        <v>24.048</v>
      </c>
      <c r="JB374">
        <v>27.1537</v>
      </c>
      <c r="JC374">
        <v>30.0001</v>
      </c>
      <c r="JD374">
        <v>27.1119</v>
      </c>
      <c r="JE374">
        <v>27.0567</v>
      </c>
      <c r="JF374">
        <v>46.6924</v>
      </c>
      <c r="JG374">
        <v>24.9479</v>
      </c>
      <c r="JH374">
        <v>63.396</v>
      </c>
      <c r="JI374">
        <v>24.0188</v>
      </c>
      <c r="JJ374">
        <v>1173.86</v>
      </c>
      <c r="JK374">
        <v>24.5185</v>
      </c>
      <c r="JL374">
        <v>102.059</v>
      </c>
      <c r="JM374">
        <v>102.608</v>
      </c>
    </row>
    <row r="375" spans="1:273">
      <c r="A375">
        <v>359</v>
      </c>
      <c r="B375">
        <v>1510797232.1</v>
      </c>
      <c r="C375">
        <v>7900</v>
      </c>
      <c r="D375" t="s">
        <v>1129</v>
      </c>
      <c r="E375" t="s">
        <v>1130</v>
      </c>
      <c r="F375">
        <v>5</v>
      </c>
      <c r="G375" t="s">
        <v>798</v>
      </c>
      <c r="H375" t="s">
        <v>406</v>
      </c>
      <c r="I375">
        <v>1510797224.6</v>
      </c>
      <c r="J375">
        <f>(K375)/1000</f>
        <v>0</v>
      </c>
      <c r="K375">
        <f>IF(CZ375, AN375, AH375)</f>
        <v>0</v>
      </c>
      <c r="L375">
        <f>IF(CZ375, AI375, AG375)</f>
        <v>0</v>
      </c>
      <c r="M375">
        <f>DB375 - IF(AU375&gt;1, L375*CV375*100.0/(AW375*DP375), 0)</f>
        <v>0</v>
      </c>
      <c r="N375">
        <f>((T375-J375/2)*M375-L375)/(T375+J375/2)</f>
        <v>0</v>
      </c>
      <c r="O375">
        <f>N375*(DI375+DJ375)/1000.0</f>
        <v>0</v>
      </c>
      <c r="P375">
        <f>(DB375 - IF(AU375&gt;1, L375*CV375*100.0/(AW375*DP375), 0))*(DI375+DJ375)/1000.0</f>
        <v>0</v>
      </c>
      <c r="Q375">
        <f>2.0/((1/S375-1/R375)+SIGN(S375)*SQRT((1/S375-1/R375)*(1/S375-1/R375) + 4*CW375/((CW375+1)*(CW375+1))*(2*1/S375*1/R375-1/R375*1/R375)))</f>
        <v>0</v>
      </c>
      <c r="R375">
        <f>IF(LEFT(CX375,1)&lt;&gt;"0",IF(LEFT(CX375,1)="1",3.0,CY375),$D$5+$E$5*(DP375*DI375/($K$5*1000))+$F$5*(DP375*DI375/($K$5*1000))*MAX(MIN(CV375,$J$5),$I$5)*MAX(MIN(CV375,$J$5),$I$5)+$G$5*MAX(MIN(CV375,$J$5),$I$5)*(DP375*DI375/($K$5*1000))+$H$5*(DP375*DI375/($K$5*1000))*(DP375*DI375/($K$5*1000)))</f>
        <v>0</v>
      </c>
      <c r="S375">
        <f>J375*(1000-(1000*0.61365*exp(17.502*W375/(240.97+W375))/(DI375+DJ375)+DD375)/2)/(1000*0.61365*exp(17.502*W375/(240.97+W375))/(DI375+DJ375)-DD375)</f>
        <v>0</v>
      </c>
      <c r="T375">
        <f>1/((CW375+1)/(Q375/1.6)+1/(R375/1.37)) + CW375/((CW375+1)/(Q375/1.6) + CW375/(R375/1.37))</f>
        <v>0</v>
      </c>
      <c r="U375">
        <f>(CR375*CU375)</f>
        <v>0</v>
      </c>
      <c r="V375">
        <f>(DK375+(U375+2*0.95*5.67E-8*(((DK375+$B$7)+273)^4-(DK375+273)^4)-44100*J375)/(1.84*29.3*R375+8*0.95*5.67E-8*(DK375+273)^3))</f>
        <v>0</v>
      </c>
      <c r="W375">
        <f>($C$7*DL375+$D$7*DM375+$E$7*V375)</f>
        <v>0</v>
      </c>
      <c r="X375">
        <f>0.61365*exp(17.502*W375/(240.97+W375))</f>
        <v>0</v>
      </c>
      <c r="Y375">
        <f>(Z375/AA375*100)</f>
        <v>0</v>
      </c>
      <c r="Z375">
        <f>DD375*(DI375+DJ375)/1000</f>
        <v>0</v>
      </c>
      <c r="AA375">
        <f>0.61365*exp(17.502*DK375/(240.97+DK375))</f>
        <v>0</v>
      </c>
      <c r="AB375">
        <f>(X375-DD375*(DI375+DJ375)/1000)</f>
        <v>0</v>
      </c>
      <c r="AC375">
        <f>(-J375*44100)</f>
        <v>0</v>
      </c>
      <c r="AD375">
        <f>2*29.3*R375*0.92*(DK375-W375)</f>
        <v>0</v>
      </c>
      <c r="AE375">
        <f>2*0.95*5.67E-8*(((DK375+$B$7)+273)^4-(W375+273)^4)</f>
        <v>0</v>
      </c>
      <c r="AF375">
        <f>U375+AE375+AC375+AD375</f>
        <v>0</v>
      </c>
      <c r="AG375">
        <f>DH375*AU375*(DC375-DB375*(1000-AU375*DE375)/(1000-AU375*DD375))/(100*CV375)</f>
        <v>0</v>
      </c>
      <c r="AH375">
        <f>1000*DH375*AU375*(DD375-DE375)/(100*CV375*(1000-AU375*DD375))</f>
        <v>0</v>
      </c>
      <c r="AI375">
        <f>(AJ375 - AK375 - DI375*1E3/(8.314*(DK375+273.15)) * AM375/DH375 * AL375) * DH375/(100*CV375) * (1000 - DE375)/1000</f>
        <v>0</v>
      </c>
      <c r="AJ375">
        <v>1192.07124424743</v>
      </c>
      <c r="AK375">
        <v>1168.65666666667</v>
      </c>
      <c r="AL375">
        <v>3.46403123193455</v>
      </c>
      <c r="AM375">
        <v>64.6680745848926</v>
      </c>
      <c r="AN375">
        <f>(AP375 - AO375 + DI375*1E3/(8.314*(DK375+273.15)) * AR375/DH375 * AQ375) * DH375/(100*CV375) * 1000/(1000 - AP375)</f>
        <v>0</v>
      </c>
      <c r="AO375">
        <v>24.3870938666002</v>
      </c>
      <c r="AP375">
        <v>25.1004951048951</v>
      </c>
      <c r="AQ375">
        <v>0.000495598485482955</v>
      </c>
      <c r="AR375">
        <v>99.6129753711119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MAX(0,($B$13+$C$13*DP375)/(1+$D$13*DP375)*DI375/(DK375+273)*$E$13)</f>
        <v>0</v>
      </c>
      <c r="AX375" t="s">
        <v>407</v>
      </c>
      <c r="AY375" t="s">
        <v>407</v>
      </c>
      <c r="AZ375">
        <v>0</v>
      </c>
      <c r="BA375">
        <v>0</v>
      </c>
      <c r="BB375">
        <f>1-AZ375/BA375</f>
        <v>0</v>
      </c>
      <c r="BC375">
        <v>0</v>
      </c>
      <c r="BD375" t="s">
        <v>407</v>
      </c>
      <c r="BE375" t="s">
        <v>407</v>
      </c>
      <c r="BF375">
        <v>0</v>
      </c>
      <c r="BG375">
        <v>0</v>
      </c>
      <c r="BH375">
        <f>1-BF375/BG375</f>
        <v>0</v>
      </c>
      <c r="BI375">
        <v>0.5</v>
      </c>
      <c r="BJ375">
        <f>CS375</f>
        <v>0</v>
      </c>
      <c r="BK375">
        <f>L375</f>
        <v>0</v>
      </c>
      <c r="BL375">
        <f>BH375*BI375*BJ375</f>
        <v>0</v>
      </c>
      <c r="BM375">
        <f>(BK375-BC375)/BJ375</f>
        <v>0</v>
      </c>
      <c r="BN375">
        <f>(BA375-BG375)/BG375</f>
        <v>0</v>
      </c>
      <c r="BO375">
        <f>AZ375/(BB375+AZ375/BG375)</f>
        <v>0</v>
      </c>
      <c r="BP375" t="s">
        <v>407</v>
      </c>
      <c r="BQ375">
        <v>0</v>
      </c>
      <c r="BR375">
        <f>IF(BQ375&lt;&gt;0, BQ375, BO375)</f>
        <v>0</v>
      </c>
      <c r="BS375">
        <f>1-BR375/BG375</f>
        <v>0</v>
      </c>
      <c r="BT375">
        <f>(BG375-BF375)/(BG375-BR375)</f>
        <v>0</v>
      </c>
      <c r="BU375">
        <f>(BA375-BG375)/(BA375-BR375)</f>
        <v>0</v>
      </c>
      <c r="BV375">
        <f>(BG375-BF375)/(BG375-AZ375)</f>
        <v>0</v>
      </c>
      <c r="BW375">
        <f>(BA375-BG375)/(BA375-AZ375)</f>
        <v>0</v>
      </c>
      <c r="BX375">
        <f>(BT375*BR375/BF375)</f>
        <v>0</v>
      </c>
      <c r="BY375">
        <f>(1-BX375)</f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f>$B$11*DQ375+$C$11*DR375+$F$11*EC375*(1-EF375)</f>
        <v>0</v>
      </c>
      <c r="CS375">
        <f>CR375*CT375</f>
        <v>0</v>
      </c>
      <c r="CT375">
        <f>($B$11*$D$9+$C$11*$D$9+$F$11*((EP375+EH375)/MAX(EP375+EH375+EQ375, 0.1)*$I$9+EQ375/MAX(EP375+EH375+EQ375, 0.1)*$J$9))/($B$11+$C$11+$F$11)</f>
        <v>0</v>
      </c>
      <c r="CU375">
        <f>($B$11*$K$9+$C$11*$K$9+$F$11*((EP375+EH375)/MAX(EP375+EH375+EQ375, 0.1)*$P$9+EQ375/MAX(EP375+EH375+EQ375, 0.1)*$Q$9))/($B$11+$C$11+$F$11)</f>
        <v>0</v>
      </c>
      <c r="CV375">
        <v>2.96</v>
      </c>
      <c r="CW375">
        <v>0.5</v>
      </c>
      <c r="CX375" t="s">
        <v>408</v>
      </c>
      <c r="CY375">
        <v>2</v>
      </c>
      <c r="CZ375" t="b">
        <v>1</v>
      </c>
      <c r="DA375">
        <v>1510797224.6</v>
      </c>
      <c r="DB375">
        <v>1115.90185185185</v>
      </c>
      <c r="DC375">
        <v>1146.13333333333</v>
      </c>
      <c r="DD375">
        <v>25.0732962962963</v>
      </c>
      <c r="DE375">
        <v>24.3482925925926</v>
      </c>
      <c r="DF375">
        <v>1104.93407407407</v>
      </c>
      <c r="DG375">
        <v>24.5032666666667</v>
      </c>
      <c r="DH375">
        <v>500.083185185185</v>
      </c>
      <c r="DI375">
        <v>89.7984333333333</v>
      </c>
      <c r="DJ375">
        <v>0.0999417481481482</v>
      </c>
      <c r="DK375">
        <v>26.6099222222222</v>
      </c>
      <c r="DL375">
        <v>27.5406259259259</v>
      </c>
      <c r="DM375">
        <v>999.9</v>
      </c>
      <c r="DN375">
        <v>0</v>
      </c>
      <c r="DO375">
        <v>0</v>
      </c>
      <c r="DP375">
        <v>10002.4522222222</v>
      </c>
      <c r="DQ375">
        <v>0</v>
      </c>
      <c r="DR375">
        <v>9.8192</v>
      </c>
      <c r="DS375">
        <v>-30.231362962963</v>
      </c>
      <c r="DT375">
        <v>1144.60074074074</v>
      </c>
      <c r="DU375">
        <v>1174.73666666667</v>
      </c>
      <c r="DV375">
        <v>0.724999814814815</v>
      </c>
      <c r="DW375">
        <v>1146.13333333333</v>
      </c>
      <c r="DX375">
        <v>24.3482925925926</v>
      </c>
      <c r="DY375">
        <v>2.25154222222222</v>
      </c>
      <c r="DZ375">
        <v>2.18643814814815</v>
      </c>
      <c r="EA375">
        <v>19.3338481481481</v>
      </c>
      <c r="EB375">
        <v>18.8632666666667</v>
      </c>
      <c r="EC375">
        <v>2000.00740740741</v>
      </c>
      <c r="ED375">
        <v>0.979995</v>
      </c>
      <c r="EE375">
        <v>0.0200051666666667</v>
      </c>
      <c r="EF375">
        <v>0</v>
      </c>
      <c r="EG375">
        <v>2.27257037037037</v>
      </c>
      <c r="EH375">
        <v>0</v>
      </c>
      <c r="EI375">
        <v>4905.76666666667</v>
      </c>
      <c r="EJ375">
        <v>17300.2</v>
      </c>
      <c r="EK375">
        <v>37.937</v>
      </c>
      <c r="EL375">
        <v>38.375</v>
      </c>
      <c r="EM375">
        <v>37.625</v>
      </c>
      <c r="EN375">
        <v>37.09</v>
      </c>
      <c r="EO375">
        <v>37.3166666666667</v>
      </c>
      <c r="EP375">
        <v>1959.9962962963</v>
      </c>
      <c r="EQ375">
        <v>40.0111111111111</v>
      </c>
      <c r="ER375">
        <v>0</v>
      </c>
      <c r="ES375">
        <v>1679597985.5</v>
      </c>
      <c r="ET375">
        <v>0</v>
      </c>
      <c r="EU375">
        <v>2.276368</v>
      </c>
      <c r="EV375">
        <v>0.698323059697255</v>
      </c>
      <c r="EW375">
        <v>-2.89769231389135</v>
      </c>
      <c r="EX375">
        <v>4905.752</v>
      </c>
      <c r="EY375">
        <v>15</v>
      </c>
      <c r="EZ375">
        <v>0</v>
      </c>
      <c r="FA375" t="s">
        <v>409</v>
      </c>
      <c r="FB375">
        <v>1510787920.6</v>
      </c>
      <c r="FC375">
        <v>1510787921.6</v>
      </c>
      <c r="FD375">
        <v>0</v>
      </c>
      <c r="FE375">
        <v>-0.101</v>
      </c>
      <c r="FF375">
        <v>-0.012</v>
      </c>
      <c r="FG375">
        <v>6.901</v>
      </c>
      <c r="FH375">
        <v>0.516</v>
      </c>
      <c r="FI375">
        <v>420</v>
      </c>
      <c r="FJ375">
        <v>24</v>
      </c>
      <c r="FK375">
        <v>0.32</v>
      </c>
      <c r="FL375">
        <v>0.12</v>
      </c>
      <c r="FM375">
        <v>0.735813756097561</v>
      </c>
      <c r="FN375">
        <v>-0.309245477351916</v>
      </c>
      <c r="FO375">
        <v>0.0374441152566748</v>
      </c>
      <c r="FP375">
        <v>1</v>
      </c>
      <c r="FQ375">
        <v>1</v>
      </c>
      <c r="FR375">
        <v>1</v>
      </c>
      <c r="FS375" t="s">
        <v>410</v>
      </c>
      <c r="FT375">
        <v>2.97286</v>
      </c>
      <c r="FU375">
        <v>2.75399</v>
      </c>
      <c r="FV375">
        <v>0.179476</v>
      </c>
      <c r="FW375">
        <v>0.18346</v>
      </c>
      <c r="FX375">
        <v>0.105416</v>
      </c>
      <c r="FY375">
        <v>0.104856</v>
      </c>
      <c r="FZ375">
        <v>31884</v>
      </c>
      <c r="GA375">
        <v>34606.2</v>
      </c>
      <c r="GB375">
        <v>35214.6</v>
      </c>
      <c r="GC375">
        <v>38437.5</v>
      </c>
      <c r="GD375">
        <v>44627.5</v>
      </c>
      <c r="GE375">
        <v>49683.8</v>
      </c>
      <c r="GF375">
        <v>54999.8</v>
      </c>
      <c r="GG375">
        <v>61639.3</v>
      </c>
      <c r="GH375">
        <v>1.98248</v>
      </c>
      <c r="GI375">
        <v>1.81653</v>
      </c>
      <c r="GJ375">
        <v>0.125676</v>
      </c>
      <c r="GK375">
        <v>0</v>
      </c>
      <c r="GL375">
        <v>25.4852</v>
      </c>
      <c r="GM375">
        <v>999.9</v>
      </c>
      <c r="GN375">
        <v>61.787</v>
      </c>
      <c r="GO375">
        <v>30.051</v>
      </c>
      <c r="GP375">
        <v>29.3979</v>
      </c>
      <c r="GQ375">
        <v>55.4834</v>
      </c>
      <c r="GR375">
        <v>49.0224</v>
      </c>
      <c r="GS375">
        <v>1</v>
      </c>
      <c r="GT375">
        <v>-0.00280488</v>
      </c>
      <c r="GU375">
        <v>0.989711</v>
      </c>
      <c r="GV375">
        <v>20.1144</v>
      </c>
      <c r="GW375">
        <v>5.19857</v>
      </c>
      <c r="GX375">
        <v>12.004</v>
      </c>
      <c r="GY375">
        <v>4.97515</v>
      </c>
      <c r="GZ375">
        <v>3.29303</v>
      </c>
      <c r="HA375">
        <v>9999</v>
      </c>
      <c r="HB375">
        <v>9999</v>
      </c>
      <c r="HC375">
        <v>999.9</v>
      </c>
      <c r="HD375">
        <v>9999</v>
      </c>
      <c r="HE375">
        <v>1.8631</v>
      </c>
      <c r="HF375">
        <v>1.86813</v>
      </c>
      <c r="HG375">
        <v>1.86792</v>
      </c>
      <c r="HH375">
        <v>1.86903</v>
      </c>
      <c r="HI375">
        <v>1.86984</v>
      </c>
      <c r="HJ375">
        <v>1.86588</v>
      </c>
      <c r="HK375">
        <v>1.86701</v>
      </c>
      <c r="HL375">
        <v>1.86837</v>
      </c>
      <c r="HM375">
        <v>5</v>
      </c>
      <c r="HN375">
        <v>0</v>
      </c>
      <c r="HO375">
        <v>0</v>
      </c>
      <c r="HP375">
        <v>0</v>
      </c>
      <c r="HQ375" t="s">
        <v>411</v>
      </c>
      <c r="HR375" t="s">
        <v>412</v>
      </c>
      <c r="HS375" t="s">
        <v>413</v>
      </c>
      <c r="HT375" t="s">
        <v>413</v>
      </c>
      <c r="HU375" t="s">
        <v>413</v>
      </c>
      <c r="HV375" t="s">
        <v>413</v>
      </c>
      <c r="HW375">
        <v>0</v>
      </c>
      <c r="HX375">
        <v>100</v>
      </c>
      <c r="HY375">
        <v>100</v>
      </c>
      <c r="HZ375">
        <v>11.1</v>
      </c>
      <c r="IA375">
        <v>0.5716</v>
      </c>
      <c r="IB375">
        <v>4.09459096810632</v>
      </c>
      <c r="IC375">
        <v>0.00701673648668627</v>
      </c>
      <c r="ID375">
        <v>-7.00304995360485e-07</v>
      </c>
      <c r="IE375">
        <v>-1.86506737496121e-11</v>
      </c>
      <c r="IF375">
        <v>0.00125787624930914</v>
      </c>
      <c r="IG375">
        <v>-0.0224036906934607</v>
      </c>
      <c r="IH375">
        <v>0.00249664406764014</v>
      </c>
      <c r="II375">
        <v>-2.59163740235367e-05</v>
      </c>
      <c r="IJ375">
        <v>-2</v>
      </c>
      <c r="IK375">
        <v>2020</v>
      </c>
      <c r="IL375">
        <v>1</v>
      </c>
      <c r="IM375">
        <v>25</v>
      </c>
      <c r="IN375">
        <v>155.2</v>
      </c>
      <c r="IO375">
        <v>155.2</v>
      </c>
      <c r="IP375">
        <v>2.3584</v>
      </c>
      <c r="IQ375">
        <v>2.61353</v>
      </c>
      <c r="IR375">
        <v>1.54785</v>
      </c>
      <c r="IS375">
        <v>2.30469</v>
      </c>
      <c r="IT375">
        <v>1.34644</v>
      </c>
      <c r="IU375">
        <v>2.42188</v>
      </c>
      <c r="IV375">
        <v>34.1905</v>
      </c>
      <c r="IW375">
        <v>24.2188</v>
      </c>
      <c r="IX375">
        <v>18</v>
      </c>
      <c r="IY375">
        <v>503.072</v>
      </c>
      <c r="IZ375">
        <v>397.911</v>
      </c>
      <c r="JA375">
        <v>24.0115</v>
      </c>
      <c r="JB375">
        <v>27.1552</v>
      </c>
      <c r="JC375">
        <v>30.0001</v>
      </c>
      <c r="JD375">
        <v>27.1127</v>
      </c>
      <c r="JE375">
        <v>27.057</v>
      </c>
      <c r="JF375">
        <v>47.2002</v>
      </c>
      <c r="JG375">
        <v>24.9479</v>
      </c>
      <c r="JH375">
        <v>63.396</v>
      </c>
      <c r="JI375">
        <v>23.9709</v>
      </c>
      <c r="JJ375">
        <v>1194.05</v>
      </c>
      <c r="JK375">
        <v>24.5466</v>
      </c>
      <c r="JL375">
        <v>102.06</v>
      </c>
      <c r="JM375">
        <v>102.608</v>
      </c>
    </row>
    <row r="376" spans="1:273">
      <c r="A376">
        <v>360</v>
      </c>
      <c r="B376">
        <v>1510797237.1</v>
      </c>
      <c r="C376">
        <v>7905</v>
      </c>
      <c r="D376" t="s">
        <v>1131</v>
      </c>
      <c r="E376" t="s">
        <v>1132</v>
      </c>
      <c r="F376">
        <v>5</v>
      </c>
      <c r="G376" t="s">
        <v>798</v>
      </c>
      <c r="H376" t="s">
        <v>406</v>
      </c>
      <c r="I376">
        <v>1510797229.31429</v>
      </c>
      <c r="J376">
        <f>(K376)/1000</f>
        <v>0</v>
      </c>
      <c r="K376">
        <f>IF(CZ376, AN376, AH376)</f>
        <v>0</v>
      </c>
      <c r="L376">
        <f>IF(CZ376, AI376, AG376)</f>
        <v>0</v>
      </c>
      <c r="M376">
        <f>DB376 - IF(AU376&gt;1, L376*CV376*100.0/(AW376*DP376), 0)</f>
        <v>0</v>
      </c>
      <c r="N376">
        <f>((T376-J376/2)*M376-L376)/(T376+J376/2)</f>
        <v>0</v>
      </c>
      <c r="O376">
        <f>N376*(DI376+DJ376)/1000.0</f>
        <v>0</v>
      </c>
      <c r="P376">
        <f>(DB376 - IF(AU376&gt;1, L376*CV376*100.0/(AW376*DP376), 0))*(DI376+DJ376)/1000.0</f>
        <v>0</v>
      </c>
      <c r="Q376">
        <f>2.0/((1/S376-1/R376)+SIGN(S376)*SQRT((1/S376-1/R376)*(1/S376-1/R376) + 4*CW376/((CW376+1)*(CW376+1))*(2*1/S376*1/R376-1/R376*1/R376)))</f>
        <v>0</v>
      </c>
      <c r="R376">
        <f>IF(LEFT(CX376,1)&lt;&gt;"0",IF(LEFT(CX376,1)="1",3.0,CY376),$D$5+$E$5*(DP376*DI376/($K$5*1000))+$F$5*(DP376*DI376/($K$5*1000))*MAX(MIN(CV376,$J$5),$I$5)*MAX(MIN(CV376,$J$5),$I$5)+$G$5*MAX(MIN(CV376,$J$5),$I$5)*(DP376*DI376/($K$5*1000))+$H$5*(DP376*DI376/($K$5*1000))*(DP376*DI376/($K$5*1000)))</f>
        <v>0</v>
      </c>
      <c r="S376">
        <f>J376*(1000-(1000*0.61365*exp(17.502*W376/(240.97+W376))/(DI376+DJ376)+DD376)/2)/(1000*0.61365*exp(17.502*W376/(240.97+W376))/(DI376+DJ376)-DD376)</f>
        <v>0</v>
      </c>
      <c r="T376">
        <f>1/((CW376+1)/(Q376/1.6)+1/(R376/1.37)) + CW376/((CW376+1)/(Q376/1.6) + CW376/(R376/1.37))</f>
        <v>0</v>
      </c>
      <c r="U376">
        <f>(CR376*CU376)</f>
        <v>0</v>
      </c>
      <c r="V376">
        <f>(DK376+(U376+2*0.95*5.67E-8*(((DK376+$B$7)+273)^4-(DK376+273)^4)-44100*J376)/(1.84*29.3*R376+8*0.95*5.67E-8*(DK376+273)^3))</f>
        <v>0</v>
      </c>
      <c r="W376">
        <f>($C$7*DL376+$D$7*DM376+$E$7*V376)</f>
        <v>0</v>
      </c>
      <c r="X376">
        <f>0.61365*exp(17.502*W376/(240.97+W376))</f>
        <v>0</v>
      </c>
      <c r="Y376">
        <f>(Z376/AA376*100)</f>
        <v>0</v>
      </c>
      <c r="Z376">
        <f>DD376*(DI376+DJ376)/1000</f>
        <v>0</v>
      </c>
      <c r="AA376">
        <f>0.61365*exp(17.502*DK376/(240.97+DK376))</f>
        <v>0</v>
      </c>
      <c r="AB376">
        <f>(X376-DD376*(DI376+DJ376)/1000)</f>
        <v>0</v>
      </c>
      <c r="AC376">
        <f>(-J376*44100)</f>
        <v>0</v>
      </c>
      <c r="AD376">
        <f>2*29.3*R376*0.92*(DK376-W376)</f>
        <v>0</v>
      </c>
      <c r="AE376">
        <f>2*0.95*5.67E-8*(((DK376+$B$7)+273)^4-(W376+273)^4)</f>
        <v>0</v>
      </c>
      <c r="AF376">
        <f>U376+AE376+AC376+AD376</f>
        <v>0</v>
      </c>
      <c r="AG376">
        <f>DH376*AU376*(DC376-DB376*(1000-AU376*DE376)/(1000-AU376*DD376))/(100*CV376)</f>
        <v>0</v>
      </c>
      <c r="AH376">
        <f>1000*DH376*AU376*(DD376-DE376)/(100*CV376*(1000-AU376*DD376))</f>
        <v>0</v>
      </c>
      <c r="AI376">
        <f>(AJ376 - AK376 - DI376*1E3/(8.314*(DK376+273.15)) * AM376/DH376 * AL376) * DH376/(100*CV376) * (1000 - DE376)/1000</f>
        <v>0</v>
      </c>
      <c r="AJ376">
        <v>1209.39211239022</v>
      </c>
      <c r="AK376">
        <v>1185.91521212121</v>
      </c>
      <c r="AL376">
        <v>3.45966400942173</v>
      </c>
      <c r="AM376">
        <v>64.6680745848926</v>
      </c>
      <c r="AN376">
        <f>(AP376 - AO376 + DI376*1E3/(8.314*(DK376+273.15)) * AR376/DH376 * AQ376) * DH376/(100*CV376) * 1000/(1000 - AP376)</f>
        <v>0</v>
      </c>
      <c r="AO376">
        <v>24.4893299225678</v>
      </c>
      <c r="AP376">
        <v>25.1450286713287</v>
      </c>
      <c r="AQ376">
        <v>0.0100418338085339</v>
      </c>
      <c r="AR376">
        <v>99.6129753711119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MAX(0,($B$13+$C$13*DP376)/(1+$D$13*DP376)*DI376/(DK376+273)*$E$13)</f>
        <v>0</v>
      </c>
      <c r="AX376" t="s">
        <v>407</v>
      </c>
      <c r="AY376" t="s">
        <v>407</v>
      </c>
      <c r="AZ376">
        <v>0</v>
      </c>
      <c r="BA376">
        <v>0</v>
      </c>
      <c r="BB376">
        <f>1-AZ376/BA376</f>
        <v>0</v>
      </c>
      <c r="BC376">
        <v>0</v>
      </c>
      <c r="BD376" t="s">
        <v>407</v>
      </c>
      <c r="BE376" t="s">
        <v>407</v>
      </c>
      <c r="BF376">
        <v>0</v>
      </c>
      <c r="BG376">
        <v>0</v>
      </c>
      <c r="BH376">
        <f>1-BF376/BG376</f>
        <v>0</v>
      </c>
      <c r="BI376">
        <v>0.5</v>
      </c>
      <c r="BJ376">
        <f>CS376</f>
        <v>0</v>
      </c>
      <c r="BK376">
        <f>L376</f>
        <v>0</v>
      </c>
      <c r="BL376">
        <f>BH376*BI376*BJ376</f>
        <v>0</v>
      </c>
      <c r="BM376">
        <f>(BK376-BC376)/BJ376</f>
        <v>0</v>
      </c>
      <c r="BN376">
        <f>(BA376-BG376)/BG376</f>
        <v>0</v>
      </c>
      <c r="BO376">
        <f>AZ376/(BB376+AZ376/BG376)</f>
        <v>0</v>
      </c>
      <c r="BP376" t="s">
        <v>407</v>
      </c>
      <c r="BQ376">
        <v>0</v>
      </c>
      <c r="BR376">
        <f>IF(BQ376&lt;&gt;0, BQ376, BO376)</f>
        <v>0</v>
      </c>
      <c r="BS376">
        <f>1-BR376/BG376</f>
        <v>0</v>
      </c>
      <c r="BT376">
        <f>(BG376-BF376)/(BG376-BR376)</f>
        <v>0</v>
      </c>
      <c r="BU376">
        <f>(BA376-BG376)/(BA376-BR376)</f>
        <v>0</v>
      </c>
      <c r="BV376">
        <f>(BG376-BF376)/(BG376-AZ376)</f>
        <v>0</v>
      </c>
      <c r="BW376">
        <f>(BA376-BG376)/(BA376-AZ376)</f>
        <v>0</v>
      </c>
      <c r="BX376">
        <f>(BT376*BR376/BF376)</f>
        <v>0</v>
      </c>
      <c r="BY376">
        <f>(1-BX376)</f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f>$B$11*DQ376+$C$11*DR376+$F$11*EC376*(1-EF376)</f>
        <v>0</v>
      </c>
      <c r="CS376">
        <f>CR376*CT376</f>
        <v>0</v>
      </c>
      <c r="CT376">
        <f>($B$11*$D$9+$C$11*$D$9+$F$11*((EP376+EH376)/MAX(EP376+EH376+EQ376, 0.1)*$I$9+EQ376/MAX(EP376+EH376+EQ376, 0.1)*$J$9))/($B$11+$C$11+$F$11)</f>
        <v>0</v>
      </c>
      <c r="CU376">
        <f>($B$11*$K$9+$C$11*$K$9+$F$11*((EP376+EH376)/MAX(EP376+EH376+EQ376, 0.1)*$P$9+EQ376/MAX(EP376+EH376+EQ376, 0.1)*$Q$9))/($B$11+$C$11+$F$11)</f>
        <v>0</v>
      </c>
      <c r="CV376">
        <v>2.96</v>
      </c>
      <c r="CW376">
        <v>0.5</v>
      </c>
      <c r="CX376" t="s">
        <v>408</v>
      </c>
      <c r="CY376">
        <v>2</v>
      </c>
      <c r="CZ376" t="b">
        <v>1</v>
      </c>
      <c r="DA376">
        <v>1510797229.31429</v>
      </c>
      <c r="DB376">
        <v>1131.64107142857</v>
      </c>
      <c r="DC376">
        <v>1161.99285714286</v>
      </c>
      <c r="DD376">
        <v>25.095175</v>
      </c>
      <c r="DE376">
        <v>24.406875</v>
      </c>
      <c r="DF376">
        <v>1120.58857142857</v>
      </c>
      <c r="DG376">
        <v>24.5240392857143</v>
      </c>
      <c r="DH376">
        <v>500.087392857143</v>
      </c>
      <c r="DI376">
        <v>89.7978607142857</v>
      </c>
      <c r="DJ376">
        <v>0.099974325</v>
      </c>
      <c r="DK376">
        <v>26.6072857142857</v>
      </c>
      <c r="DL376">
        <v>27.5443392857143</v>
      </c>
      <c r="DM376">
        <v>999.9</v>
      </c>
      <c r="DN376">
        <v>0</v>
      </c>
      <c r="DO376">
        <v>0</v>
      </c>
      <c r="DP376">
        <v>10000.9842857143</v>
      </c>
      <c r="DQ376">
        <v>0</v>
      </c>
      <c r="DR376">
        <v>9.8192</v>
      </c>
      <c r="DS376">
        <v>-30.3525571428571</v>
      </c>
      <c r="DT376">
        <v>1160.77071428571</v>
      </c>
      <c r="DU376">
        <v>1191.06392857143</v>
      </c>
      <c r="DV376">
        <v>0.688292892857143</v>
      </c>
      <c r="DW376">
        <v>1161.99285714286</v>
      </c>
      <c r="DX376">
        <v>24.406875</v>
      </c>
      <c r="DY376">
        <v>2.2534925</v>
      </c>
      <c r="DZ376">
        <v>2.191685</v>
      </c>
      <c r="EA376">
        <v>19.34775</v>
      </c>
      <c r="EB376">
        <v>18.9016071428571</v>
      </c>
      <c r="EC376">
        <v>2000.01</v>
      </c>
      <c r="ED376">
        <v>0.979995071428572</v>
      </c>
      <c r="EE376">
        <v>0.0200050928571429</v>
      </c>
      <c r="EF376">
        <v>0</v>
      </c>
      <c r="EG376">
        <v>2.26076428571429</v>
      </c>
      <c r="EH376">
        <v>0</v>
      </c>
      <c r="EI376">
        <v>4905.58178571429</v>
      </c>
      <c r="EJ376">
        <v>17300.225</v>
      </c>
      <c r="EK376">
        <v>37.937</v>
      </c>
      <c r="EL376">
        <v>38.375</v>
      </c>
      <c r="EM376">
        <v>37.625</v>
      </c>
      <c r="EN376">
        <v>37.10925</v>
      </c>
      <c r="EO376">
        <v>37.3165</v>
      </c>
      <c r="EP376">
        <v>1959.99892857143</v>
      </c>
      <c r="EQ376">
        <v>40.0110714285714</v>
      </c>
      <c r="ER376">
        <v>0</v>
      </c>
      <c r="ES376">
        <v>1679597990.3</v>
      </c>
      <c r="ET376">
        <v>0</v>
      </c>
      <c r="EU376">
        <v>2.269564</v>
      </c>
      <c r="EV376">
        <v>-0.0207846220890209</v>
      </c>
      <c r="EW376">
        <v>-3.30000002536415</v>
      </c>
      <c r="EX376">
        <v>4905.552</v>
      </c>
      <c r="EY376">
        <v>15</v>
      </c>
      <c r="EZ376">
        <v>0</v>
      </c>
      <c r="FA376" t="s">
        <v>409</v>
      </c>
      <c r="FB376">
        <v>1510787920.6</v>
      </c>
      <c r="FC376">
        <v>1510787921.6</v>
      </c>
      <c r="FD376">
        <v>0</v>
      </c>
      <c r="FE376">
        <v>-0.101</v>
      </c>
      <c r="FF376">
        <v>-0.012</v>
      </c>
      <c r="FG376">
        <v>6.901</v>
      </c>
      <c r="FH376">
        <v>0.516</v>
      </c>
      <c r="FI376">
        <v>420</v>
      </c>
      <c r="FJ376">
        <v>24</v>
      </c>
      <c r="FK376">
        <v>0.32</v>
      </c>
      <c r="FL376">
        <v>0.12</v>
      </c>
      <c r="FM376">
        <v>0.709398536585366</v>
      </c>
      <c r="FN376">
        <v>-0.450150041811846</v>
      </c>
      <c r="FO376">
        <v>0.0497259528087342</v>
      </c>
      <c r="FP376">
        <v>1</v>
      </c>
      <c r="FQ376">
        <v>1</v>
      </c>
      <c r="FR376">
        <v>1</v>
      </c>
      <c r="FS376" t="s">
        <v>410</v>
      </c>
      <c r="FT376">
        <v>2.97291</v>
      </c>
      <c r="FU376">
        <v>2.75397</v>
      </c>
      <c r="FV376">
        <v>0.181123</v>
      </c>
      <c r="FW376">
        <v>0.185112</v>
      </c>
      <c r="FX376">
        <v>0.105534</v>
      </c>
      <c r="FY376">
        <v>0.104923</v>
      </c>
      <c r="FZ376">
        <v>31819.6</v>
      </c>
      <c r="GA376">
        <v>34536.1</v>
      </c>
      <c r="GB376">
        <v>35214.2</v>
      </c>
      <c r="GC376">
        <v>38437.4</v>
      </c>
      <c r="GD376">
        <v>44621.3</v>
      </c>
      <c r="GE376">
        <v>49679.5</v>
      </c>
      <c r="GF376">
        <v>54999.4</v>
      </c>
      <c r="GG376">
        <v>61638.6</v>
      </c>
      <c r="GH376">
        <v>1.98232</v>
      </c>
      <c r="GI376">
        <v>1.81685</v>
      </c>
      <c r="GJ376">
        <v>0.125851</v>
      </c>
      <c r="GK376">
        <v>0</v>
      </c>
      <c r="GL376">
        <v>25.4852</v>
      </c>
      <c r="GM376">
        <v>999.9</v>
      </c>
      <c r="GN376">
        <v>61.787</v>
      </c>
      <c r="GO376">
        <v>30.041</v>
      </c>
      <c r="GP376">
        <v>29.3874</v>
      </c>
      <c r="GQ376">
        <v>54.9834</v>
      </c>
      <c r="GR376">
        <v>49.2588</v>
      </c>
      <c r="GS376">
        <v>1</v>
      </c>
      <c r="GT376">
        <v>-0.00283283</v>
      </c>
      <c r="GU376">
        <v>1.06232</v>
      </c>
      <c r="GV376">
        <v>20.1139</v>
      </c>
      <c r="GW376">
        <v>5.19827</v>
      </c>
      <c r="GX376">
        <v>12.004</v>
      </c>
      <c r="GY376">
        <v>4.9748</v>
      </c>
      <c r="GZ376">
        <v>3.29293</v>
      </c>
      <c r="HA376">
        <v>9999</v>
      </c>
      <c r="HB376">
        <v>9999</v>
      </c>
      <c r="HC376">
        <v>999.9</v>
      </c>
      <c r="HD376">
        <v>9999</v>
      </c>
      <c r="HE376">
        <v>1.8631</v>
      </c>
      <c r="HF376">
        <v>1.86813</v>
      </c>
      <c r="HG376">
        <v>1.86792</v>
      </c>
      <c r="HH376">
        <v>1.86903</v>
      </c>
      <c r="HI376">
        <v>1.86984</v>
      </c>
      <c r="HJ376">
        <v>1.86587</v>
      </c>
      <c r="HK376">
        <v>1.86699</v>
      </c>
      <c r="HL376">
        <v>1.86838</v>
      </c>
      <c r="HM376">
        <v>5</v>
      </c>
      <c r="HN376">
        <v>0</v>
      </c>
      <c r="HO376">
        <v>0</v>
      </c>
      <c r="HP376">
        <v>0</v>
      </c>
      <c r="HQ376" t="s">
        <v>411</v>
      </c>
      <c r="HR376" t="s">
        <v>412</v>
      </c>
      <c r="HS376" t="s">
        <v>413</v>
      </c>
      <c r="HT376" t="s">
        <v>413</v>
      </c>
      <c r="HU376" t="s">
        <v>413</v>
      </c>
      <c r="HV376" t="s">
        <v>413</v>
      </c>
      <c r="HW376">
        <v>0</v>
      </c>
      <c r="HX376">
        <v>100</v>
      </c>
      <c r="HY376">
        <v>100</v>
      </c>
      <c r="HZ376">
        <v>11.19</v>
      </c>
      <c r="IA376">
        <v>0.5738</v>
      </c>
      <c r="IB376">
        <v>4.09459096810632</v>
      </c>
      <c r="IC376">
        <v>0.00701673648668627</v>
      </c>
      <c r="ID376">
        <v>-7.00304995360485e-07</v>
      </c>
      <c r="IE376">
        <v>-1.86506737496121e-11</v>
      </c>
      <c r="IF376">
        <v>0.00125787624930914</v>
      </c>
      <c r="IG376">
        <v>-0.0224036906934607</v>
      </c>
      <c r="IH376">
        <v>0.00249664406764014</v>
      </c>
      <c r="II376">
        <v>-2.59163740235367e-05</v>
      </c>
      <c r="IJ376">
        <v>-2</v>
      </c>
      <c r="IK376">
        <v>2020</v>
      </c>
      <c r="IL376">
        <v>1</v>
      </c>
      <c r="IM376">
        <v>25</v>
      </c>
      <c r="IN376">
        <v>155.3</v>
      </c>
      <c r="IO376">
        <v>155.3</v>
      </c>
      <c r="IP376">
        <v>2.38647</v>
      </c>
      <c r="IQ376">
        <v>2.61719</v>
      </c>
      <c r="IR376">
        <v>1.54785</v>
      </c>
      <c r="IS376">
        <v>2.30469</v>
      </c>
      <c r="IT376">
        <v>1.34644</v>
      </c>
      <c r="IU376">
        <v>2.34009</v>
      </c>
      <c r="IV376">
        <v>34.1905</v>
      </c>
      <c r="IW376">
        <v>24.2188</v>
      </c>
      <c r="IX376">
        <v>18</v>
      </c>
      <c r="IY376">
        <v>502.973</v>
      </c>
      <c r="IZ376">
        <v>398.09</v>
      </c>
      <c r="JA376">
        <v>23.9615</v>
      </c>
      <c r="JB376">
        <v>27.156</v>
      </c>
      <c r="JC376">
        <v>30.0001</v>
      </c>
      <c r="JD376">
        <v>27.1127</v>
      </c>
      <c r="JE376">
        <v>27.057</v>
      </c>
      <c r="JF376">
        <v>47.7685</v>
      </c>
      <c r="JG376">
        <v>24.9479</v>
      </c>
      <c r="JH376">
        <v>63.396</v>
      </c>
      <c r="JI376">
        <v>23.9244</v>
      </c>
      <c r="JJ376">
        <v>1207.48</v>
      </c>
      <c r="JK376">
        <v>24.5607</v>
      </c>
      <c r="JL376">
        <v>102.059</v>
      </c>
      <c r="JM376">
        <v>102.607</v>
      </c>
    </row>
    <row r="377" spans="1:273">
      <c r="A377">
        <v>361</v>
      </c>
      <c r="B377">
        <v>1510797242.1</v>
      </c>
      <c r="C377">
        <v>7910</v>
      </c>
      <c r="D377" t="s">
        <v>1133</v>
      </c>
      <c r="E377" t="s">
        <v>1134</v>
      </c>
      <c r="F377">
        <v>5</v>
      </c>
      <c r="G377" t="s">
        <v>798</v>
      </c>
      <c r="H377" t="s">
        <v>406</v>
      </c>
      <c r="I377">
        <v>1510797234.6</v>
      </c>
      <c r="J377">
        <f>(K377)/1000</f>
        <v>0</v>
      </c>
      <c r="K377">
        <f>IF(CZ377, AN377, AH377)</f>
        <v>0</v>
      </c>
      <c r="L377">
        <f>IF(CZ377, AI377, AG377)</f>
        <v>0</v>
      </c>
      <c r="M377">
        <f>DB377 - IF(AU377&gt;1, L377*CV377*100.0/(AW377*DP377), 0)</f>
        <v>0</v>
      </c>
      <c r="N377">
        <f>((T377-J377/2)*M377-L377)/(T377+J377/2)</f>
        <v>0</v>
      </c>
      <c r="O377">
        <f>N377*(DI377+DJ377)/1000.0</f>
        <v>0</v>
      </c>
      <c r="P377">
        <f>(DB377 - IF(AU377&gt;1, L377*CV377*100.0/(AW377*DP377), 0))*(DI377+DJ377)/1000.0</f>
        <v>0</v>
      </c>
      <c r="Q377">
        <f>2.0/((1/S377-1/R377)+SIGN(S377)*SQRT((1/S377-1/R377)*(1/S377-1/R377) + 4*CW377/((CW377+1)*(CW377+1))*(2*1/S377*1/R377-1/R377*1/R377)))</f>
        <v>0</v>
      </c>
      <c r="R377">
        <f>IF(LEFT(CX377,1)&lt;&gt;"0",IF(LEFT(CX377,1)="1",3.0,CY377),$D$5+$E$5*(DP377*DI377/($K$5*1000))+$F$5*(DP377*DI377/($K$5*1000))*MAX(MIN(CV377,$J$5),$I$5)*MAX(MIN(CV377,$J$5),$I$5)+$G$5*MAX(MIN(CV377,$J$5),$I$5)*(DP377*DI377/($K$5*1000))+$H$5*(DP377*DI377/($K$5*1000))*(DP377*DI377/($K$5*1000)))</f>
        <v>0</v>
      </c>
      <c r="S377">
        <f>J377*(1000-(1000*0.61365*exp(17.502*W377/(240.97+W377))/(DI377+DJ377)+DD377)/2)/(1000*0.61365*exp(17.502*W377/(240.97+W377))/(DI377+DJ377)-DD377)</f>
        <v>0</v>
      </c>
      <c r="T377">
        <f>1/((CW377+1)/(Q377/1.6)+1/(R377/1.37)) + CW377/((CW377+1)/(Q377/1.6) + CW377/(R377/1.37))</f>
        <v>0</v>
      </c>
      <c r="U377">
        <f>(CR377*CU377)</f>
        <v>0</v>
      </c>
      <c r="V377">
        <f>(DK377+(U377+2*0.95*5.67E-8*(((DK377+$B$7)+273)^4-(DK377+273)^4)-44100*J377)/(1.84*29.3*R377+8*0.95*5.67E-8*(DK377+273)^3))</f>
        <v>0</v>
      </c>
      <c r="W377">
        <f>($C$7*DL377+$D$7*DM377+$E$7*V377)</f>
        <v>0</v>
      </c>
      <c r="X377">
        <f>0.61365*exp(17.502*W377/(240.97+W377))</f>
        <v>0</v>
      </c>
      <c r="Y377">
        <f>(Z377/AA377*100)</f>
        <v>0</v>
      </c>
      <c r="Z377">
        <f>DD377*(DI377+DJ377)/1000</f>
        <v>0</v>
      </c>
      <c r="AA377">
        <f>0.61365*exp(17.502*DK377/(240.97+DK377))</f>
        <v>0</v>
      </c>
      <c r="AB377">
        <f>(X377-DD377*(DI377+DJ377)/1000)</f>
        <v>0</v>
      </c>
      <c r="AC377">
        <f>(-J377*44100)</f>
        <v>0</v>
      </c>
      <c r="AD377">
        <f>2*29.3*R377*0.92*(DK377-W377)</f>
        <v>0</v>
      </c>
      <c r="AE377">
        <f>2*0.95*5.67E-8*(((DK377+$B$7)+273)^4-(W377+273)^4)</f>
        <v>0</v>
      </c>
      <c r="AF377">
        <f>U377+AE377+AC377+AD377</f>
        <v>0</v>
      </c>
      <c r="AG377">
        <f>DH377*AU377*(DC377-DB377*(1000-AU377*DE377)/(1000-AU377*DD377))/(100*CV377)</f>
        <v>0</v>
      </c>
      <c r="AH377">
        <f>1000*DH377*AU377*(DD377-DE377)/(100*CV377*(1000-AU377*DD377))</f>
        <v>0</v>
      </c>
      <c r="AI377">
        <f>(AJ377 - AK377 - DI377*1E3/(8.314*(DK377+273.15)) * AM377/DH377 * AL377) * DH377/(100*CV377) * (1000 - DE377)/1000</f>
        <v>0</v>
      </c>
      <c r="AJ377">
        <v>1226.8417246837</v>
      </c>
      <c r="AK377">
        <v>1203.26903030303</v>
      </c>
      <c r="AL377">
        <v>3.44183643345203</v>
      </c>
      <c r="AM377">
        <v>64.6680745848926</v>
      </c>
      <c r="AN377">
        <f>(AP377 - AO377 + DI377*1E3/(8.314*(DK377+273.15)) * AR377/DH377 * AQ377) * DH377/(100*CV377) * 1000/(1000 - AP377)</f>
        <v>0</v>
      </c>
      <c r="AO377">
        <v>24.5024016619262</v>
      </c>
      <c r="AP377">
        <v>25.1705916083916</v>
      </c>
      <c r="AQ377">
        <v>0.0062951002510209</v>
      </c>
      <c r="AR377">
        <v>99.6129753711119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MAX(0,($B$13+$C$13*DP377)/(1+$D$13*DP377)*DI377/(DK377+273)*$E$13)</f>
        <v>0</v>
      </c>
      <c r="AX377" t="s">
        <v>407</v>
      </c>
      <c r="AY377" t="s">
        <v>407</v>
      </c>
      <c r="AZ377">
        <v>0</v>
      </c>
      <c r="BA377">
        <v>0</v>
      </c>
      <c r="BB377">
        <f>1-AZ377/BA377</f>
        <v>0</v>
      </c>
      <c r="BC377">
        <v>0</v>
      </c>
      <c r="BD377" t="s">
        <v>407</v>
      </c>
      <c r="BE377" t="s">
        <v>407</v>
      </c>
      <c r="BF377">
        <v>0</v>
      </c>
      <c r="BG377">
        <v>0</v>
      </c>
      <c r="BH377">
        <f>1-BF377/BG377</f>
        <v>0</v>
      </c>
      <c r="BI377">
        <v>0.5</v>
      </c>
      <c r="BJ377">
        <f>CS377</f>
        <v>0</v>
      </c>
      <c r="BK377">
        <f>L377</f>
        <v>0</v>
      </c>
      <c r="BL377">
        <f>BH377*BI377*BJ377</f>
        <v>0</v>
      </c>
      <c r="BM377">
        <f>(BK377-BC377)/BJ377</f>
        <v>0</v>
      </c>
      <c r="BN377">
        <f>(BA377-BG377)/BG377</f>
        <v>0</v>
      </c>
      <c r="BO377">
        <f>AZ377/(BB377+AZ377/BG377)</f>
        <v>0</v>
      </c>
      <c r="BP377" t="s">
        <v>407</v>
      </c>
      <c r="BQ377">
        <v>0</v>
      </c>
      <c r="BR377">
        <f>IF(BQ377&lt;&gt;0, BQ377, BO377)</f>
        <v>0</v>
      </c>
      <c r="BS377">
        <f>1-BR377/BG377</f>
        <v>0</v>
      </c>
      <c r="BT377">
        <f>(BG377-BF377)/(BG377-BR377)</f>
        <v>0</v>
      </c>
      <c r="BU377">
        <f>(BA377-BG377)/(BA377-BR377)</f>
        <v>0</v>
      </c>
      <c r="BV377">
        <f>(BG377-BF377)/(BG377-AZ377)</f>
        <v>0</v>
      </c>
      <c r="BW377">
        <f>(BA377-BG377)/(BA377-AZ377)</f>
        <v>0</v>
      </c>
      <c r="BX377">
        <f>(BT377*BR377/BF377)</f>
        <v>0</v>
      </c>
      <c r="BY377">
        <f>(1-BX377)</f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f>$B$11*DQ377+$C$11*DR377+$F$11*EC377*(1-EF377)</f>
        <v>0</v>
      </c>
      <c r="CS377">
        <f>CR377*CT377</f>
        <v>0</v>
      </c>
      <c r="CT377">
        <f>($B$11*$D$9+$C$11*$D$9+$F$11*((EP377+EH377)/MAX(EP377+EH377+EQ377, 0.1)*$I$9+EQ377/MAX(EP377+EH377+EQ377, 0.1)*$J$9))/($B$11+$C$11+$F$11)</f>
        <v>0</v>
      </c>
      <c r="CU377">
        <f>($B$11*$K$9+$C$11*$K$9+$F$11*((EP377+EH377)/MAX(EP377+EH377+EQ377, 0.1)*$P$9+EQ377/MAX(EP377+EH377+EQ377, 0.1)*$Q$9))/($B$11+$C$11+$F$11)</f>
        <v>0</v>
      </c>
      <c r="CV377">
        <v>2.96</v>
      </c>
      <c r="CW377">
        <v>0.5</v>
      </c>
      <c r="CX377" t="s">
        <v>408</v>
      </c>
      <c r="CY377">
        <v>2</v>
      </c>
      <c r="CZ377" t="b">
        <v>1</v>
      </c>
      <c r="DA377">
        <v>1510797234.6</v>
      </c>
      <c r="DB377">
        <v>1149.41074074074</v>
      </c>
      <c r="DC377">
        <v>1179.95333333333</v>
      </c>
      <c r="DD377">
        <v>25.1262333333333</v>
      </c>
      <c r="DE377">
        <v>24.4697777777778</v>
      </c>
      <c r="DF377">
        <v>1138.26407407407</v>
      </c>
      <c r="DG377">
        <v>24.5535222222222</v>
      </c>
      <c r="DH377">
        <v>500.082851851852</v>
      </c>
      <c r="DI377">
        <v>89.7957666666667</v>
      </c>
      <c r="DJ377">
        <v>0.0999316222222222</v>
      </c>
      <c r="DK377">
        <v>26.6026777777778</v>
      </c>
      <c r="DL377">
        <v>27.5426666666667</v>
      </c>
      <c r="DM377">
        <v>999.9</v>
      </c>
      <c r="DN377">
        <v>0</v>
      </c>
      <c r="DO377">
        <v>0</v>
      </c>
      <c r="DP377">
        <v>10012.2918518519</v>
      </c>
      <c r="DQ377">
        <v>0</v>
      </c>
      <c r="DR377">
        <v>9.8192</v>
      </c>
      <c r="DS377">
        <v>-30.542962962963</v>
      </c>
      <c r="DT377">
        <v>1179.03592592593</v>
      </c>
      <c r="DU377">
        <v>1209.55148148148</v>
      </c>
      <c r="DV377">
        <v>0.656450666666667</v>
      </c>
      <c r="DW377">
        <v>1179.95333333333</v>
      </c>
      <c r="DX377">
        <v>24.4697777777778</v>
      </c>
      <c r="DY377">
        <v>2.25622851851852</v>
      </c>
      <c r="DZ377">
        <v>2.19728296296296</v>
      </c>
      <c r="EA377">
        <v>19.3672407407407</v>
      </c>
      <c r="EB377">
        <v>18.9424925925926</v>
      </c>
      <c r="EC377">
        <v>2000.00407407407</v>
      </c>
      <c r="ED377">
        <v>0.979995</v>
      </c>
      <c r="EE377">
        <v>0.0200051666666667</v>
      </c>
      <c r="EF377">
        <v>0</v>
      </c>
      <c r="EG377">
        <v>2.33094074074074</v>
      </c>
      <c r="EH377">
        <v>0</v>
      </c>
      <c r="EI377">
        <v>4905.15666666667</v>
      </c>
      <c r="EJ377">
        <v>17300.1666666667</v>
      </c>
      <c r="EK377">
        <v>37.937</v>
      </c>
      <c r="EL377">
        <v>38.375</v>
      </c>
      <c r="EM377">
        <v>37.625</v>
      </c>
      <c r="EN377">
        <v>37.1133333333333</v>
      </c>
      <c r="EO377">
        <v>37.312</v>
      </c>
      <c r="EP377">
        <v>1959.99296296296</v>
      </c>
      <c r="EQ377">
        <v>40.0111111111111</v>
      </c>
      <c r="ER377">
        <v>0</v>
      </c>
      <c r="ES377">
        <v>1679597995.1</v>
      </c>
      <c r="ET377">
        <v>0</v>
      </c>
      <c r="EU377">
        <v>2.306568</v>
      </c>
      <c r="EV377">
        <v>-0.0540153846319278</v>
      </c>
      <c r="EW377">
        <v>-2.69000002294927</v>
      </c>
      <c r="EX377">
        <v>4905.202</v>
      </c>
      <c r="EY377">
        <v>15</v>
      </c>
      <c r="EZ377">
        <v>0</v>
      </c>
      <c r="FA377" t="s">
        <v>409</v>
      </c>
      <c r="FB377">
        <v>1510787920.6</v>
      </c>
      <c r="FC377">
        <v>1510787921.6</v>
      </c>
      <c r="FD377">
        <v>0</v>
      </c>
      <c r="FE377">
        <v>-0.101</v>
      </c>
      <c r="FF377">
        <v>-0.012</v>
      </c>
      <c r="FG377">
        <v>6.901</v>
      </c>
      <c r="FH377">
        <v>0.516</v>
      </c>
      <c r="FI377">
        <v>420</v>
      </c>
      <c r="FJ377">
        <v>24</v>
      </c>
      <c r="FK377">
        <v>0.32</v>
      </c>
      <c r="FL377">
        <v>0.12</v>
      </c>
      <c r="FM377">
        <v>0.681656512195122</v>
      </c>
      <c r="FN377">
        <v>-0.378041999999999</v>
      </c>
      <c r="FO377">
        <v>0.0456940838307094</v>
      </c>
      <c r="FP377">
        <v>1</v>
      </c>
      <c r="FQ377">
        <v>1</v>
      </c>
      <c r="FR377">
        <v>1</v>
      </c>
      <c r="FS377" t="s">
        <v>410</v>
      </c>
      <c r="FT377">
        <v>2.97289</v>
      </c>
      <c r="FU377">
        <v>2.75387</v>
      </c>
      <c r="FV377">
        <v>0.182765</v>
      </c>
      <c r="FW377">
        <v>0.186698</v>
      </c>
      <c r="FX377">
        <v>0.105603</v>
      </c>
      <c r="FY377">
        <v>0.104942</v>
      </c>
      <c r="FZ377">
        <v>31756.2</v>
      </c>
      <c r="GA377">
        <v>34469.2</v>
      </c>
      <c r="GB377">
        <v>35214.6</v>
      </c>
      <c r="GC377">
        <v>38437.6</v>
      </c>
      <c r="GD377">
        <v>44618.4</v>
      </c>
      <c r="GE377">
        <v>49678.6</v>
      </c>
      <c r="GF377">
        <v>55000.1</v>
      </c>
      <c r="GG377">
        <v>61638.7</v>
      </c>
      <c r="GH377">
        <v>1.98228</v>
      </c>
      <c r="GI377">
        <v>1.8166</v>
      </c>
      <c r="GJ377">
        <v>0.125088</v>
      </c>
      <c r="GK377">
        <v>0</v>
      </c>
      <c r="GL377">
        <v>25.4838</v>
      </c>
      <c r="GM377">
        <v>999.9</v>
      </c>
      <c r="GN377">
        <v>61.787</v>
      </c>
      <c r="GO377">
        <v>30.051</v>
      </c>
      <c r="GP377">
        <v>29.4011</v>
      </c>
      <c r="GQ377">
        <v>55.3234</v>
      </c>
      <c r="GR377">
        <v>49.1747</v>
      </c>
      <c r="GS377">
        <v>1</v>
      </c>
      <c r="GT377">
        <v>-0.00289634</v>
      </c>
      <c r="GU377">
        <v>1.0613</v>
      </c>
      <c r="GV377">
        <v>20.1138</v>
      </c>
      <c r="GW377">
        <v>5.19812</v>
      </c>
      <c r="GX377">
        <v>12.004</v>
      </c>
      <c r="GY377">
        <v>4.97495</v>
      </c>
      <c r="GZ377">
        <v>3.293</v>
      </c>
      <c r="HA377">
        <v>9999</v>
      </c>
      <c r="HB377">
        <v>9999</v>
      </c>
      <c r="HC377">
        <v>999.9</v>
      </c>
      <c r="HD377">
        <v>9999</v>
      </c>
      <c r="HE377">
        <v>1.8631</v>
      </c>
      <c r="HF377">
        <v>1.86813</v>
      </c>
      <c r="HG377">
        <v>1.86792</v>
      </c>
      <c r="HH377">
        <v>1.86902</v>
      </c>
      <c r="HI377">
        <v>1.86987</v>
      </c>
      <c r="HJ377">
        <v>1.86589</v>
      </c>
      <c r="HK377">
        <v>1.86701</v>
      </c>
      <c r="HL377">
        <v>1.86838</v>
      </c>
      <c r="HM377">
        <v>5</v>
      </c>
      <c r="HN377">
        <v>0</v>
      </c>
      <c r="HO377">
        <v>0</v>
      </c>
      <c r="HP377">
        <v>0</v>
      </c>
      <c r="HQ377" t="s">
        <v>411</v>
      </c>
      <c r="HR377" t="s">
        <v>412</v>
      </c>
      <c r="HS377" t="s">
        <v>413</v>
      </c>
      <c r="HT377" t="s">
        <v>413</v>
      </c>
      <c r="HU377" t="s">
        <v>413</v>
      </c>
      <c r="HV377" t="s">
        <v>413</v>
      </c>
      <c r="HW377">
        <v>0</v>
      </c>
      <c r="HX377">
        <v>100</v>
      </c>
      <c r="HY377">
        <v>100</v>
      </c>
      <c r="HZ377">
        <v>11.28</v>
      </c>
      <c r="IA377">
        <v>0.575</v>
      </c>
      <c r="IB377">
        <v>4.09459096810632</v>
      </c>
      <c r="IC377">
        <v>0.00701673648668627</v>
      </c>
      <c r="ID377">
        <v>-7.00304995360485e-07</v>
      </c>
      <c r="IE377">
        <v>-1.86506737496121e-11</v>
      </c>
      <c r="IF377">
        <v>0.00125787624930914</v>
      </c>
      <c r="IG377">
        <v>-0.0224036906934607</v>
      </c>
      <c r="IH377">
        <v>0.00249664406764014</v>
      </c>
      <c r="II377">
        <v>-2.59163740235367e-05</v>
      </c>
      <c r="IJ377">
        <v>-2</v>
      </c>
      <c r="IK377">
        <v>2020</v>
      </c>
      <c r="IL377">
        <v>1</v>
      </c>
      <c r="IM377">
        <v>25</v>
      </c>
      <c r="IN377">
        <v>155.4</v>
      </c>
      <c r="IO377">
        <v>155.3</v>
      </c>
      <c r="IP377">
        <v>2.41089</v>
      </c>
      <c r="IQ377">
        <v>2.62329</v>
      </c>
      <c r="IR377">
        <v>1.54785</v>
      </c>
      <c r="IS377">
        <v>2.30347</v>
      </c>
      <c r="IT377">
        <v>1.34644</v>
      </c>
      <c r="IU377">
        <v>2.27905</v>
      </c>
      <c r="IV377">
        <v>34.1905</v>
      </c>
      <c r="IW377">
        <v>24.2101</v>
      </c>
      <c r="IX377">
        <v>18</v>
      </c>
      <c r="IY377">
        <v>502.947</v>
      </c>
      <c r="IZ377">
        <v>397.968</v>
      </c>
      <c r="JA377">
        <v>23.9114</v>
      </c>
      <c r="JB377">
        <v>27.156</v>
      </c>
      <c r="JC377">
        <v>30</v>
      </c>
      <c r="JD377">
        <v>27.1136</v>
      </c>
      <c r="JE377">
        <v>27.0593</v>
      </c>
      <c r="JF377">
        <v>48.2642</v>
      </c>
      <c r="JG377">
        <v>24.9479</v>
      </c>
      <c r="JH377">
        <v>63.396</v>
      </c>
      <c r="JI377">
        <v>23.8854</v>
      </c>
      <c r="JJ377">
        <v>1227.59</v>
      </c>
      <c r="JK377">
        <v>24.5849</v>
      </c>
      <c r="JL377">
        <v>102.06</v>
      </c>
      <c r="JM377">
        <v>102.607</v>
      </c>
    </row>
    <row r="378" spans="1:273">
      <c r="A378">
        <v>362</v>
      </c>
      <c r="B378">
        <v>1510797247.1</v>
      </c>
      <c r="C378">
        <v>7915</v>
      </c>
      <c r="D378" t="s">
        <v>1135</v>
      </c>
      <c r="E378" t="s">
        <v>1136</v>
      </c>
      <c r="F378">
        <v>5</v>
      </c>
      <c r="G378" t="s">
        <v>798</v>
      </c>
      <c r="H378" t="s">
        <v>406</v>
      </c>
      <c r="I378">
        <v>1510797239.31429</v>
      </c>
      <c r="J378">
        <f>(K378)/1000</f>
        <v>0</v>
      </c>
      <c r="K378">
        <f>IF(CZ378, AN378, AH378)</f>
        <v>0</v>
      </c>
      <c r="L378">
        <f>IF(CZ378, AI378, AG378)</f>
        <v>0</v>
      </c>
      <c r="M378">
        <f>DB378 - IF(AU378&gt;1, L378*CV378*100.0/(AW378*DP378), 0)</f>
        <v>0</v>
      </c>
      <c r="N378">
        <f>((T378-J378/2)*M378-L378)/(T378+J378/2)</f>
        <v>0</v>
      </c>
      <c r="O378">
        <f>N378*(DI378+DJ378)/1000.0</f>
        <v>0</v>
      </c>
      <c r="P378">
        <f>(DB378 - IF(AU378&gt;1, L378*CV378*100.0/(AW378*DP378), 0))*(DI378+DJ378)/1000.0</f>
        <v>0</v>
      </c>
      <c r="Q378">
        <f>2.0/((1/S378-1/R378)+SIGN(S378)*SQRT((1/S378-1/R378)*(1/S378-1/R378) + 4*CW378/((CW378+1)*(CW378+1))*(2*1/S378*1/R378-1/R378*1/R378)))</f>
        <v>0</v>
      </c>
      <c r="R378">
        <f>IF(LEFT(CX378,1)&lt;&gt;"0",IF(LEFT(CX378,1)="1",3.0,CY378),$D$5+$E$5*(DP378*DI378/($K$5*1000))+$F$5*(DP378*DI378/($K$5*1000))*MAX(MIN(CV378,$J$5),$I$5)*MAX(MIN(CV378,$J$5),$I$5)+$G$5*MAX(MIN(CV378,$J$5),$I$5)*(DP378*DI378/($K$5*1000))+$H$5*(DP378*DI378/($K$5*1000))*(DP378*DI378/($K$5*1000)))</f>
        <v>0</v>
      </c>
      <c r="S378">
        <f>J378*(1000-(1000*0.61365*exp(17.502*W378/(240.97+W378))/(DI378+DJ378)+DD378)/2)/(1000*0.61365*exp(17.502*W378/(240.97+W378))/(DI378+DJ378)-DD378)</f>
        <v>0</v>
      </c>
      <c r="T378">
        <f>1/((CW378+1)/(Q378/1.6)+1/(R378/1.37)) + CW378/((CW378+1)/(Q378/1.6) + CW378/(R378/1.37))</f>
        <v>0</v>
      </c>
      <c r="U378">
        <f>(CR378*CU378)</f>
        <v>0</v>
      </c>
      <c r="V378">
        <f>(DK378+(U378+2*0.95*5.67E-8*(((DK378+$B$7)+273)^4-(DK378+273)^4)-44100*J378)/(1.84*29.3*R378+8*0.95*5.67E-8*(DK378+273)^3))</f>
        <v>0</v>
      </c>
      <c r="W378">
        <f>($C$7*DL378+$D$7*DM378+$E$7*V378)</f>
        <v>0</v>
      </c>
      <c r="X378">
        <f>0.61365*exp(17.502*W378/(240.97+W378))</f>
        <v>0</v>
      </c>
      <c r="Y378">
        <f>(Z378/AA378*100)</f>
        <v>0</v>
      </c>
      <c r="Z378">
        <f>DD378*(DI378+DJ378)/1000</f>
        <v>0</v>
      </c>
      <c r="AA378">
        <f>0.61365*exp(17.502*DK378/(240.97+DK378))</f>
        <v>0</v>
      </c>
      <c r="AB378">
        <f>(X378-DD378*(DI378+DJ378)/1000)</f>
        <v>0</v>
      </c>
      <c r="AC378">
        <f>(-J378*44100)</f>
        <v>0</v>
      </c>
      <c r="AD378">
        <f>2*29.3*R378*0.92*(DK378-W378)</f>
        <v>0</v>
      </c>
      <c r="AE378">
        <f>2*0.95*5.67E-8*(((DK378+$B$7)+273)^4-(W378+273)^4)</f>
        <v>0</v>
      </c>
      <c r="AF378">
        <f>U378+AE378+AC378+AD378</f>
        <v>0</v>
      </c>
      <c r="AG378">
        <f>DH378*AU378*(DC378-DB378*(1000-AU378*DE378)/(1000-AU378*DD378))/(100*CV378)</f>
        <v>0</v>
      </c>
      <c r="AH378">
        <f>1000*DH378*AU378*(DD378-DE378)/(100*CV378*(1000-AU378*DD378))</f>
        <v>0</v>
      </c>
      <c r="AI378">
        <f>(AJ378 - AK378 - DI378*1E3/(8.314*(DK378+273.15)) * AM378/DH378 * AL378) * DH378/(100*CV378) * (1000 - DE378)/1000</f>
        <v>0</v>
      </c>
      <c r="AJ378">
        <v>1244.02293089256</v>
      </c>
      <c r="AK378">
        <v>1220.52636363636</v>
      </c>
      <c r="AL378">
        <v>3.46540529646104</v>
      </c>
      <c r="AM378">
        <v>64.6680745848926</v>
      </c>
      <c r="AN378">
        <f>(AP378 - AO378 + DI378*1E3/(8.314*(DK378+273.15)) * AR378/DH378 * AQ378) * DH378/(100*CV378) * 1000/(1000 - AP378)</f>
        <v>0</v>
      </c>
      <c r="AO378">
        <v>24.5076160310799</v>
      </c>
      <c r="AP378">
        <v>25.182706993007</v>
      </c>
      <c r="AQ378">
        <v>0.000993518494710156</v>
      </c>
      <c r="AR378">
        <v>99.6129753711119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MAX(0,($B$13+$C$13*DP378)/(1+$D$13*DP378)*DI378/(DK378+273)*$E$13)</f>
        <v>0</v>
      </c>
      <c r="AX378" t="s">
        <v>407</v>
      </c>
      <c r="AY378" t="s">
        <v>407</v>
      </c>
      <c r="AZ378">
        <v>0</v>
      </c>
      <c r="BA378">
        <v>0</v>
      </c>
      <c r="BB378">
        <f>1-AZ378/BA378</f>
        <v>0</v>
      </c>
      <c r="BC378">
        <v>0</v>
      </c>
      <c r="BD378" t="s">
        <v>407</v>
      </c>
      <c r="BE378" t="s">
        <v>407</v>
      </c>
      <c r="BF378">
        <v>0</v>
      </c>
      <c r="BG378">
        <v>0</v>
      </c>
      <c r="BH378">
        <f>1-BF378/BG378</f>
        <v>0</v>
      </c>
      <c r="BI378">
        <v>0.5</v>
      </c>
      <c r="BJ378">
        <f>CS378</f>
        <v>0</v>
      </c>
      <c r="BK378">
        <f>L378</f>
        <v>0</v>
      </c>
      <c r="BL378">
        <f>BH378*BI378*BJ378</f>
        <v>0</v>
      </c>
      <c r="BM378">
        <f>(BK378-BC378)/BJ378</f>
        <v>0</v>
      </c>
      <c r="BN378">
        <f>(BA378-BG378)/BG378</f>
        <v>0</v>
      </c>
      <c r="BO378">
        <f>AZ378/(BB378+AZ378/BG378)</f>
        <v>0</v>
      </c>
      <c r="BP378" t="s">
        <v>407</v>
      </c>
      <c r="BQ378">
        <v>0</v>
      </c>
      <c r="BR378">
        <f>IF(BQ378&lt;&gt;0, BQ378, BO378)</f>
        <v>0</v>
      </c>
      <c r="BS378">
        <f>1-BR378/BG378</f>
        <v>0</v>
      </c>
      <c r="BT378">
        <f>(BG378-BF378)/(BG378-BR378)</f>
        <v>0</v>
      </c>
      <c r="BU378">
        <f>(BA378-BG378)/(BA378-BR378)</f>
        <v>0</v>
      </c>
      <c r="BV378">
        <f>(BG378-BF378)/(BG378-AZ378)</f>
        <v>0</v>
      </c>
      <c r="BW378">
        <f>(BA378-BG378)/(BA378-AZ378)</f>
        <v>0</v>
      </c>
      <c r="BX378">
        <f>(BT378*BR378/BF378)</f>
        <v>0</v>
      </c>
      <c r="BY378">
        <f>(1-BX378)</f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f>$B$11*DQ378+$C$11*DR378+$F$11*EC378*(1-EF378)</f>
        <v>0</v>
      </c>
      <c r="CS378">
        <f>CR378*CT378</f>
        <v>0</v>
      </c>
      <c r="CT378">
        <f>($B$11*$D$9+$C$11*$D$9+$F$11*((EP378+EH378)/MAX(EP378+EH378+EQ378, 0.1)*$I$9+EQ378/MAX(EP378+EH378+EQ378, 0.1)*$J$9))/($B$11+$C$11+$F$11)</f>
        <v>0</v>
      </c>
      <c r="CU378">
        <f>($B$11*$K$9+$C$11*$K$9+$F$11*((EP378+EH378)/MAX(EP378+EH378+EQ378, 0.1)*$P$9+EQ378/MAX(EP378+EH378+EQ378, 0.1)*$Q$9))/($B$11+$C$11+$F$11)</f>
        <v>0</v>
      </c>
      <c r="CV378">
        <v>2.96</v>
      </c>
      <c r="CW378">
        <v>0.5</v>
      </c>
      <c r="CX378" t="s">
        <v>408</v>
      </c>
      <c r="CY378">
        <v>2</v>
      </c>
      <c r="CZ378" t="b">
        <v>1</v>
      </c>
      <c r="DA378">
        <v>1510797239.31429</v>
      </c>
      <c r="DB378">
        <v>1165.26928571429</v>
      </c>
      <c r="DC378">
        <v>1195.82857142857</v>
      </c>
      <c r="DD378">
        <v>25.1542428571429</v>
      </c>
      <c r="DE378">
        <v>24.5006142857143</v>
      </c>
      <c r="DF378">
        <v>1154.03821428571</v>
      </c>
      <c r="DG378">
        <v>24.5801142857143</v>
      </c>
      <c r="DH378">
        <v>500.0805</v>
      </c>
      <c r="DI378">
        <v>89.7950357142857</v>
      </c>
      <c r="DJ378">
        <v>0.0999851714285714</v>
      </c>
      <c r="DK378">
        <v>26.5972571428571</v>
      </c>
      <c r="DL378">
        <v>27.5398214285714</v>
      </c>
      <c r="DM378">
        <v>999.9</v>
      </c>
      <c r="DN378">
        <v>0</v>
      </c>
      <c r="DO378">
        <v>0</v>
      </c>
      <c r="DP378">
        <v>10009.0896428571</v>
      </c>
      <c r="DQ378">
        <v>0</v>
      </c>
      <c r="DR378">
        <v>9.81560464285714</v>
      </c>
      <c r="DS378">
        <v>-30.560075</v>
      </c>
      <c r="DT378">
        <v>1195.3375</v>
      </c>
      <c r="DU378">
        <v>1225.86285714286</v>
      </c>
      <c r="DV378">
        <v>0.653622178571428</v>
      </c>
      <c r="DW378">
        <v>1195.82857142857</v>
      </c>
      <c r="DX378">
        <v>24.5006142857143</v>
      </c>
      <c r="DY378">
        <v>2.25872571428571</v>
      </c>
      <c r="DZ378">
        <v>2.20003464285714</v>
      </c>
      <c r="EA378">
        <v>19.385025</v>
      </c>
      <c r="EB378">
        <v>18.9625571428571</v>
      </c>
      <c r="EC378">
        <v>2000.00107142857</v>
      </c>
      <c r="ED378">
        <v>0.979994857142857</v>
      </c>
      <c r="EE378">
        <v>0.0200053142857143</v>
      </c>
      <c r="EF378">
        <v>0</v>
      </c>
      <c r="EG378">
        <v>2.31323214285714</v>
      </c>
      <c r="EH378">
        <v>0</v>
      </c>
      <c r="EI378">
        <v>4905.04785714286</v>
      </c>
      <c r="EJ378">
        <v>17300.1428571429</v>
      </c>
      <c r="EK378">
        <v>37.937</v>
      </c>
      <c r="EL378">
        <v>38.3816428571429</v>
      </c>
      <c r="EM378">
        <v>37.625</v>
      </c>
      <c r="EN378">
        <v>37.11825</v>
      </c>
      <c r="EO378">
        <v>37.32775</v>
      </c>
      <c r="EP378">
        <v>1959.98964285714</v>
      </c>
      <c r="EQ378">
        <v>40.0114285714286</v>
      </c>
      <c r="ER378">
        <v>0</v>
      </c>
      <c r="ES378">
        <v>1679597999.9</v>
      </c>
      <c r="ET378">
        <v>0</v>
      </c>
      <c r="EU378">
        <v>2.276044</v>
      </c>
      <c r="EV378">
        <v>0.138592302718556</v>
      </c>
      <c r="EW378">
        <v>-0.212307686443694</v>
      </c>
      <c r="EX378">
        <v>4905.1432</v>
      </c>
      <c r="EY378">
        <v>15</v>
      </c>
      <c r="EZ378">
        <v>0</v>
      </c>
      <c r="FA378" t="s">
        <v>409</v>
      </c>
      <c r="FB378">
        <v>1510787920.6</v>
      </c>
      <c r="FC378">
        <v>1510787921.6</v>
      </c>
      <c r="FD378">
        <v>0</v>
      </c>
      <c r="FE378">
        <v>-0.101</v>
      </c>
      <c r="FF378">
        <v>-0.012</v>
      </c>
      <c r="FG378">
        <v>6.901</v>
      </c>
      <c r="FH378">
        <v>0.516</v>
      </c>
      <c r="FI378">
        <v>420</v>
      </c>
      <c r="FJ378">
        <v>24</v>
      </c>
      <c r="FK378">
        <v>0.32</v>
      </c>
      <c r="FL378">
        <v>0.12</v>
      </c>
      <c r="FM378">
        <v>0.664644292682927</v>
      </c>
      <c r="FN378">
        <v>-0.109359637630662</v>
      </c>
      <c r="FO378">
        <v>0.0275610464333215</v>
      </c>
      <c r="FP378">
        <v>1</v>
      </c>
      <c r="FQ378">
        <v>1</v>
      </c>
      <c r="FR378">
        <v>1</v>
      </c>
      <c r="FS378" t="s">
        <v>410</v>
      </c>
      <c r="FT378">
        <v>2.9728</v>
      </c>
      <c r="FU378">
        <v>2.75373</v>
      </c>
      <c r="FV378">
        <v>0.184405</v>
      </c>
      <c r="FW378">
        <v>0.188319</v>
      </c>
      <c r="FX378">
        <v>0.105639</v>
      </c>
      <c r="FY378">
        <v>0.104976</v>
      </c>
      <c r="FZ378">
        <v>31692.2</v>
      </c>
      <c r="GA378">
        <v>34400.2</v>
      </c>
      <c r="GB378">
        <v>35214.2</v>
      </c>
      <c r="GC378">
        <v>38437.4</v>
      </c>
      <c r="GD378">
        <v>44616.2</v>
      </c>
      <c r="GE378">
        <v>49676.7</v>
      </c>
      <c r="GF378">
        <v>54999.6</v>
      </c>
      <c r="GG378">
        <v>61638.7</v>
      </c>
      <c r="GH378">
        <v>1.98237</v>
      </c>
      <c r="GI378">
        <v>1.8168</v>
      </c>
      <c r="GJ378">
        <v>0.125982</v>
      </c>
      <c r="GK378">
        <v>0</v>
      </c>
      <c r="GL378">
        <v>25.4831</v>
      </c>
      <c r="GM378">
        <v>999.9</v>
      </c>
      <c r="GN378">
        <v>61.787</v>
      </c>
      <c r="GO378">
        <v>30.051</v>
      </c>
      <c r="GP378">
        <v>29.4011</v>
      </c>
      <c r="GQ378">
        <v>55.7534</v>
      </c>
      <c r="GR378">
        <v>49.4471</v>
      </c>
      <c r="GS378">
        <v>1</v>
      </c>
      <c r="GT378">
        <v>-0.00275915</v>
      </c>
      <c r="GU378">
        <v>1.07325</v>
      </c>
      <c r="GV378">
        <v>20.1135</v>
      </c>
      <c r="GW378">
        <v>5.19827</v>
      </c>
      <c r="GX378">
        <v>12.004</v>
      </c>
      <c r="GY378">
        <v>4.97465</v>
      </c>
      <c r="GZ378">
        <v>3.293</v>
      </c>
      <c r="HA378">
        <v>9999</v>
      </c>
      <c r="HB378">
        <v>9999</v>
      </c>
      <c r="HC378">
        <v>999.9</v>
      </c>
      <c r="HD378">
        <v>9999</v>
      </c>
      <c r="HE378">
        <v>1.8631</v>
      </c>
      <c r="HF378">
        <v>1.86813</v>
      </c>
      <c r="HG378">
        <v>1.86793</v>
      </c>
      <c r="HH378">
        <v>1.86903</v>
      </c>
      <c r="HI378">
        <v>1.86987</v>
      </c>
      <c r="HJ378">
        <v>1.86588</v>
      </c>
      <c r="HK378">
        <v>1.86699</v>
      </c>
      <c r="HL378">
        <v>1.86837</v>
      </c>
      <c r="HM378">
        <v>5</v>
      </c>
      <c r="HN378">
        <v>0</v>
      </c>
      <c r="HO378">
        <v>0</v>
      </c>
      <c r="HP378">
        <v>0</v>
      </c>
      <c r="HQ378" t="s">
        <v>411</v>
      </c>
      <c r="HR378" t="s">
        <v>412</v>
      </c>
      <c r="HS378" t="s">
        <v>413</v>
      </c>
      <c r="HT378" t="s">
        <v>413</v>
      </c>
      <c r="HU378" t="s">
        <v>413</v>
      </c>
      <c r="HV378" t="s">
        <v>413</v>
      </c>
      <c r="HW378">
        <v>0</v>
      </c>
      <c r="HX378">
        <v>100</v>
      </c>
      <c r="HY378">
        <v>100</v>
      </c>
      <c r="HZ378">
        <v>11.37</v>
      </c>
      <c r="IA378">
        <v>0.5756</v>
      </c>
      <c r="IB378">
        <v>4.09459096810632</v>
      </c>
      <c r="IC378">
        <v>0.00701673648668627</v>
      </c>
      <c r="ID378">
        <v>-7.00304995360485e-07</v>
      </c>
      <c r="IE378">
        <v>-1.86506737496121e-11</v>
      </c>
      <c r="IF378">
        <v>0.00125787624930914</v>
      </c>
      <c r="IG378">
        <v>-0.0224036906934607</v>
      </c>
      <c r="IH378">
        <v>0.00249664406764014</v>
      </c>
      <c r="II378">
        <v>-2.59163740235367e-05</v>
      </c>
      <c r="IJ378">
        <v>-2</v>
      </c>
      <c r="IK378">
        <v>2020</v>
      </c>
      <c r="IL378">
        <v>1</v>
      </c>
      <c r="IM378">
        <v>25</v>
      </c>
      <c r="IN378">
        <v>155.4</v>
      </c>
      <c r="IO378">
        <v>155.4</v>
      </c>
      <c r="IP378">
        <v>2.44019</v>
      </c>
      <c r="IQ378">
        <v>2.62085</v>
      </c>
      <c r="IR378">
        <v>1.54785</v>
      </c>
      <c r="IS378">
        <v>2.30347</v>
      </c>
      <c r="IT378">
        <v>1.34644</v>
      </c>
      <c r="IU378">
        <v>2.323</v>
      </c>
      <c r="IV378">
        <v>34.1905</v>
      </c>
      <c r="IW378">
        <v>24.2101</v>
      </c>
      <c r="IX378">
        <v>18</v>
      </c>
      <c r="IY378">
        <v>503.027</v>
      </c>
      <c r="IZ378">
        <v>398.078</v>
      </c>
      <c r="JA378">
        <v>23.8714</v>
      </c>
      <c r="JB378">
        <v>27.156</v>
      </c>
      <c r="JC378">
        <v>30.0001</v>
      </c>
      <c r="JD378">
        <v>27.115</v>
      </c>
      <c r="JE378">
        <v>27.0593</v>
      </c>
      <c r="JF378">
        <v>48.8358</v>
      </c>
      <c r="JG378">
        <v>24.6756</v>
      </c>
      <c r="JH378">
        <v>63.396</v>
      </c>
      <c r="JI378">
        <v>23.8518</v>
      </c>
      <c r="JJ378">
        <v>1241.05</v>
      </c>
      <c r="JK378">
        <v>24.6065</v>
      </c>
      <c r="JL378">
        <v>102.059</v>
      </c>
      <c r="JM378">
        <v>102.607</v>
      </c>
    </row>
    <row r="379" spans="1:273">
      <c r="A379">
        <v>363</v>
      </c>
      <c r="B379">
        <v>1510797252.1</v>
      </c>
      <c r="C379">
        <v>7920</v>
      </c>
      <c r="D379" t="s">
        <v>1137</v>
      </c>
      <c r="E379" t="s">
        <v>1138</v>
      </c>
      <c r="F379">
        <v>5</v>
      </c>
      <c r="G379" t="s">
        <v>798</v>
      </c>
      <c r="H379" t="s">
        <v>406</v>
      </c>
      <c r="I379">
        <v>1510797244.6</v>
      </c>
      <c r="J379">
        <f>(K379)/1000</f>
        <v>0</v>
      </c>
      <c r="K379">
        <f>IF(CZ379, AN379, AH379)</f>
        <v>0</v>
      </c>
      <c r="L379">
        <f>IF(CZ379, AI379, AG379)</f>
        <v>0</v>
      </c>
      <c r="M379">
        <f>DB379 - IF(AU379&gt;1, L379*CV379*100.0/(AW379*DP379), 0)</f>
        <v>0</v>
      </c>
      <c r="N379">
        <f>((T379-J379/2)*M379-L379)/(T379+J379/2)</f>
        <v>0</v>
      </c>
      <c r="O379">
        <f>N379*(DI379+DJ379)/1000.0</f>
        <v>0</v>
      </c>
      <c r="P379">
        <f>(DB379 - IF(AU379&gt;1, L379*CV379*100.0/(AW379*DP379), 0))*(DI379+DJ379)/1000.0</f>
        <v>0</v>
      </c>
      <c r="Q379">
        <f>2.0/((1/S379-1/R379)+SIGN(S379)*SQRT((1/S379-1/R379)*(1/S379-1/R379) + 4*CW379/((CW379+1)*(CW379+1))*(2*1/S379*1/R379-1/R379*1/R379)))</f>
        <v>0</v>
      </c>
      <c r="R379">
        <f>IF(LEFT(CX379,1)&lt;&gt;"0",IF(LEFT(CX379,1)="1",3.0,CY379),$D$5+$E$5*(DP379*DI379/($K$5*1000))+$F$5*(DP379*DI379/($K$5*1000))*MAX(MIN(CV379,$J$5),$I$5)*MAX(MIN(CV379,$J$5),$I$5)+$G$5*MAX(MIN(CV379,$J$5),$I$5)*(DP379*DI379/($K$5*1000))+$H$5*(DP379*DI379/($K$5*1000))*(DP379*DI379/($K$5*1000)))</f>
        <v>0</v>
      </c>
      <c r="S379">
        <f>J379*(1000-(1000*0.61365*exp(17.502*W379/(240.97+W379))/(DI379+DJ379)+DD379)/2)/(1000*0.61365*exp(17.502*W379/(240.97+W379))/(DI379+DJ379)-DD379)</f>
        <v>0</v>
      </c>
      <c r="T379">
        <f>1/((CW379+1)/(Q379/1.6)+1/(R379/1.37)) + CW379/((CW379+1)/(Q379/1.6) + CW379/(R379/1.37))</f>
        <v>0</v>
      </c>
      <c r="U379">
        <f>(CR379*CU379)</f>
        <v>0</v>
      </c>
      <c r="V379">
        <f>(DK379+(U379+2*0.95*5.67E-8*(((DK379+$B$7)+273)^4-(DK379+273)^4)-44100*J379)/(1.84*29.3*R379+8*0.95*5.67E-8*(DK379+273)^3))</f>
        <v>0</v>
      </c>
      <c r="W379">
        <f>($C$7*DL379+$D$7*DM379+$E$7*V379)</f>
        <v>0</v>
      </c>
      <c r="X379">
        <f>0.61365*exp(17.502*W379/(240.97+W379))</f>
        <v>0</v>
      </c>
      <c r="Y379">
        <f>(Z379/AA379*100)</f>
        <v>0</v>
      </c>
      <c r="Z379">
        <f>DD379*(DI379+DJ379)/1000</f>
        <v>0</v>
      </c>
      <c r="AA379">
        <f>0.61365*exp(17.502*DK379/(240.97+DK379))</f>
        <v>0</v>
      </c>
      <c r="AB379">
        <f>(X379-DD379*(DI379+DJ379)/1000)</f>
        <v>0</v>
      </c>
      <c r="AC379">
        <f>(-J379*44100)</f>
        <v>0</v>
      </c>
      <c r="AD379">
        <f>2*29.3*R379*0.92*(DK379-W379)</f>
        <v>0</v>
      </c>
      <c r="AE379">
        <f>2*0.95*5.67E-8*(((DK379+$B$7)+273)^4-(W379+273)^4)</f>
        <v>0</v>
      </c>
      <c r="AF379">
        <f>U379+AE379+AC379+AD379</f>
        <v>0</v>
      </c>
      <c r="AG379">
        <f>DH379*AU379*(DC379-DB379*(1000-AU379*DE379)/(1000-AU379*DD379))/(100*CV379)</f>
        <v>0</v>
      </c>
      <c r="AH379">
        <f>1000*DH379*AU379*(DD379-DE379)/(100*CV379*(1000-AU379*DD379))</f>
        <v>0</v>
      </c>
      <c r="AI379">
        <f>(AJ379 - AK379 - DI379*1E3/(8.314*(DK379+273.15)) * AM379/DH379 * AL379) * DH379/(100*CV379) * (1000 - DE379)/1000</f>
        <v>0</v>
      </c>
      <c r="AJ379">
        <v>1261.28647837368</v>
      </c>
      <c r="AK379">
        <v>1237.81563636364</v>
      </c>
      <c r="AL379">
        <v>3.45392803687233</v>
      </c>
      <c r="AM379">
        <v>64.6680745848926</v>
      </c>
      <c r="AN379">
        <f>(AP379 - AO379 + DI379*1E3/(8.314*(DK379+273.15)) * AR379/DH379 * AQ379) * DH379/(100*CV379) * 1000/(1000 - AP379)</f>
        <v>0</v>
      </c>
      <c r="AO379">
        <v>24.5272564438382</v>
      </c>
      <c r="AP379">
        <v>25.1933335664336</v>
      </c>
      <c r="AQ379">
        <v>0.000420413955327187</v>
      </c>
      <c r="AR379">
        <v>99.6129753711119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MAX(0,($B$13+$C$13*DP379)/(1+$D$13*DP379)*DI379/(DK379+273)*$E$13)</f>
        <v>0</v>
      </c>
      <c r="AX379" t="s">
        <v>407</v>
      </c>
      <c r="AY379" t="s">
        <v>407</v>
      </c>
      <c r="AZ379">
        <v>0</v>
      </c>
      <c r="BA379">
        <v>0</v>
      </c>
      <c r="BB379">
        <f>1-AZ379/BA379</f>
        <v>0</v>
      </c>
      <c r="BC379">
        <v>0</v>
      </c>
      <c r="BD379" t="s">
        <v>407</v>
      </c>
      <c r="BE379" t="s">
        <v>407</v>
      </c>
      <c r="BF379">
        <v>0</v>
      </c>
      <c r="BG379">
        <v>0</v>
      </c>
      <c r="BH379">
        <f>1-BF379/BG379</f>
        <v>0</v>
      </c>
      <c r="BI379">
        <v>0.5</v>
      </c>
      <c r="BJ379">
        <f>CS379</f>
        <v>0</v>
      </c>
      <c r="BK379">
        <f>L379</f>
        <v>0</v>
      </c>
      <c r="BL379">
        <f>BH379*BI379*BJ379</f>
        <v>0</v>
      </c>
      <c r="BM379">
        <f>(BK379-BC379)/BJ379</f>
        <v>0</v>
      </c>
      <c r="BN379">
        <f>(BA379-BG379)/BG379</f>
        <v>0</v>
      </c>
      <c r="BO379">
        <f>AZ379/(BB379+AZ379/BG379)</f>
        <v>0</v>
      </c>
      <c r="BP379" t="s">
        <v>407</v>
      </c>
      <c r="BQ379">
        <v>0</v>
      </c>
      <c r="BR379">
        <f>IF(BQ379&lt;&gt;0, BQ379, BO379)</f>
        <v>0</v>
      </c>
      <c r="BS379">
        <f>1-BR379/BG379</f>
        <v>0</v>
      </c>
      <c r="BT379">
        <f>(BG379-BF379)/(BG379-BR379)</f>
        <v>0</v>
      </c>
      <c r="BU379">
        <f>(BA379-BG379)/(BA379-BR379)</f>
        <v>0</v>
      </c>
      <c r="BV379">
        <f>(BG379-BF379)/(BG379-AZ379)</f>
        <v>0</v>
      </c>
      <c r="BW379">
        <f>(BA379-BG379)/(BA379-AZ379)</f>
        <v>0</v>
      </c>
      <c r="BX379">
        <f>(BT379*BR379/BF379)</f>
        <v>0</v>
      </c>
      <c r="BY379">
        <f>(1-BX379)</f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f>$B$11*DQ379+$C$11*DR379+$F$11*EC379*(1-EF379)</f>
        <v>0</v>
      </c>
      <c r="CS379">
        <f>CR379*CT379</f>
        <v>0</v>
      </c>
      <c r="CT379">
        <f>($B$11*$D$9+$C$11*$D$9+$F$11*((EP379+EH379)/MAX(EP379+EH379+EQ379, 0.1)*$I$9+EQ379/MAX(EP379+EH379+EQ379, 0.1)*$J$9))/($B$11+$C$11+$F$11)</f>
        <v>0</v>
      </c>
      <c r="CU379">
        <f>($B$11*$K$9+$C$11*$K$9+$F$11*((EP379+EH379)/MAX(EP379+EH379+EQ379, 0.1)*$P$9+EQ379/MAX(EP379+EH379+EQ379, 0.1)*$Q$9))/($B$11+$C$11+$F$11)</f>
        <v>0</v>
      </c>
      <c r="CV379">
        <v>2.96</v>
      </c>
      <c r="CW379">
        <v>0.5</v>
      </c>
      <c r="CX379" t="s">
        <v>408</v>
      </c>
      <c r="CY379">
        <v>2</v>
      </c>
      <c r="CZ379" t="b">
        <v>1</v>
      </c>
      <c r="DA379">
        <v>1510797244.6</v>
      </c>
      <c r="DB379">
        <v>1183.0762962963</v>
      </c>
      <c r="DC379">
        <v>1213.62222222222</v>
      </c>
      <c r="DD379">
        <v>25.1763962962963</v>
      </c>
      <c r="DE379">
        <v>24.515637037037</v>
      </c>
      <c r="DF379">
        <v>1171.75185185185</v>
      </c>
      <c r="DG379">
        <v>24.6011407407407</v>
      </c>
      <c r="DH379">
        <v>500.072777777778</v>
      </c>
      <c r="DI379">
        <v>89.7949</v>
      </c>
      <c r="DJ379">
        <v>0.0999744481481481</v>
      </c>
      <c r="DK379">
        <v>26.5907555555556</v>
      </c>
      <c r="DL379">
        <v>27.5335888888889</v>
      </c>
      <c r="DM379">
        <v>999.9</v>
      </c>
      <c r="DN379">
        <v>0</v>
      </c>
      <c r="DO379">
        <v>0</v>
      </c>
      <c r="DP379">
        <v>10002.2274074074</v>
      </c>
      <c r="DQ379">
        <v>0</v>
      </c>
      <c r="DR379">
        <v>9.81547148148148</v>
      </c>
      <c r="DS379">
        <v>-30.5460111111111</v>
      </c>
      <c r="DT379">
        <v>1213.63185185185</v>
      </c>
      <c r="DU379">
        <v>1244.12185185185</v>
      </c>
      <c r="DV379">
        <v>0.660752555555556</v>
      </c>
      <c r="DW379">
        <v>1213.62222222222</v>
      </c>
      <c r="DX379">
        <v>24.515637037037</v>
      </c>
      <c r="DY379">
        <v>2.26071222222222</v>
      </c>
      <c r="DZ379">
        <v>2.20138</v>
      </c>
      <c r="EA379">
        <v>19.3991555555556</v>
      </c>
      <c r="EB379">
        <v>18.9723555555556</v>
      </c>
      <c r="EC379">
        <v>2000.00777777778</v>
      </c>
      <c r="ED379">
        <v>0.979994888888889</v>
      </c>
      <c r="EE379">
        <v>0.0200052814814815</v>
      </c>
      <c r="EF379">
        <v>0</v>
      </c>
      <c r="EG379">
        <v>2.36686666666667</v>
      </c>
      <c r="EH379">
        <v>0</v>
      </c>
      <c r="EI379">
        <v>4905.01851851852</v>
      </c>
      <c r="EJ379">
        <v>17300.1962962963</v>
      </c>
      <c r="EK379">
        <v>37.937</v>
      </c>
      <c r="EL379">
        <v>38.3841851851852</v>
      </c>
      <c r="EM379">
        <v>37.625</v>
      </c>
      <c r="EN379">
        <v>37.1133333333333</v>
      </c>
      <c r="EO379">
        <v>37.333</v>
      </c>
      <c r="EP379">
        <v>1959.9962962963</v>
      </c>
      <c r="EQ379">
        <v>40.0114814814815</v>
      </c>
      <c r="ER379">
        <v>0</v>
      </c>
      <c r="ES379">
        <v>1679598005.3</v>
      </c>
      <c r="ET379">
        <v>0</v>
      </c>
      <c r="EU379">
        <v>2.30569230769231</v>
      </c>
      <c r="EV379">
        <v>-0.398270085581356</v>
      </c>
      <c r="EW379">
        <v>1.15589743416301</v>
      </c>
      <c r="EX379">
        <v>4905.09576923077</v>
      </c>
      <c r="EY379">
        <v>15</v>
      </c>
      <c r="EZ379">
        <v>0</v>
      </c>
      <c r="FA379" t="s">
        <v>409</v>
      </c>
      <c r="FB379">
        <v>1510787920.6</v>
      </c>
      <c r="FC379">
        <v>1510787921.6</v>
      </c>
      <c r="FD379">
        <v>0</v>
      </c>
      <c r="FE379">
        <v>-0.101</v>
      </c>
      <c r="FF379">
        <v>-0.012</v>
      </c>
      <c r="FG379">
        <v>6.901</v>
      </c>
      <c r="FH379">
        <v>0.516</v>
      </c>
      <c r="FI379">
        <v>420</v>
      </c>
      <c r="FJ379">
        <v>24</v>
      </c>
      <c r="FK379">
        <v>0.32</v>
      </c>
      <c r="FL379">
        <v>0.12</v>
      </c>
      <c r="FM379">
        <v>0.654080731707317</v>
      </c>
      <c r="FN379">
        <v>0.0960508850174217</v>
      </c>
      <c r="FO379">
        <v>0.0132193077233309</v>
      </c>
      <c r="FP379">
        <v>1</v>
      </c>
      <c r="FQ379">
        <v>1</v>
      </c>
      <c r="FR379">
        <v>1</v>
      </c>
      <c r="FS379" t="s">
        <v>410</v>
      </c>
      <c r="FT379">
        <v>2.97278</v>
      </c>
      <c r="FU379">
        <v>2.75409</v>
      </c>
      <c r="FV379">
        <v>0.186019</v>
      </c>
      <c r="FW379">
        <v>0.189872</v>
      </c>
      <c r="FX379">
        <v>0.10567</v>
      </c>
      <c r="FY379">
        <v>0.105063</v>
      </c>
      <c r="FZ379">
        <v>31629.6</v>
      </c>
      <c r="GA379">
        <v>34334.7</v>
      </c>
      <c r="GB379">
        <v>35214.3</v>
      </c>
      <c r="GC379">
        <v>38437.6</v>
      </c>
      <c r="GD379">
        <v>44614.4</v>
      </c>
      <c r="GE379">
        <v>49672.1</v>
      </c>
      <c r="GF379">
        <v>54999.3</v>
      </c>
      <c r="GG379">
        <v>61638.9</v>
      </c>
      <c r="GH379">
        <v>1.98235</v>
      </c>
      <c r="GI379">
        <v>1.81702</v>
      </c>
      <c r="GJ379">
        <v>0.124857</v>
      </c>
      <c r="GK379">
        <v>0</v>
      </c>
      <c r="GL379">
        <v>25.4822</v>
      </c>
      <c r="GM379">
        <v>999.9</v>
      </c>
      <c r="GN379">
        <v>61.787</v>
      </c>
      <c r="GO379">
        <v>30.051</v>
      </c>
      <c r="GP379">
        <v>29.4026</v>
      </c>
      <c r="GQ379">
        <v>55.9734</v>
      </c>
      <c r="GR379">
        <v>49.2708</v>
      </c>
      <c r="GS379">
        <v>1</v>
      </c>
      <c r="GT379">
        <v>-0.00284299</v>
      </c>
      <c r="GU379">
        <v>1.08113</v>
      </c>
      <c r="GV379">
        <v>20.1136</v>
      </c>
      <c r="GW379">
        <v>5.19812</v>
      </c>
      <c r="GX379">
        <v>12.004</v>
      </c>
      <c r="GY379">
        <v>4.97525</v>
      </c>
      <c r="GZ379">
        <v>3.293</v>
      </c>
      <c r="HA379">
        <v>9999</v>
      </c>
      <c r="HB379">
        <v>9999</v>
      </c>
      <c r="HC379">
        <v>999.9</v>
      </c>
      <c r="HD379">
        <v>9999</v>
      </c>
      <c r="HE379">
        <v>1.8631</v>
      </c>
      <c r="HF379">
        <v>1.86813</v>
      </c>
      <c r="HG379">
        <v>1.86793</v>
      </c>
      <c r="HH379">
        <v>1.86903</v>
      </c>
      <c r="HI379">
        <v>1.86989</v>
      </c>
      <c r="HJ379">
        <v>1.86589</v>
      </c>
      <c r="HK379">
        <v>1.86699</v>
      </c>
      <c r="HL379">
        <v>1.86836</v>
      </c>
      <c r="HM379">
        <v>5</v>
      </c>
      <c r="HN379">
        <v>0</v>
      </c>
      <c r="HO379">
        <v>0</v>
      </c>
      <c r="HP379">
        <v>0</v>
      </c>
      <c r="HQ379" t="s">
        <v>411</v>
      </c>
      <c r="HR379" t="s">
        <v>412</v>
      </c>
      <c r="HS379" t="s">
        <v>413</v>
      </c>
      <c r="HT379" t="s">
        <v>413</v>
      </c>
      <c r="HU379" t="s">
        <v>413</v>
      </c>
      <c r="HV379" t="s">
        <v>413</v>
      </c>
      <c r="HW379">
        <v>0</v>
      </c>
      <c r="HX379">
        <v>100</v>
      </c>
      <c r="HY379">
        <v>100</v>
      </c>
      <c r="HZ379">
        <v>11.46</v>
      </c>
      <c r="IA379">
        <v>0.5762</v>
      </c>
      <c r="IB379">
        <v>4.09459096810632</v>
      </c>
      <c r="IC379">
        <v>0.00701673648668627</v>
      </c>
      <c r="ID379">
        <v>-7.00304995360485e-07</v>
      </c>
      <c r="IE379">
        <v>-1.86506737496121e-11</v>
      </c>
      <c r="IF379">
        <v>0.00125787624930914</v>
      </c>
      <c r="IG379">
        <v>-0.0224036906934607</v>
      </c>
      <c r="IH379">
        <v>0.00249664406764014</v>
      </c>
      <c r="II379">
        <v>-2.59163740235367e-05</v>
      </c>
      <c r="IJ379">
        <v>-2</v>
      </c>
      <c r="IK379">
        <v>2020</v>
      </c>
      <c r="IL379">
        <v>1</v>
      </c>
      <c r="IM379">
        <v>25</v>
      </c>
      <c r="IN379">
        <v>155.5</v>
      </c>
      <c r="IO379">
        <v>155.5</v>
      </c>
      <c r="IP379">
        <v>2.4646</v>
      </c>
      <c r="IQ379">
        <v>2.61597</v>
      </c>
      <c r="IR379">
        <v>1.54785</v>
      </c>
      <c r="IS379">
        <v>2.30347</v>
      </c>
      <c r="IT379">
        <v>1.34644</v>
      </c>
      <c r="IU379">
        <v>2.41333</v>
      </c>
      <c r="IV379">
        <v>34.1905</v>
      </c>
      <c r="IW379">
        <v>24.2188</v>
      </c>
      <c r="IX379">
        <v>18</v>
      </c>
      <c r="IY379">
        <v>503.01</v>
      </c>
      <c r="IZ379">
        <v>398.202</v>
      </c>
      <c r="JA379">
        <v>23.8365</v>
      </c>
      <c r="JB379">
        <v>27.156</v>
      </c>
      <c r="JC379">
        <v>30.0001</v>
      </c>
      <c r="JD379">
        <v>27.115</v>
      </c>
      <c r="JE379">
        <v>27.0593</v>
      </c>
      <c r="JF379">
        <v>49.3202</v>
      </c>
      <c r="JG379">
        <v>24.6756</v>
      </c>
      <c r="JH379">
        <v>63.396</v>
      </c>
      <c r="JI379">
        <v>23.8148</v>
      </c>
      <c r="JJ379">
        <v>1254.58</v>
      </c>
      <c r="JK379">
        <v>24.624</v>
      </c>
      <c r="JL379">
        <v>102.059</v>
      </c>
      <c r="JM379">
        <v>102.608</v>
      </c>
    </row>
    <row r="380" spans="1:273">
      <c r="A380">
        <v>364</v>
      </c>
      <c r="B380">
        <v>1510797257.1</v>
      </c>
      <c r="C380">
        <v>7925</v>
      </c>
      <c r="D380" t="s">
        <v>1139</v>
      </c>
      <c r="E380" t="s">
        <v>1140</v>
      </c>
      <c r="F380">
        <v>5</v>
      </c>
      <c r="G380" t="s">
        <v>798</v>
      </c>
      <c r="H380" t="s">
        <v>406</v>
      </c>
      <c r="I380">
        <v>1510797249.31429</v>
      </c>
      <c r="J380">
        <f>(K380)/1000</f>
        <v>0</v>
      </c>
      <c r="K380">
        <f>IF(CZ380, AN380, AH380)</f>
        <v>0</v>
      </c>
      <c r="L380">
        <f>IF(CZ380, AI380, AG380)</f>
        <v>0</v>
      </c>
      <c r="M380">
        <f>DB380 - IF(AU380&gt;1, L380*CV380*100.0/(AW380*DP380), 0)</f>
        <v>0</v>
      </c>
      <c r="N380">
        <f>((T380-J380/2)*M380-L380)/(T380+J380/2)</f>
        <v>0</v>
      </c>
      <c r="O380">
        <f>N380*(DI380+DJ380)/1000.0</f>
        <v>0</v>
      </c>
      <c r="P380">
        <f>(DB380 - IF(AU380&gt;1, L380*CV380*100.0/(AW380*DP380), 0))*(DI380+DJ380)/1000.0</f>
        <v>0</v>
      </c>
      <c r="Q380">
        <f>2.0/((1/S380-1/R380)+SIGN(S380)*SQRT((1/S380-1/R380)*(1/S380-1/R380) + 4*CW380/((CW380+1)*(CW380+1))*(2*1/S380*1/R380-1/R380*1/R380)))</f>
        <v>0</v>
      </c>
      <c r="R380">
        <f>IF(LEFT(CX380,1)&lt;&gt;"0",IF(LEFT(CX380,1)="1",3.0,CY380),$D$5+$E$5*(DP380*DI380/($K$5*1000))+$F$5*(DP380*DI380/($K$5*1000))*MAX(MIN(CV380,$J$5),$I$5)*MAX(MIN(CV380,$J$5),$I$5)+$G$5*MAX(MIN(CV380,$J$5),$I$5)*(DP380*DI380/($K$5*1000))+$H$5*(DP380*DI380/($K$5*1000))*(DP380*DI380/($K$5*1000)))</f>
        <v>0</v>
      </c>
      <c r="S380">
        <f>J380*(1000-(1000*0.61365*exp(17.502*W380/(240.97+W380))/(DI380+DJ380)+DD380)/2)/(1000*0.61365*exp(17.502*W380/(240.97+W380))/(DI380+DJ380)-DD380)</f>
        <v>0</v>
      </c>
      <c r="T380">
        <f>1/((CW380+1)/(Q380/1.6)+1/(R380/1.37)) + CW380/((CW380+1)/(Q380/1.6) + CW380/(R380/1.37))</f>
        <v>0</v>
      </c>
      <c r="U380">
        <f>(CR380*CU380)</f>
        <v>0</v>
      </c>
      <c r="V380">
        <f>(DK380+(U380+2*0.95*5.67E-8*(((DK380+$B$7)+273)^4-(DK380+273)^4)-44100*J380)/(1.84*29.3*R380+8*0.95*5.67E-8*(DK380+273)^3))</f>
        <v>0</v>
      </c>
      <c r="W380">
        <f>($C$7*DL380+$D$7*DM380+$E$7*V380)</f>
        <v>0</v>
      </c>
      <c r="X380">
        <f>0.61365*exp(17.502*W380/(240.97+W380))</f>
        <v>0</v>
      </c>
      <c r="Y380">
        <f>(Z380/AA380*100)</f>
        <v>0</v>
      </c>
      <c r="Z380">
        <f>DD380*(DI380+DJ380)/1000</f>
        <v>0</v>
      </c>
      <c r="AA380">
        <f>0.61365*exp(17.502*DK380/(240.97+DK380))</f>
        <v>0</v>
      </c>
      <c r="AB380">
        <f>(X380-DD380*(DI380+DJ380)/1000)</f>
        <v>0</v>
      </c>
      <c r="AC380">
        <f>(-J380*44100)</f>
        <v>0</v>
      </c>
      <c r="AD380">
        <f>2*29.3*R380*0.92*(DK380-W380)</f>
        <v>0</v>
      </c>
      <c r="AE380">
        <f>2*0.95*5.67E-8*(((DK380+$B$7)+273)^4-(W380+273)^4)</f>
        <v>0</v>
      </c>
      <c r="AF380">
        <f>U380+AE380+AC380+AD380</f>
        <v>0</v>
      </c>
      <c r="AG380">
        <f>DH380*AU380*(DC380-DB380*(1000-AU380*DE380)/(1000-AU380*DD380))/(100*CV380)</f>
        <v>0</v>
      </c>
      <c r="AH380">
        <f>1000*DH380*AU380*(DD380-DE380)/(100*CV380*(1000-AU380*DD380))</f>
        <v>0</v>
      </c>
      <c r="AI380">
        <f>(AJ380 - AK380 - DI380*1E3/(8.314*(DK380+273.15)) * AM380/DH380 * AL380) * DH380/(100*CV380) * (1000 - DE380)/1000</f>
        <v>0</v>
      </c>
      <c r="AJ380">
        <v>1277.73947823081</v>
      </c>
      <c r="AK380">
        <v>1254.77418181818</v>
      </c>
      <c r="AL380">
        <v>3.38254801608048</v>
      </c>
      <c r="AM380">
        <v>64.6680745848926</v>
      </c>
      <c r="AN380">
        <f>(AP380 - AO380 + DI380*1E3/(8.314*(DK380+273.15)) * AR380/DH380 * AQ380) * DH380/(100*CV380) * 1000/(1000 - AP380)</f>
        <v>0</v>
      </c>
      <c r="AO380">
        <v>24.5484133395747</v>
      </c>
      <c r="AP380">
        <v>25.2060671328672</v>
      </c>
      <c r="AQ380">
        <v>0.000399230890430349</v>
      </c>
      <c r="AR380">
        <v>99.6129753711119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MAX(0,($B$13+$C$13*DP380)/(1+$D$13*DP380)*DI380/(DK380+273)*$E$13)</f>
        <v>0</v>
      </c>
      <c r="AX380" t="s">
        <v>407</v>
      </c>
      <c r="AY380" t="s">
        <v>407</v>
      </c>
      <c r="AZ380">
        <v>0</v>
      </c>
      <c r="BA380">
        <v>0</v>
      </c>
      <c r="BB380">
        <f>1-AZ380/BA380</f>
        <v>0</v>
      </c>
      <c r="BC380">
        <v>0</v>
      </c>
      <c r="BD380" t="s">
        <v>407</v>
      </c>
      <c r="BE380" t="s">
        <v>407</v>
      </c>
      <c r="BF380">
        <v>0</v>
      </c>
      <c r="BG380">
        <v>0</v>
      </c>
      <c r="BH380">
        <f>1-BF380/BG380</f>
        <v>0</v>
      </c>
      <c r="BI380">
        <v>0.5</v>
      </c>
      <c r="BJ380">
        <f>CS380</f>
        <v>0</v>
      </c>
      <c r="BK380">
        <f>L380</f>
        <v>0</v>
      </c>
      <c r="BL380">
        <f>BH380*BI380*BJ380</f>
        <v>0</v>
      </c>
      <c r="BM380">
        <f>(BK380-BC380)/BJ380</f>
        <v>0</v>
      </c>
      <c r="BN380">
        <f>(BA380-BG380)/BG380</f>
        <v>0</v>
      </c>
      <c r="BO380">
        <f>AZ380/(BB380+AZ380/BG380)</f>
        <v>0</v>
      </c>
      <c r="BP380" t="s">
        <v>407</v>
      </c>
      <c r="BQ380">
        <v>0</v>
      </c>
      <c r="BR380">
        <f>IF(BQ380&lt;&gt;0, BQ380, BO380)</f>
        <v>0</v>
      </c>
      <c r="BS380">
        <f>1-BR380/BG380</f>
        <v>0</v>
      </c>
      <c r="BT380">
        <f>(BG380-BF380)/(BG380-BR380)</f>
        <v>0</v>
      </c>
      <c r="BU380">
        <f>(BA380-BG380)/(BA380-BR380)</f>
        <v>0</v>
      </c>
      <c r="BV380">
        <f>(BG380-BF380)/(BG380-AZ380)</f>
        <v>0</v>
      </c>
      <c r="BW380">
        <f>(BA380-BG380)/(BA380-AZ380)</f>
        <v>0</v>
      </c>
      <c r="BX380">
        <f>(BT380*BR380/BF380)</f>
        <v>0</v>
      </c>
      <c r="BY380">
        <f>(1-BX380)</f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f>$B$11*DQ380+$C$11*DR380+$F$11*EC380*(1-EF380)</f>
        <v>0</v>
      </c>
      <c r="CS380">
        <f>CR380*CT380</f>
        <v>0</v>
      </c>
      <c r="CT380">
        <f>($B$11*$D$9+$C$11*$D$9+$F$11*((EP380+EH380)/MAX(EP380+EH380+EQ380, 0.1)*$I$9+EQ380/MAX(EP380+EH380+EQ380, 0.1)*$J$9))/($B$11+$C$11+$F$11)</f>
        <v>0</v>
      </c>
      <c r="CU380">
        <f>($B$11*$K$9+$C$11*$K$9+$F$11*((EP380+EH380)/MAX(EP380+EH380+EQ380, 0.1)*$P$9+EQ380/MAX(EP380+EH380+EQ380, 0.1)*$Q$9))/($B$11+$C$11+$F$11)</f>
        <v>0</v>
      </c>
      <c r="CV380">
        <v>2.96</v>
      </c>
      <c r="CW380">
        <v>0.5</v>
      </c>
      <c r="CX380" t="s">
        <v>408</v>
      </c>
      <c r="CY380">
        <v>2</v>
      </c>
      <c r="CZ380" t="b">
        <v>1</v>
      </c>
      <c r="DA380">
        <v>1510797249.31429</v>
      </c>
      <c r="DB380">
        <v>1198.87535714286</v>
      </c>
      <c r="DC380">
        <v>1229.15928571429</v>
      </c>
      <c r="DD380">
        <v>25.1889607142857</v>
      </c>
      <c r="DE380">
        <v>24.5300321428571</v>
      </c>
      <c r="DF380">
        <v>1187.46785714286</v>
      </c>
      <c r="DG380">
        <v>24.6130642857143</v>
      </c>
      <c r="DH380">
        <v>500.064678571429</v>
      </c>
      <c r="DI380">
        <v>89.7953714285714</v>
      </c>
      <c r="DJ380">
        <v>0.0999050321428571</v>
      </c>
      <c r="DK380">
        <v>26.5850714285714</v>
      </c>
      <c r="DL380">
        <v>27.5298928571429</v>
      </c>
      <c r="DM380">
        <v>999.9</v>
      </c>
      <c r="DN380">
        <v>0</v>
      </c>
      <c r="DO380">
        <v>0</v>
      </c>
      <c r="DP380">
        <v>10011.0089285714</v>
      </c>
      <c r="DQ380">
        <v>0</v>
      </c>
      <c r="DR380">
        <v>9.81560464285714</v>
      </c>
      <c r="DS380">
        <v>-30.2838071428571</v>
      </c>
      <c r="DT380">
        <v>1229.85392857143</v>
      </c>
      <c r="DU380">
        <v>1260.06785714286</v>
      </c>
      <c r="DV380">
        <v>0.658926464285714</v>
      </c>
      <c r="DW380">
        <v>1229.15928571429</v>
      </c>
      <c r="DX380">
        <v>24.5300321428571</v>
      </c>
      <c r="DY380">
        <v>2.26185214285714</v>
      </c>
      <c r="DZ380">
        <v>2.20268357142857</v>
      </c>
      <c r="EA380">
        <v>19.4072642857143</v>
      </c>
      <c r="EB380">
        <v>18.9818392857143</v>
      </c>
      <c r="EC380">
        <v>2000.00785714286</v>
      </c>
      <c r="ED380">
        <v>0.979994964285715</v>
      </c>
      <c r="EE380">
        <v>0.0200052035714286</v>
      </c>
      <c r="EF380">
        <v>0</v>
      </c>
      <c r="EG380">
        <v>2.31705357142857</v>
      </c>
      <c r="EH380">
        <v>0</v>
      </c>
      <c r="EI380">
        <v>4905.07535714286</v>
      </c>
      <c r="EJ380">
        <v>17300.2</v>
      </c>
      <c r="EK380">
        <v>37.937</v>
      </c>
      <c r="EL380">
        <v>38.3838571428571</v>
      </c>
      <c r="EM380">
        <v>37.625</v>
      </c>
      <c r="EN380">
        <v>37.11825</v>
      </c>
      <c r="EO380">
        <v>37.33225</v>
      </c>
      <c r="EP380">
        <v>1959.99642857143</v>
      </c>
      <c r="EQ380">
        <v>40.0114285714286</v>
      </c>
      <c r="ER380">
        <v>0</v>
      </c>
      <c r="ES380">
        <v>1679598010.1</v>
      </c>
      <c r="ET380">
        <v>0</v>
      </c>
      <c r="EU380">
        <v>2.25556538461538</v>
      </c>
      <c r="EV380">
        <v>-0.209295725821197</v>
      </c>
      <c r="EW380">
        <v>-0.55418803532395</v>
      </c>
      <c r="EX380">
        <v>4905.16730769231</v>
      </c>
      <c r="EY380">
        <v>15</v>
      </c>
      <c r="EZ380">
        <v>0</v>
      </c>
      <c r="FA380" t="s">
        <v>409</v>
      </c>
      <c r="FB380">
        <v>1510787920.6</v>
      </c>
      <c r="FC380">
        <v>1510787921.6</v>
      </c>
      <c r="FD380">
        <v>0</v>
      </c>
      <c r="FE380">
        <v>-0.101</v>
      </c>
      <c r="FF380">
        <v>-0.012</v>
      </c>
      <c r="FG380">
        <v>6.901</v>
      </c>
      <c r="FH380">
        <v>0.516</v>
      </c>
      <c r="FI380">
        <v>420</v>
      </c>
      <c r="FJ380">
        <v>24</v>
      </c>
      <c r="FK380">
        <v>0.32</v>
      </c>
      <c r="FL380">
        <v>0.12</v>
      </c>
      <c r="FM380">
        <v>0.658163463414634</v>
      </c>
      <c r="FN380">
        <v>-0.0237277003484316</v>
      </c>
      <c r="FO380">
        <v>0.00765549853754917</v>
      </c>
      <c r="FP380">
        <v>1</v>
      </c>
      <c r="FQ380">
        <v>1</v>
      </c>
      <c r="FR380">
        <v>1</v>
      </c>
      <c r="FS380" t="s">
        <v>410</v>
      </c>
      <c r="FT380">
        <v>2.97273</v>
      </c>
      <c r="FU380">
        <v>2.75404</v>
      </c>
      <c r="FV380">
        <v>0.187579</v>
      </c>
      <c r="FW380">
        <v>0.191298</v>
      </c>
      <c r="FX380">
        <v>0.105698</v>
      </c>
      <c r="FY380">
        <v>0.105074</v>
      </c>
      <c r="FZ380">
        <v>31569.1</v>
      </c>
      <c r="GA380">
        <v>34274.4</v>
      </c>
      <c r="GB380">
        <v>35214.5</v>
      </c>
      <c r="GC380">
        <v>38437.8</v>
      </c>
      <c r="GD380">
        <v>44613.3</v>
      </c>
      <c r="GE380">
        <v>49671.7</v>
      </c>
      <c r="GF380">
        <v>54999.7</v>
      </c>
      <c r="GG380">
        <v>61639.1</v>
      </c>
      <c r="GH380">
        <v>1.98213</v>
      </c>
      <c r="GI380">
        <v>1.81697</v>
      </c>
      <c r="GJ380">
        <v>0.124522</v>
      </c>
      <c r="GK380">
        <v>0</v>
      </c>
      <c r="GL380">
        <v>25.481</v>
      </c>
      <c r="GM380">
        <v>999.9</v>
      </c>
      <c r="GN380">
        <v>61.787</v>
      </c>
      <c r="GO380">
        <v>30.071</v>
      </c>
      <c r="GP380">
        <v>29.4374</v>
      </c>
      <c r="GQ380">
        <v>55.1434</v>
      </c>
      <c r="GR380">
        <v>49.0144</v>
      </c>
      <c r="GS380">
        <v>1</v>
      </c>
      <c r="GT380">
        <v>-0.00278201</v>
      </c>
      <c r="GU380">
        <v>1.06712</v>
      </c>
      <c r="GV380">
        <v>20.1135</v>
      </c>
      <c r="GW380">
        <v>5.19632</v>
      </c>
      <c r="GX380">
        <v>12.004</v>
      </c>
      <c r="GY380">
        <v>4.97445</v>
      </c>
      <c r="GZ380">
        <v>3.29262</v>
      </c>
      <c r="HA380">
        <v>9999</v>
      </c>
      <c r="HB380">
        <v>9999</v>
      </c>
      <c r="HC380">
        <v>999.9</v>
      </c>
      <c r="HD380">
        <v>9999</v>
      </c>
      <c r="HE380">
        <v>1.8631</v>
      </c>
      <c r="HF380">
        <v>1.86813</v>
      </c>
      <c r="HG380">
        <v>1.8679</v>
      </c>
      <c r="HH380">
        <v>1.86899</v>
      </c>
      <c r="HI380">
        <v>1.86985</v>
      </c>
      <c r="HJ380">
        <v>1.86586</v>
      </c>
      <c r="HK380">
        <v>1.86695</v>
      </c>
      <c r="HL380">
        <v>1.86832</v>
      </c>
      <c r="HM380">
        <v>5</v>
      </c>
      <c r="HN380">
        <v>0</v>
      </c>
      <c r="HO380">
        <v>0</v>
      </c>
      <c r="HP380">
        <v>0</v>
      </c>
      <c r="HQ380" t="s">
        <v>411</v>
      </c>
      <c r="HR380" t="s">
        <v>412</v>
      </c>
      <c r="HS380" t="s">
        <v>413</v>
      </c>
      <c r="HT380" t="s">
        <v>413</v>
      </c>
      <c r="HU380" t="s">
        <v>413</v>
      </c>
      <c r="HV380" t="s">
        <v>413</v>
      </c>
      <c r="HW380">
        <v>0</v>
      </c>
      <c r="HX380">
        <v>100</v>
      </c>
      <c r="HY380">
        <v>100</v>
      </c>
      <c r="HZ380">
        <v>11.55</v>
      </c>
      <c r="IA380">
        <v>0.5767</v>
      </c>
      <c r="IB380">
        <v>4.09459096810632</v>
      </c>
      <c r="IC380">
        <v>0.00701673648668627</v>
      </c>
      <c r="ID380">
        <v>-7.00304995360485e-07</v>
      </c>
      <c r="IE380">
        <v>-1.86506737496121e-11</v>
      </c>
      <c r="IF380">
        <v>0.00125787624930914</v>
      </c>
      <c r="IG380">
        <v>-0.0224036906934607</v>
      </c>
      <c r="IH380">
        <v>0.00249664406764014</v>
      </c>
      <c r="II380">
        <v>-2.59163740235367e-05</v>
      </c>
      <c r="IJ380">
        <v>-2</v>
      </c>
      <c r="IK380">
        <v>2020</v>
      </c>
      <c r="IL380">
        <v>1</v>
      </c>
      <c r="IM380">
        <v>25</v>
      </c>
      <c r="IN380">
        <v>155.6</v>
      </c>
      <c r="IO380">
        <v>155.6</v>
      </c>
      <c r="IP380">
        <v>2.49146</v>
      </c>
      <c r="IQ380">
        <v>2.66602</v>
      </c>
      <c r="IR380">
        <v>1.54785</v>
      </c>
      <c r="IS380">
        <v>2.30469</v>
      </c>
      <c r="IT380">
        <v>1.34644</v>
      </c>
      <c r="IU380">
        <v>2.43286</v>
      </c>
      <c r="IV380">
        <v>34.1905</v>
      </c>
      <c r="IW380">
        <v>24.2188</v>
      </c>
      <c r="IX380">
        <v>18</v>
      </c>
      <c r="IY380">
        <v>502.861</v>
      </c>
      <c r="IZ380">
        <v>398.175</v>
      </c>
      <c r="JA380">
        <v>23.8011</v>
      </c>
      <c r="JB380">
        <v>27.156</v>
      </c>
      <c r="JC380">
        <v>30.0001</v>
      </c>
      <c r="JD380">
        <v>27.115</v>
      </c>
      <c r="JE380">
        <v>27.0593</v>
      </c>
      <c r="JF380">
        <v>49.8715</v>
      </c>
      <c r="JG380">
        <v>24.6756</v>
      </c>
      <c r="JH380">
        <v>63.396</v>
      </c>
      <c r="JI380">
        <v>23.7914</v>
      </c>
      <c r="JJ380">
        <v>1274.87</v>
      </c>
      <c r="JK380">
        <v>24.6411</v>
      </c>
      <c r="JL380">
        <v>102.06</v>
      </c>
      <c r="JM380">
        <v>102.608</v>
      </c>
    </row>
    <row r="381" spans="1:273">
      <c r="A381">
        <v>365</v>
      </c>
      <c r="B381">
        <v>1510797262.1</v>
      </c>
      <c r="C381">
        <v>7930</v>
      </c>
      <c r="D381" t="s">
        <v>1141</v>
      </c>
      <c r="E381" t="s">
        <v>1142</v>
      </c>
      <c r="F381">
        <v>5</v>
      </c>
      <c r="G381" t="s">
        <v>798</v>
      </c>
      <c r="H381" t="s">
        <v>406</v>
      </c>
      <c r="I381">
        <v>1510797254.6</v>
      </c>
      <c r="J381">
        <f>(K381)/1000</f>
        <v>0</v>
      </c>
      <c r="K381">
        <f>IF(CZ381, AN381, AH381)</f>
        <v>0</v>
      </c>
      <c r="L381">
        <f>IF(CZ381, AI381, AG381)</f>
        <v>0</v>
      </c>
      <c r="M381">
        <f>DB381 - IF(AU381&gt;1, L381*CV381*100.0/(AW381*DP381), 0)</f>
        <v>0</v>
      </c>
      <c r="N381">
        <f>((T381-J381/2)*M381-L381)/(T381+J381/2)</f>
        <v>0</v>
      </c>
      <c r="O381">
        <f>N381*(DI381+DJ381)/1000.0</f>
        <v>0</v>
      </c>
      <c r="P381">
        <f>(DB381 - IF(AU381&gt;1, L381*CV381*100.0/(AW381*DP381), 0))*(DI381+DJ381)/1000.0</f>
        <v>0</v>
      </c>
      <c r="Q381">
        <f>2.0/((1/S381-1/R381)+SIGN(S381)*SQRT((1/S381-1/R381)*(1/S381-1/R381) + 4*CW381/((CW381+1)*(CW381+1))*(2*1/S381*1/R381-1/R381*1/R381)))</f>
        <v>0</v>
      </c>
      <c r="R381">
        <f>IF(LEFT(CX381,1)&lt;&gt;"0",IF(LEFT(CX381,1)="1",3.0,CY381),$D$5+$E$5*(DP381*DI381/($K$5*1000))+$F$5*(DP381*DI381/($K$5*1000))*MAX(MIN(CV381,$J$5),$I$5)*MAX(MIN(CV381,$J$5),$I$5)+$G$5*MAX(MIN(CV381,$J$5),$I$5)*(DP381*DI381/($K$5*1000))+$H$5*(DP381*DI381/($K$5*1000))*(DP381*DI381/($K$5*1000)))</f>
        <v>0</v>
      </c>
      <c r="S381">
        <f>J381*(1000-(1000*0.61365*exp(17.502*W381/(240.97+W381))/(DI381+DJ381)+DD381)/2)/(1000*0.61365*exp(17.502*W381/(240.97+W381))/(DI381+DJ381)-DD381)</f>
        <v>0</v>
      </c>
      <c r="T381">
        <f>1/((CW381+1)/(Q381/1.6)+1/(R381/1.37)) + CW381/((CW381+1)/(Q381/1.6) + CW381/(R381/1.37))</f>
        <v>0</v>
      </c>
      <c r="U381">
        <f>(CR381*CU381)</f>
        <v>0</v>
      </c>
      <c r="V381">
        <f>(DK381+(U381+2*0.95*5.67E-8*(((DK381+$B$7)+273)^4-(DK381+273)^4)-44100*J381)/(1.84*29.3*R381+8*0.95*5.67E-8*(DK381+273)^3))</f>
        <v>0</v>
      </c>
      <c r="W381">
        <f>($C$7*DL381+$D$7*DM381+$E$7*V381)</f>
        <v>0</v>
      </c>
      <c r="X381">
        <f>0.61365*exp(17.502*W381/(240.97+W381))</f>
        <v>0</v>
      </c>
      <c r="Y381">
        <f>(Z381/AA381*100)</f>
        <v>0</v>
      </c>
      <c r="Z381">
        <f>DD381*(DI381+DJ381)/1000</f>
        <v>0</v>
      </c>
      <c r="AA381">
        <f>0.61365*exp(17.502*DK381/(240.97+DK381))</f>
        <v>0</v>
      </c>
      <c r="AB381">
        <f>(X381-DD381*(DI381+DJ381)/1000)</f>
        <v>0</v>
      </c>
      <c r="AC381">
        <f>(-J381*44100)</f>
        <v>0</v>
      </c>
      <c r="AD381">
        <f>2*29.3*R381*0.92*(DK381-W381)</f>
        <v>0</v>
      </c>
      <c r="AE381">
        <f>2*0.95*5.67E-8*(((DK381+$B$7)+273)^4-(W381+273)^4)</f>
        <v>0</v>
      </c>
      <c r="AF381">
        <f>U381+AE381+AC381+AD381</f>
        <v>0</v>
      </c>
      <c r="AG381">
        <f>DH381*AU381*(DC381-DB381*(1000-AU381*DE381)/(1000-AU381*DD381))/(100*CV381)</f>
        <v>0</v>
      </c>
      <c r="AH381">
        <f>1000*DH381*AU381*(DD381-DE381)/(100*CV381*(1000-AU381*DD381))</f>
        <v>0</v>
      </c>
      <c r="AI381">
        <f>(AJ381 - AK381 - DI381*1E3/(8.314*(DK381+273.15)) * AM381/DH381 * AL381) * DH381/(100*CV381) * (1000 - DE381)/1000</f>
        <v>0</v>
      </c>
      <c r="AJ381">
        <v>1293.75321881167</v>
      </c>
      <c r="AK381">
        <v>1271.0176969697</v>
      </c>
      <c r="AL381">
        <v>3.27868485634985</v>
      </c>
      <c r="AM381">
        <v>64.6680745848926</v>
      </c>
      <c r="AN381">
        <f>(AP381 - AO381 + DI381*1E3/(8.314*(DK381+273.15)) * AR381/DH381 * AQ381) * DH381/(100*CV381) * 1000/(1000 - AP381)</f>
        <v>0</v>
      </c>
      <c r="AO381">
        <v>24.5501315863958</v>
      </c>
      <c r="AP381">
        <v>25.209879020979</v>
      </c>
      <c r="AQ381">
        <v>3.665746305097e-05</v>
      </c>
      <c r="AR381">
        <v>99.6129753711119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MAX(0,($B$13+$C$13*DP381)/(1+$D$13*DP381)*DI381/(DK381+273)*$E$13)</f>
        <v>0</v>
      </c>
      <c r="AX381" t="s">
        <v>407</v>
      </c>
      <c r="AY381" t="s">
        <v>407</v>
      </c>
      <c r="AZ381">
        <v>0</v>
      </c>
      <c r="BA381">
        <v>0</v>
      </c>
      <c r="BB381">
        <f>1-AZ381/BA381</f>
        <v>0</v>
      </c>
      <c r="BC381">
        <v>0</v>
      </c>
      <c r="BD381" t="s">
        <v>407</v>
      </c>
      <c r="BE381" t="s">
        <v>407</v>
      </c>
      <c r="BF381">
        <v>0</v>
      </c>
      <c r="BG381">
        <v>0</v>
      </c>
      <c r="BH381">
        <f>1-BF381/BG381</f>
        <v>0</v>
      </c>
      <c r="BI381">
        <v>0.5</v>
      </c>
      <c r="BJ381">
        <f>CS381</f>
        <v>0</v>
      </c>
      <c r="BK381">
        <f>L381</f>
        <v>0</v>
      </c>
      <c r="BL381">
        <f>BH381*BI381*BJ381</f>
        <v>0</v>
      </c>
      <c r="BM381">
        <f>(BK381-BC381)/BJ381</f>
        <v>0</v>
      </c>
      <c r="BN381">
        <f>(BA381-BG381)/BG381</f>
        <v>0</v>
      </c>
      <c r="BO381">
        <f>AZ381/(BB381+AZ381/BG381)</f>
        <v>0</v>
      </c>
      <c r="BP381" t="s">
        <v>407</v>
      </c>
      <c r="BQ381">
        <v>0</v>
      </c>
      <c r="BR381">
        <f>IF(BQ381&lt;&gt;0, BQ381, BO381)</f>
        <v>0</v>
      </c>
      <c r="BS381">
        <f>1-BR381/BG381</f>
        <v>0</v>
      </c>
      <c r="BT381">
        <f>(BG381-BF381)/(BG381-BR381)</f>
        <v>0</v>
      </c>
      <c r="BU381">
        <f>(BA381-BG381)/(BA381-BR381)</f>
        <v>0</v>
      </c>
      <c r="BV381">
        <f>(BG381-BF381)/(BG381-AZ381)</f>
        <v>0</v>
      </c>
      <c r="BW381">
        <f>(BA381-BG381)/(BA381-AZ381)</f>
        <v>0</v>
      </c>
      <c r="BX381">
        <f>(BT381*BR381/BF381)</f>
        <v>0</v>
      </c>
      <c r="BY381">
        <f>(1-BX381)</f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f>$B$11*DQ381+$C$11*DR381+$F$11*EC381*(1-EF381)</f>
        <v>0</v>
      </c>
      <c r="CS381">
        <f>CR381*CT381</f>
        <v>0</v>
      </c>
      <c r="CT381">
        <f>($B$11*$D$9+$C$11*$D$9+$F$11*((EP381+EH381)/MAX(EP381+EH381+EQ381, 0.1)*$I$9+EQ381/MAX(EP381+EH381+EQ381, 0.1)*$J$9))/($B$11+$C$11+$F$11)</f>
        <v>0</v>
      </c>
      <c r="CU381">
        <f>($B$11*$K$9+$C$11*$K$9+$F$11*((EP381+EH381)/MAX(EP381+EH381+EQ381, 0.1)*$P$9+EQ381/MAX(EP381+EH381+EQ381, 0.1)*$Q$9))/($B$11+$C$11+$F$11)</f>
        <v>0</v>
      </c>
      <c r="CV381">
        <v>2.96</v>
      </c>
      <c r="CW381">
        <v>0.5</v>
      </c>
      <c r="CX381" t="s">
        <v>408</v>
      </c>
      <c r="CY381">
        <v>2</v>
      </c>
      <c r="CZ381" t="b">
        <v>1</v>
      </c>
      <c r="DA381">
        <v>1510797254.6</v>
      </c>
      <c r="DB381">
        <v>1216.34518518519</v>
      </c>
      <c r="DC381">
        <v>1246.34185185185</v>
      </c>
      <c r="DD381">
        <v>25.1993777777778</v>
      </c>
      <c r="DE381">
        <v>24.5470407407407</v>
      </c>
      <c r="DF381">
        <v>1204.84592592593</v>
      </c>
      <c r="DG381">
        <v>24.6229592592593</v>
      </c>
      <c r="DH381">
        <v>500.079148148148</v>
      </c>
      <c r="DI381">
        <v>89.7952518518518</v>
      </c>
      <c r="DJ381">
        <v>0.0999786</v>
      </c>
      <c r="DK381">
        <v>26.5790851851852</v>
      </c>
      <c r="DL381">
        <v>27.524662962963</v>
      </c>
      <c r="DM381">
        <v>999.9</v>
      </c>
      <c r="DN381">
        <v>0</v>
      </c>
      <c r="DO381">
        <v>0</v>
      </c>
      <c r="DP381">
        <v>10019.3733333333</v>
      </c>
      <c r="DQ381">
        <v>0</v>
      </c>
      <c r="DR381">
        <v>9.8192</v>
      </c>
      <c r="DS381">
        <v>-29.9962037037037</v>
      </c>
      <c r="DT381">
        <v>1247.78814814815</v>
      </c>
      <c r="DU381">
        <v>1277.70444444444</v>
      </c>
      <c r="DV381">
        <v>0.652336407407407</v>
      </c>
      <c r="DW381">
        <v>1246.34185185185</v>
      </c>
      <c r="DX381">
        <v>24.5470407407407</v>
      </c>
      <c r="DY381">
        <v>2.26278481481482</v>
      </c>
      <c r="DZ381">
        <v>2.20420814814815</v>
      </c>
      <c r="EA381">
        <v>19.4138962962963</v>
      </c>
      <c r="EB381">
        <v>18.9929333333333</v>
      </c>
      <c r="EC381">
        <v>2000.02037037037</v>
      </c>
      <c r="ED381">
        <v>0.979995222222222</v>
      </c>
      <c r="EE381">
        <v>0.020004937037037</v>
      </c>
      <c r="EF381">
        <v>0</v>
      </c>
      <c r="EG381">
        <v>2.32423333333333</v>
      </c>
      <c r="EH381">
        <v>0</v>
      </c>
      <c r="EI381">
        <v>4904.96222222222</v>
      </c>
      <c r="EJ381">
        <v>17300.3074074074</v>
      </c>
      <c r="EK381">
        <v>37.937</v>
      </c>
      <c r="EL381">
        <v>38.3910740740741</v>
      </c>
      <c r="EM381">
        <v>37.625</v>
      </c>
      <c r="EN381">
        <v>37.111</v>
      </c>
      <c r="EO381">
        <v>37.326</v>
      </c>
      <c r="EP381">
        <v>1960.00925925926</v>
      </c>
      <c r="EQ381">
        <v>40.0111111111111</v>
      </c>
      <c r="ER381">
        <v>0</v>
      </c>
      <c r="ES381">
        <v>1679598014.9</v>
      </c>
      <c r="ET381">
        <v>0</v>
      </c>
      <c r="EU381">
        <v>2.26146153846154</v>
      </c>
      <c r="EV381">
        <v>-0.300164095424438</v>
      </c>
      <c r="EW381">
        <v>-2.95282051950205</v>
      </c>
      <c r="EX381">
        <v>4904.985</v>
      </c>
      <c r="EY381">
        <v>15</v>
      </c>
      <c r="EZ381">
        <v>0</v>
      </c>
      <c r="FA381" t="s">
        <v>409</v>
      </c>
      <c r="FB381">
        <v>1510787920.6</v>
      </c>
      <c r="FC381">
        <v>1510787921.6</v>
      </c>
      <c r="FD381">
        <v>0</v>
      </c>
      <c r="FE381">
        <v>-0.101</v>
      </c>
      <c r="FF381">
        <v>-0.012</v>
      </c>
      <c r="FG381">
        <v>6.901</v>
      </c>
      <c r="FH381">
        <v>0.516</v>
      </c>
      <c r="FI381">
        <v>420</v>
      </c>
      <c r="FJ381">
        <v>24</v>
      </c>
      <c r="FK381">
        <v>0.32</v>
      </c>
      <c r="FL381">
        <v>0.12</v>
      </c>
      <c r="FM381">
        <v>0.658145707317073</v>
      </c>
      <c r="FN381">
        <v>-0.0580235958188146</v>
      </c>
      <c r="FO381">
        <v>0.00750160275961859</v>
      </c>
      <c r="FP381">
        <v>1</v>
      </c>
      <c r="FQ381">
        <v>1</v>
      </c>
      <c r="FR381">
        <v>1</v>
      </c>
      <c r="FS381" t="s">
        <v>410</v>
      </c>
      <c r="FT381">
        <v>2.973</v>
      </c>
      <c r="FU381">
        <v>2.75398</v>
      </c>
      <c r="FV381">
        <v>0.1891</v>
      </c>
      <c r="FW381">
        <v>0.192965</v>
      </c>
      <c r="FX381">
        <v>0.105717</v>
      </c>
      <c r="FY381">
        <v>0.105182</v>
      </c>
      <c r="FZ381">
        <v>31509.8</v>
      </c>
      <c r="GA381">
        <v>34203.6</v>
      </c>
      <c r="GB381">
        <v>35214.1</v>
      </c>
      <c r="GC381">
        <v>38437.5</v>
      </c>
      <c r="GD381">
        <v>44612.2</v>
      </c>
      <c r="GE381">
        <v>49665.3</v>
      </c>
      <c r="GF381">
        <v>54999.5</v>
      </c>
      <c r="GG381">
        <v>61638.6</v>
      </c>
      <c r="GH381">
        <v>1.98223</v>
      </c>
      <c r="GI381">
        <v>1.817</v>
      </c>
      <c r="GJ381">
        <v>0.124898</v>
      </c>
      <c r="GK381">
        <v>0</v>
      </c>
      <c r="GL381">
        <v>25.4791</v>
      </c>
      <c r="GM381">
        <v>999.9</v>
      </c>
      <c r="GN381">
        <v>61.787</v>
      </c>
      <c r="GO381">
        <v>30.051</v>
      </c>
      <c r="GP381">
        <v>29.4021</v>
      </c>
      <c r="GQ381">
        <v>55.6034</v>
      </c>
      <c r="GR381">
        <v>48.774</v>
      </c>
      <c r="GS381">
        <v>1</v>
      </c>
      <c r="GT381">
        <v>-0.00290396</v>
      </c>
      <c r="GU381">
        <v>1.04971</v>
      </c>
      <c r="GV381">
        <v>20.1141</v>
      </c>
      <c r="GW381">
        <v>5.19827</v>
      </c>
      <c r="GX381">
        <v>12.004</v>
      </c>
      <c r="GY381">
        <v>4.97555</v>
      </c>
      <c r="GZ381">
        <v>3.293</v>
      </c>
      <c r="HA381">
        <v>9999</v>
      </c>
      <c r="HB381">
        <v>9999</v>
      </c>
      <c r="HC381">
        <v>999.9</v>
      </c>
      <c r="HD381">
        <v>9999</v>
      </c>
      <c r="HE381">
        <v>1.8631</v>
      </c>
      <c r="HF381">
        <v>1.86813</v>
      </c>
      <c r="HG381">
        <v>1.86793</v>
      </c>
      <c r="HH381">
        <v>1.86902</v>
      </c>
      <c r="HI381">
        <v>1.86984</v>
      </c>
      <c r="HJ381">
        <v>1.86584</v>
      </c>
      <c r="HK381">
        <v>1.86698</v>
      </c>
      <c r="HL381">
        <v>1.86836</v>
      </c>
      <c r="HM381">
        <v>5</v>
      </c>
      <c r="HN381">
        <v>0</v>
      </c>
      <c r="HO381">
        <v>0</v>
      </c>
      <c r="HP381">
        <v>0</v>
      </c>
      <c r="HQ381" t="s">
        <v>411</v>
      </c>
      <c r="HR381" t="s">
        <v>412</v>
      </c>
      <c r="HS381" t="s">
        <v>413</v>
      </c>
      <c r="HT381" t="s">
        <v>413</v>
      </c>
      <c r="HU381" t="s">
        <v>413</v>
      </c>
      <c r="HV381" t="s">
        <v>413</v>
      </c>
      <c r="HW381">
        <v>0</v>
      </c>
      <c r="HX381">
        <v>100</v>
      </c>
      <c r="HY381">
        <v>100</v>
      </c>
      <c r="HZ381">
        <v>11.63</v>
      </c>
      <c r="IA381">
        <v>0.5769</v>
      </c>
      <c r="IB381">
        <v>4.09459096810632</v>
      </c>
      <c r="IC381">
        <v>0.00701673648668627</v>
      </c>
      <c r="ID381">
        <v>-7.00304995360485e-07</v>
      </c>
      <c r="IE381">
        <v>-1.86506737496121e-11</v>
      </c>
      <c r="IF381">
        <v>0.00125787624930914</v>
      </c>
      <c r="IG381">
        <v>-0.0224036906934607</v>
      </c>
      <c r="IH381">
        <v>0.00249664406764014</v>
      </c>
      <c r="II381">
        <v>-2.59163740235367e-05</v>
      </c>
      <c r="IJ381">
        <v>-2</v>
      </c>
      <c r="IK381">
        <v>2020</v>
      </c>
      <c r="IL381">
        <v>1</v>
      </c>
      <c r="IM381">
        <v>25</v>
      </c>
      <c r="IN381">
        <v>155.7</v>
      </c>
      <c r="IO381">
        <v>155.7</v>
      </c>
      <c r="IP381">
        <v>2.51709</v>
      </c>
      <c r="IQ381">
        <v>2.61108</v>
      </c>
      <c r="IR381">
        <v>1.54785</v>
      </c>
      <c r="IS381">
        <v>2.30347</v>
      </c>
      <c r="IT381">
        <v>1.34644</v>
      </c>
      <c r="IU381">
        <v>2.44507</v>
      </c>
      <c r="IV381">
        <v>34.1905</v>
      </c>
      <c r="IW381">
        <v>24.2188</v>
      </c>
      <c r="IX381">
        <v>18</v>
      </c>
      <c r="IY381">
        <v>502.927</v>
      </c>
      <c r="IZ381">
        <v>398.189</v>
      </c>
      <c r="JA381">
        <v>23.778</v>
      </c>
      <c r="JB381">
        <v>27.156</v>
      </c>
      <c r="JC381">
        <v>30</v>
      </c>
      <c r="JD381">
        <v>27.115</v>
      </c>
      <c r="JE381">
        <v>27.0595</v>
      </c>
      <c r="JF381">
        <v>50.3719</v>
      </c>
      <c r="JG381">
        <v>24.4005</v>
      </c>
      <c r="JH381">
        <v>63.396</v>
      </c>
      <c r="JI381">
        <v>23.7708</v>
      </c>
      <c r="JJ381">
        <v>1289.42</v>
      </c>
      <c r="JK381">
        <v>24.6523</v>
      </c>
      <c r="JL381">
        <v>102.059</v>
      </c>
      <c r="JM381">
        <v>102.607</v>
      </c>
    </row>
    <row r="382" spans="1:273">
      <c r="A382">
        <v>366</v>
      </c>
      <c r="B382">
        <v>1510797267.1</v>
      </c>
      <c r="C382">
        <v>7935</v>
      </c>
      <c r="D382" t="s">
        <v>1143</v>
      </c>
      <c r="E382" t="s">
        <v>1144</v>
      </c>
      <c r="F382">
        <v>5</v>
      </c>
      <c r="G382" t="s">
        <v>798</v>
      </c>
      <c r="H382" t="s">
        <v>406</v>
      </c>
      <c r="I382">
        <v>1510797259.31429</v>
      </c>
      <c r="J382">
        <f>(K382)/1000</f>
        <v>0</v>
      </c>
      <c r="K382">
        <f>IF(CZ382, AN382, AH382)</f>
        <v>0</v>
      </c>
      <c r="L382">
        <f>IF(CZ382, AI382, AG382)</f>
        <v>0</v>
      </c>
      <c r="M382">
        <f>DB382 - IF(AU382&gt;1, L382*CV382*100.0/(AW382*DP382), 0)</f>
        <v>0</v>
      </c>
      <c r="N382">
        <f>((T382-J382/2)*M382-L382)/(T382+J382/2)</f>
        <v>0</v>
      </c>
      <c r="O382">
        <f>N382*(DI382+DJ382)/1000.0</f>
        <v>0</v>
      </c>
      <c r="P382">
        <f>(DB382 - IF(AU382&gt;1, L382*CV382*100.0/(AW382*DP382), 0))*(DI382+DJ382)/1000.0</f>
        <v>0</v>
      </c>
      <c r="Q382">
        <f>2.0/((1/S382-1/R382)+SIGN(S382)*SQRT((1/S382-1/R382)*(1/S382-1/R382) + 4*CW382/((CW382+1)*(CW382+1))*(2*1/S382*1/R382-1/R382*1/R382)))</f>
        <v>0</v>
      </c>
      <c r="R382">
        <f>IF(LEFT(CX382,1)&lt;&gt;"0",IF(LEFT(CX382,1)="1",3.0,CY382),$D$5+$E$5*(DP382*DI382/($K$5*1000))+$F$5*(DP382*DI382/($K$5*1000))*MAX(MIN(CV382,$J$5),$I$5)*MAX(MIN(CV382,$J$5),$I$5)+$G$5*MAX(MIN(CV382,$J$5),$I$5)*(DP382*DI382/($K$5*1000))+$H$5*(DP382*DI382/($K$5*1000))*(DP382*DI382/($K$5*1000)))</f>
        <v>0</v>
      </c>
      <c r="S382">
        <f>J382*(1000-(1000*0.61365*exp(17.502*W382/(240.97+W382))/(DI382+DJ382)+DD382)/2)/(1000*0.61365*exp(17.502*W382/(240.97+W382))/(DI382+DJ382)-DD382)</f>
        <v>0</v>
      </c>
      <c r="T382">
        <f>1/((CW382+1)/(Q382/1.6)+1/(R382/1.37)) + CW382/((CW382+1)/(Q382/1.6) + CW382/(R382/1.37))</f>
        <v>0</v>
      </c>
      <c r="U382">
        <f>(CR382*CU382)</f>
        <v>0</v>
      </c>
      <c r="V382">
        <f>(DK382+(U382+2*0.95*5.67E-8*(((DK382+$B$7)+273)^4-(DK382+273)^4)-44100*J382)/(1.84*29.3*R382+8*0.95*5.67E-8*(DK382+273)^3))</f>
        <v>0</v>
      </c>
      <c r="W382">
        <f>($C$7*DL382+$D$7*DM382+$E$7*V382)</f>
        <v>0</v>
      </c>
      <c r="X382">
        <f>0.61365*exp(17.502*W382/(240.97+W382))</f>
        <v>0</v>
      </c>
      <c r="Y382">
        <f>(Z382/AA382*100)</f>
        <v>0</v>
      </c>
      <c r="Z382">
        <f>DD382*(DI382+DJ382)/1000</f>
        <v>0</v>
      </c>
      <c r="AA382">
        <f>0.61365*exp(17.502*DK382/(240.97+DK382))</f>
        <v>0</v>
      </c>
      <c r="AB382">
        <f>(X382-DD382*(DI382+DJ382)/1000)</f>
        <v>0</v>
      </c>
      <c r="AC382">
        <f>(-J382*44100)</f>
        <v>0</v>
      </c>
      <c r="AD382">
        <f>2*29.3*R382*0.92*(DK382-W382)</f>
        <v>0</v>
      </c>
      <c r="AE382">
        <f>2*0.95*5.67E-8*(((DK382+$B$7)+273)^4-(W382+273)^4)</f>
        <v>0</v>
      </c>
      <c r="AF382">
        <f>U382+AE382+AC382+AD382</f>
        <v>0</v>
      </c>
      <c r="AG382">
        <f>DH382*AU382*(DC382-DB382*(1000-AU382*DE382)/(1000-AU382*DD382))/(100*CV382)</f>
        <v>0</v>
      </c>
      <c r="AH382">
        <f>1000*DH382*AU382*(DD382-DE382)/(100*CV382*(1000-AU382*DD382))</f>
        <v>0</v>
      </c>
      <c r="AI382">
        <f>(AJ382 - AK382 - DI382*1E3/(8.314*(DK382+273.15)) * AM382/DH382 * AL382) * DH382/(100*CV382) * (1000 - DE382)/1000</f>
        <v>0</v>
      </c>
      <c r="AJ382">
        <v>1312.13782681772</v>
      </c>
      <c r="AK382">
        <v>1288.53981818182</v>
      </c>
      <c r="AL382">
        <v>3.50243918564049</v>
      </c>
      <c r="AM382">
        <v>64.6680745848926</v>
      </c>
      <c r="AN382">
        <f>(AP382 - AO382 + DI382*1E3/(8.314*(DK382+273.15)) * AR382/DH382 * AQ382) * DH382/(100*CV382) * 1000/(1000 - AP382)</f>
        <v>0</v>
      </c>
      <c r="AO382">
        <v>24.6143835358585</v>
      </c>
      <c r="AP382">
        <v>25.2314216783217</v>
      </c>
      <c r="AQ382">
        <v>0.000194853456192433</v>
      </c>
      <c r="AR382">
        <v>99.6129753711119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MAX(0,($B$13+$C$13*DP382)/(1+$D$13*DP382)*DI382/(DK382+273)*$E$13)</f>
        <v>0</v>
      </c>
      <c r="AX382" t="s">
        <v>407</v>
      </c>
      <c r="AY382" t="s">
        <v>407</v>
      </c>
      <c r="AZ382">
        <v>0</v>
      </c>
      <c r="BA382">
        <v>0</v>
      </c>
      <c r="BB382">
        <f>1-AZ382/BA382</f>
        <v>0</v>
      </c>
      <c r="BC382">
        <v>0</v>
      </c>
      <c r="BD382" t="s">
        <v>407</v>
      </c>
      <c r="BE382" t="s">
        <v>407</v>
      </c>
      <c r="BF382">
        <v>0</v>
      </c>
      <c r="BG382">
        <v>0</v>
      </c>
      <c r="BH382">
        <f>1-BF382/BG382</f>
        <v>0</v>
      </c>
      <c r="BI382">
        <v>0.5</v>
      </c>
      <c r="BJ382">
        <f>CS382</f>
        <v>0</v>
      </c>
      <c r="BK382">
        <f>L382</f>
        <v>0</v>
      </c>
      <c r="BL382">
        <f>BH382*BI382*BJ382</f>
        <v>0</v>
      </c>
      <c r="BM382">
        <f>(BK382-BC382)/BJ382</f>
        <v>0</v>
      </c>
      <c r="BN382">
        <f>(BA382-BG382)/BG382</f>
        <v>0</v>
      </c>
      <c r="BO382">
        <f>AZ382/(BB382+AZ382/BG382)</f>
        <v>0</v>
      </c>
      <c r="BP382" t="s">
        <v>407</v>
      </c>
      <c r="BQ382">
        <v>0</v>
      </c>
      <c r="BR382">
        <f>IF(BQ382&lt;&gt;0, BQ382, BO382)</f>
        <v>0</v>
      </c>
      <c r="BS382">
        <f>1-BR382/BG382</f>
        <v>0</v>
      </c>
      <c r="BT382">
        <f>(BG382-BF382)/(BG382-BR382)</f>
        <v>0</v>
      </c>
      <c r="BU382">
        <f>(BA382-BG382)/(BA382-BR382)</f>
        <v>0</v>
      </c>
      <c r="BV382">
        <f>(BG382-BF382)/(BG382-AZ382)</f>
        <v>0</v>
      </c>
      <c r="BW382">
        <f>(BA382-BG382)/(BA382-AZ382)</f>
        <v>0</v>
      </c>
      <c r="BX382">
        <f>(BT382*BR382/BF382)</f>
        <v>0</v>
      </c>
      <c r="BY382">
        <f>(1-BX382)</f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f>$B$11*DQ382+$C$11*DR382+$F$11*EC382*(1-EF382)</f>
        <v>0</v>
      </c>
      <c r="CS382">
        <f>CR382*CT382</f>
        <v>0</v>
      </c>
      <c r="CT382">
        <f>($B$11*$D$9+$C$11*$D$9+$F$11*((EP382+EH382)/MAX(EP382+EH382+EQ382, 0.1)*$I$9+EQ382/MAX(EP382+EH382+EQ382, 0.1)*$J$9))/($B$11+$C$11+$F$11)</f>
        <v>0</v>
      </c>
      <c r="CU382">
        <f>($B$11*$K$9+$C$11*$K$9+$F$11*((EP382+EH382)/MAX(EP382+EH382+EQ382, 0.1)*$P$9+EQ382/MAX(EP382+EH382+EQ382, 0.1)*$Q$9))/($B$11+$C$11+$F$11)</f>
        <v>0</v>
      </c>
      <c r="CV382">
        <v>2.96</v>
      </c>
      <c r="CW382">
        <v>0.5</v>
      </c>
      <c r="CX382" t="s">
        <v>408</v>
      </c>
      <c r="CY382">
        <v>2</v>
      </c>
      <c r="CZ382" t="b">
        <v>1</v>
      </c>
      <c r="DA382">
        <v>1510797259.31429</v>
      </c>
      <c r="DB382">
        <v>1231.84857142857</v>
      </c>
      <c r="DC382">
        <v>1261.92035714286</v>
      </c>
      <c r="DD382">
        <v>25.2091857142857</v>
      </c>
      <c r="DE382">
        <v>24.5761</v>
      </c>
      <c r="DF382">
        <v>1220.26892857143</v>
      </c>
      <c r="DG382">
        <v>24.632275</v>
      </c>
      <c r="DH382">
        <v>500.091107142857</v>
      </c>
      <c r="DI382">
        <v>89.7956678571428</v>
      </c>
      <c r="DJ382">
        <v>0.100077489285714</v>
      </c>
      <c r="DK382">
        <v>26.5727535714286</v>
      </c>
      <c r="DL382">
        <v>27.5202964285714</v>
      </c>
      <c r="DM382">
        <v>999.9</v>
      </c>
      <c r="DN382">
        <v>0</v>
      </c>
      <c r="DO382">
        <v>0</v>
      </c>
      <c r="DP382">
        <v>10007.1632142857</v>
      </c>
      <c r="DQ382">
        <v>0</v>
      </c>
      <c r="DR382">
        <v>9.8192</v>
      </c>
      <c r="DS382">
        <v>-30.0705535714286</v>
      </c>
      <c r="DT382">
        <v>1263.70535714286</v>
      </c>
      <c r="DU382">
        <v>1293.71392857143</v>
      </c>
      <c r="DV382">
        <v>0.633083142857143</v>
      </c>
      <c r="DW382">
        <v>1261.92035714286</v>
      </c>
      <c r="DX382">
        <v>24.5761</v>
      </c>
      <c r="DY382">
        <v>2.26367571428571</v>
      </c>
      <c r="DZ382">
        <v>2.20682785714286</v>
      </c>
      <c r="EA382">
        <v>19.4202178571429</v>
      </c>
      <c r="EB382">
        <v>19.0119571428571</v>
      </c>
      <c r="EC382">
        <v>2000.00214285714</v>
      </c>
      <c r="ED382">
        <v>0.979995178571429</v>
      </c>
      <c r="EE382">
        <v>0.0200049821428571</v>
      </c>
      <c r="EF382">
        <v>0</v>
      </c>
      <c r="EG382">
        <v>2.324175</v>
      </c>
      <c r="EH382">
        <v>0</v>
      </c>
      <c r="EI382">
        <v>4904.73464285714</v>
      </c>
      <c r="EJ382">
        <v>17300.1464285714</v>
      </c>
      <c r="EK382">
        <v>37.937</v>
      </c>
      <c r="EL382">
        <v>38.3927142857143</v>
      </c>
      <c r="EM382">
        <v>37.625</v>
      </c>
      <c r="EN382">
        <v>37.10925</v>
      </c>
      <c r="EO382">
        <v>37.33225</v>
      </c>
      <c r="EP382">
        <v>1959.99142857143</v>
      </c>
      <c r="EQ382">
        <v>40.0107142857143</v>
      </c>
      <c r="ER382">
        <v>0</v>
      </c>
      <c r="ES382">
        <v>1679598020.3</v>
      </c>
      <c r="ET382">
        <v>0</v>
      </c>
      <c r="EU382">
        <v>2.29862</v>
      </c>
      <c r="EV382">
        <v>0.751807705371214</v>
      </c>
      <c r="EW382">
        <v>-2.69769229839005</v>
      </c>
      <c r="EX382">
        <v>4904.7444</v>
      </c>
      <c r="EY382">
        <v>15</v>
      </c>
      <c r="EZ382">
        <v>0</v>
      </c>
      <c r="FA382" t="s">
        <v>409</v>
      </c>
      <c r="FB382">
        <v>1510787920.6</v>
      </c>
      <c r="FC382">
        <v>1510787921.6</v>
      </c>
      <c r="FD382">
        <v>0</v>
      </c>
      <c r="FE382">
        <v>-0.101</v>
      </c>
      <c r="FF382">
        <v>-0.012</v>
      </c>
      <c r="FG382">
        <v>6.901</v>
      </c>
      <c r="FH382">
        <v>0.516</v>
      </c>
      <c r="FI382">
        <v>420</v>
      </c>
      <c r="FJ382">
        <v>24</v>
      </c>
      <c r="FK382">
        <v>0.32</v>
      </c>
      <c r="FL382">
        <v>0.12</v>
      </c>
      <c r="FM382">
        <v>0.643915121951219</v>
      </c>
      <c r="FN382">
        <v>-0.187064466898955</v>
      </c>
      <c r="FO382">
        <v>0.0228923824897781</v>
      </c>
      <c r="FP382">
        <v>1</v>
      </c>
      <c r="FQ382">
        <v>1</v>
      </c>
      <c r="FR382">
        <v>1</v>
      </c>
      <c r="FS382" t="s">
        <v>410</v>
      </c>
      <c r="FT382">
        <v>2.97293</v>
      </c>
      <c r="FU382">
        <v>2.7535</v>
      </c>
      <c r="FV382">
        <v>0.190694</v>
      </c>
      <c r="FW382">
        <v>0.194504</v>
      </c>
      <c r="FX382">
        <v>0.105784</v>
      </c>
      <c r="FY382">
        <v>0.105342</v>
      </c>
      <c r="FZ382">
        <v>31447.6</v>
      </c>
      <c r="GA382">
        <v>34138.5</v>
      </c>
      <c r="GB382">
        <v>35213.9</v>
      </c>
      <c r="GC382">
        <v>38437.7</v>
      </c>
      <c r="GD382">
        <v>44608.6</v>
      </c>
      <c r="GE382">
        <v>49656.8</v>
      </c>
      <c r="GF382">
        <v>54999.1</v>
      </c>
      <c r="GG382">
        <v>61638.9</v>
      </c>
      <c r="GH382">
        <v>1.98223</v>
      </c>
      <c r="GI382">
        <v>1.81715</v>
      </c>
      <c r="GJ382">
        <v>0.124857</v>
      </c>
      <c r="GK382">
        <v>0</v>
      </c>
      <c r="GL382">
        <v>25.4764</v>
      </c>
      <c r="GM382">
        <v>999.9</v>
      </c>
      <c r="GN382">
        <v>61.787</v>
      </c>
      <c r="GO382">
        <v>30.041</v>
      </c>
      <c r="GP382">
        <v>29.3819</v>
      </c>
      <c r="GQ382">
        <v>55.3734</v>
      </c>
      <c r="GR382">
        <v>48.8462</v>
      </c>
      <c r="GS382">
        <v>1</v>
      </c>
      <c r="GT382">
        <v>-0.00286585</v>
      </c>
      <c r="GU382">
        <v>1.04161</v>
      </c>
      <c r="GV382">
        <v>20.1137</v>
      </c>
      <c r="GW382">
        <v>5.19707</v>
      </c>
      <c r="GX382">
        <v>12.004</v>
      </c>
      <c r="GY382">
        <v>4.9749</v>
      </c>
      <c r="GZ382">
        <v>3.29295</v>
      </c>
      <c r="HA382">
        <v>9999</v>
      </c>
      <c r="HB382">
        <v>9999</v>
      </c>
      <c r="HC382">
        <v>999.9</v>
      </c>
      <c r="HD382">
        <v>9999</v>
      </c>
      <c r="HE382">
        <v>1.8631</v>
      </c>
      <c r="HF382">
        <v>1.86813</v>
      </c>
      <c r="HG382">
        <v>1.8679</v>
      </c>
      <c r="HH382">
        <v>1.86899</v>
      </c>
      <c r="HI382">
        <v>1.86984</v>
      </c>
      <c r="HJ382">
        <v>1.86585</v>
      </c>
      <c r="HK382">
        <v>1.86698</v>
      </c>
      <c r="HL382">
        <v>1.86836</v>
      </c>
      <c r="HM382">
        <v>5</v>
      </c>
      <c r="HN382">
        <v>0</v>
      </c>
      <c r="HO382">
        <v>0</v>
      </c>
      <c r="HP382">
        <v>0</v>
      </c>
      <c r="HQ382" t="s">
        <v>411</v>
      </c>
      <c r="HR382" t="s">
        <v>412</v>
      </c>
      <c r="HS382" t="s">
        <v>413</v>
      </c>
      <c r="HT382" t="s">
        <v>413</v>
      </c>
      <c r="HU382" t="s">
        <v>413</v>
      </c>
      <c r="HV382" t="s">
        <v>413</v>
      </c>
      <c r="HW382">
        <v>0</v>
      </c>
      <c r="HX382">
        <v>100</v>
      </c>
      <c r="HY382">
        <v>100</v>
      </c>
      <c r="HZ382">
        <v>11.72</v>
      </c>
      <c r="IA382">
        <v>0.5782</v>
      </c>
      <c r="IB382">
        <v>4.09459096810632</v>
      </c>
      <c r="IC382">
        <v>0.00701673648668627</v>
      </c>
      <c r="ID382">
        <v>-7.00304995360485e-07</v>
      </c>
      <c r="IE382">
        <v>-1.86506737496121e-11</v>
      </c>
      <c r="IF382">
        <v>0.00125787624930914</v>
      </c>
      <c r="IG382">
        <v>-0.0224036906934607</v>
      </c>
      <c r="IH382">
        <v>0.00249664406764014</v>
      </c>
      <c r="II382">
        <v>-2.59163740235367e-05</v>
      </c>
      <c r="IJ382">
        <v>-2</v>
      </c>
      <c r="IK382">
        <v>2020</v>
      </c>
      <c r="IL382">
        <v>1</v>
      </c>
      <c r="IM382">
        <v>25</v>
      </c>
      <c r="IN382">
        <v>155.8</v>
      </c>
      <c r="IO382">
        <v>155.8</v>
      </c>
      <c r="IP382">
        <v>2.53906</v>
      </c>
      <c r="IQ382">
        <v>2.61108</v>
      </c>
      <c r="IR382">
        <v>1.54785</v>
      </c>
      <c r="IS382">
        <v>2.30347</v>
      </c>
      <c r="IT382">
        <v>1.34644</v>
      </c>
      <c r="IU382">
        <v>2.40601</v>
      </c>
      <c r="IV382">
        <v>34.1905</v>
      </c>
      <c r="IW382">
        <v>24.2188</v>
      </c>
      <c r="IX382">
        <v>18</v>
      </c>
      <c r="IY382">
        <v>502.935</v>
      </c>
      <c r="IZ382">
        <v>398.287</v>
      </c>
      <c r="JA382">
        <v>23.7589</v>
      </c>
      <c r="JB382">
        <v>27.1583</v>
      </c>
      <c r="JC382">
        <v>30.0001</v>
      </c>
      <c r="JD382">
        <v>27.1158</v>
      </c>
      <c r="JE382">
        <v>27.0615</v>
      </c>
      <c r="JF382">
        <v>50.8589</v>
      </c>
      <c r="JG382">
        <v>24.4005</v>
      </c>
      <c r="JH382">
        <v>63.396</v>
      </c>
      <c r="JI382">
        <v>23.7509</v>
      </c>
      <c r="JJ382">
        <v>1309.59</v>
      </c>
      <c r="JK382">
        <v>24.6459</v>
      </c>
      <c r="JL382">
        <v>102.058</v>
      </c>
      <c r="JM382">
        <v>102.608</v>
      </c>
    </row>
    <row r="383" spans="1:273">
      <c r="A383">
        <v>367</v>
      </c>
      <c r="B383">
        <v>1510797272.1</v>
      </c>
      <c r="C383">
        <v>7940</v>
      </c>
      <c r="D383" t="s">
        <v>1145</v>
      </c>
      <c r="E383" t="s">
        <v>1146</v>
      </c>
      <c r="F383">
        <v>5</v>
      </c>
      <c r="G383" t="s">
        <v>798</v>
      </c>
      <c r="H383" t="s">
        <v>406</v>
      </c>
      <c r="I383">
        <v>1510797264.6</v>
      </c>
      <c r="J383">
        <f>(K383)/1000</f>
        <v>0</v>
      </c>
      <c r="K383">
        <f>IF(CZ383, AN383, AH383)</f>
        <v>0</v>
      </c>
      <c r="L383">
        <f>IF(CZ383, AI383, AG383)</f>
        <v>0</v>
      </c>
      <c r="M383">
        <f>DB383 - IF(AU383&gt;1, L383*CV383*100.0/(AW383*DP383), 0)</f>
        <v>0</v>
      </c>
      <c r="N383">
        <f>((T383-J383/2)*M383-L383)/(T383+J383/2)</f>
        <v>0</v>
      </c>
      <c r="O383">
        <f>N383*(DI383+DJ383)/1000.0</f>
        <v>0</v>
      </c>
      <c r="P383">
        <f>(DB383 - IF(AU383&gt;1, L383*CV383*100.0/(AW383*DP383), 0))*(DI383+DJ383)/1000.0</f>
        <v>0</v>
      </c>
      <c r="Q383">
        <f>2.0/((1/S383-1/R383)+SIGN(S383)*SQRT((1/S383-1/R383)*(1/S383-1/R383) + 4*CW383/((CW383+1)*(CW383+1))*(2*1/S383*1/R383-1/R383*1/R383)))</f>
        <v>0</v>
      </c>
      <c r="R383">
        <f>IF(LEFT(CX383,1)&lt;&gt;"0",IF(LEFT(CX383,1)="1",3.0,CY383),$D$5+$E$5*(DP383*DI383/($K$5*1000))+$F$5*(DP383*DI383/($K$5*1000))*MAX(MIN(CV383,$J$5),$I$5)*MAX(MIN(CV383,$J$5),$I$5)+$G$5*MAX(MIN(CV383,$J$5),$I$5)*(DP383*DI383/($K$5*1000))+$H$5*(DP383*DI383/($K$5*1000))*(DP383*DI383/($K$5*1000)))</f>
        <v>0</v>
      </c>
      <c r="S383">
        <f>J383*(1000-(1000*0.61365*exp(17.502*W383/(240.97+W383))/(DI383+DJ383)+DD383)/2)/(1000*0.61365*exp(17.502*W383/(240.97+W383))/(DI383+DJ383)-DD383)</f>
        <v>0</v>
      </c>
      <c r="T383">
        <f>1/((CW383+1)/(Q383/1.6)+1/(R383/1.37)) + CW383/((CW383+1)/(Q383/1.6) + CW383/(R383/1.37))</f>
        <v>0</v>
      </c>
      <c r="U383">
        <f>(CR383*CU383)</f>
        <v>0</v>
      </c>
      <c r="V383">
        <f>(DK383+(U383+2*0.95*5.67E-8*(((DK383+$B$7)+273)^4-(DK383+273)^4)-44100*J383)/(1.84*29.3*R383+8*0.95*5.67E-8*(DK383+273)^3))</f>
        <v>0</v>
      </c>
      <c r="W383">
        <f>($C$7*DL383+$D$7*DM383+$E$7*V383)</f>
        <v>0</v>
      </c>
      <c r="X383">
        <f>0.61365*exp(17.502*W383/(240.97+W383))</f>
        <v>0</v>
      </c>
      <c r="Y383">
        <f>(Z383/AA383*100)</f>
        <v>0</v>
      </c>
      <c r="Z383">
        <f>DD383*(DI383+DJ383)/1000</f>
        <v>0</v>
      </c>
      <c r="AA383">
        <f>0.61365*exp(17.502*DK383/(240.97+DK383))</f>
        <v>0</v>
      </c>
      <c r="AB383">
        <f>(X383-DD383*(DI383+DJ383)/1000)</f>
        <v>0</v>
      </c>
      <c r="AC383">
        <f>(-J383*44100)</f>
        <v>0</v>
      </c>
      <c r="AD383">
        <f>2*29.3*R383*0.92*(DK383-W383)</f>
        <v>0</v>
      </c>
      <c r="AE383">
        <f>2*0.95*5.67E-8*(((DK383+$B$7)+273)^4-(W383+273)^4)</f>
        <v>0</v>
      </c>
      <c r="AF383">
        <f>U383+AE383+AC383+AD383</f>
        <v>0</v>
      </c>
      <c r="AG383">
        <f>DH383*AU383*(DC383-DB383*(1000-AU383*DE383)/(1000-AU383*DD383))/(100*CV383)</f>
        <v>0</v>
      </c>
      <c r="AH383">
        <f>1000*DH383*AU383*(DD383-DE383)/(100*CV383*(1000-AU383*DD383))</f>
        <v>0</v>
      </c>
      <c r="AI383">
        <f>(AJ383 - AK383 - DI383*1E3/(8.314*(DK383+273.15)) * AM383/DH383 * AL383) * DH383/(100*CV383) * (1000 - DE383)/1000</f>
        <v>0</v>
      </c>
      <c r="AJ383">
        <v>1329.22941097891</v>
      </c>
      <c r="AK383">
        <v>1305.82151515151</v>
      </c>
      <c r="AL383">
        <v>3.45735651661832</v>
      </c>
      <c r="AM383">
        <v>64.6680745848926</v>
      </c>
      <c r="AN383">
        <f>(AP383 - AO383 + DI383*1E3/(8.314*(DK383+273.15)) * AR383/DH383 * AQ383) * DH383/(100*CV383) * 1000/(1000 - AP383)</f>
        <v>0</v>
      </c>
      <c r="AO383">
        <v>24.644063601929</v>
      </c>
      <c r="AP383">
        <v>25.2521433566434</v>
      </c>
      <c r="AQ383">
        <v>0.0055404989443012</v>
      </c>
      <c r="AR383">
        <v>99.6129753711119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MAX(0,($B$13+$C$13*DP383)/(1+$D$13*DP383)*DI383/(DK383+273)*$E$13)</f>
        <v>0</v>
      </c>
      <c r="AX383" t="s">
        <v>407</v>
      </c>
      <c r="AY383" t="s">
        <v>407</v>
      </c>
      <c r="AZ383">
        <v>0</v>
      </c>
      <c r="BA383">
        <v>0</v>
      </c>
      <c r="BB383">
        <f>1-AZ383/BA383</f>
        <v>0</v>
      </c>
      <c r="BC383">
        <v>0</v>
      </c>
      <c r="BD383" t="s">
        <v>407</v>
      </c>
      <c r="BE383" t="s">
        <v>407</v>
      </c>
      <c r="BF383">
        <v>0</v>
      </c>
      <c r="BG383">
        <v>0</v>
      </c>
      <c r="BH383">
        <f>1-BF383/BG383</f>
        <v>0</v>
      </c>
      <c r="BI383">
        <v>0.5</v>
      </c>
      <c r="BJ383">
        <f>CS383</f>
        <v>0</v>
      </c>
      <c r="BK383">
        <f>L383</f>
        <v>0</v>
      </c>
      <c r="BL383">
        <f>BH383*BI383*BJ383</f>
        <v>0</v>
      </c>
      <c r="BM383">
        <f>(BK383-BC383)/BJ383</f>
        <v>0</v>
      </c>
      <c r="BN383">
        <f>(BA383-BG383)/BG383</f>
        <v>0</v>
      </c>
      <c r="BO383">
        <f>AZ383/(BB383+AZ383/BG383)</f>
        <v>0</v>
      </c>
      <c r="BP383" t="s">
        <v>407</v>
      </c>
      <c r="BQ383">
        <v>0</v>
      </c>
      <c r="BR383">
        <f>IF(BQ383&lt;&gt;0, BQ383, BO383)</f>
        <v>0</v>
      </c>
      <c r="BS383">
        <f>1-BR383/BG383</f>
        <v>0</v>
      </c>
      <c r="BT383">
        <f>(BG383-BF383)/(BG383-BR383)</f>
        <v>0</v>
      </c>
      <c r="BU383">
        <f>(BA383-BG383)/(BA383-BR383)</f>
        <v>0</v>
      </c>
      <c r="BV383">
        <f>(BG383-BF383)/(BG383-AZ383)</f>
        <v>0</v>
      </c>
      <c r="BW383">
        <f>(BA383-BG383)/(BA383-AZ383)</f>
        <v>0</v>
      </c>
      <c r="BX383">
        <f>(BT383*BR383/BF383)</f>
        <v>0</v>
      </c>
      <c r="BY383">
        <f>(1-BX383)</f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f>$B$11*DQ383+$C$11*DR383+$F$11*EC383*(1-EF383)</f>
        <v>0</v>
      </c>
      <c r="CS383">
        <f>CR383*CT383</f>
        <v>0</v>
      </c>
      <c r="CT383">
        <f>($B$11*$D$9+$C$11*$D$9+$F$11*((EP383+EH383)/MAX(EP383+EH383+EQ383, 0.1)*$I$9+EQ383/MAX(EP383+EH383+EQ383, 0.1)*$J$9))/($B$11+$C$11+$F$11)</f>
        <v>0</v>
      </c>
      <c r="CU383">
        <f>($B$11*$K$9+$C$11*$K$9+$F$11*((EP383+EH383)/MAX(EP383+EH383+EQ383, 0.1)*$P$9+EQ383/MAX(EP383+EH383+EQ383, 0.1)*$Q$9))/($B$11+$C$11+$F$11)</f>
        <v>0</v>
      </c>
      <c r="CV383">
        <v>2.96</v>
      </c>
      <c r="CW383">
        <v>0.5</v>
      </c>
      <c r="CX383" t="s">
        <v>408</v>
      </c>
      <c r="CY383">
        <v>2</v>
      </c>
      <c r="CZ383" t="b">
        <v>1</v>
      </c>
      <c r="DA383">
        <v>1510797264.6</v>
      </c>
      <c r="DB383">
        <v>1249.30185185185</v>
      </c>
      <c r="DC383">
        <v>1279.59592592593</v>
      </c>
      <c r="DD383">
        <v>25.2244666666667</v>
      </c>
      <c r="DE383">
        <v>24.6091888888889</v>
      </c>
      <c r="DF383">
        <v>1237.63111111111</v>
      </c>
      <c r="DG383">
        <v>24.6467888888889</v>
      </c>
      <c r="DH383">
        <v>500.087851851852</v>
      </c>
      <c r="DI383">
        <v>89.7958777777778</v>
      </c>
      <c r="DJ383">
        <v>0.0999863407407407</v>
      </c>
      <c r="DK383">
        <v>26.5652296296296</v>
      </c>
      <c r="DL383">
        <v>27.5212222222222</v>
      </c>
      <c r="DM383">
        <v>999.9</v>
      </c>
      <c r="DN383">
        <v>0</v>
      </c>
      <c r="DO383">
        <v>0</v>
      </c>
      <c r="DP383">
        <v>10007.1748148148</v>
      </c>
      <c r="DQ383">
        <v>0</v>
      </c>
      <c r="DR383">
        <v>9.8192</v>
      </c>
      <c r="DS383">
        <v>-30.2931444444444</v>
      </c>
      <c r="DT383">
        <v>1281.63037037037</v>
      </c>
      <c r="DU383">
        <v>1311.87925925926</v>
      </c>
      <c r="DV383">
        <v>0.615276185185185</v>
      </c>
      <c r="DW383">
        <v>1279.59592592593</v>
      </c>
      <c r="DX383">
        <v>24.6091888888889</v>
      </c>
      <c r="DY383">
        <v>2.26505296296296</v>
      </c>
      <c r="DZ383">
        <v>2.20980407407407</v>
      </c>
      <c r="EA383">
        <v>19.4299925925926</v>
      </c>
      <c r="EB383">
        <v>19.0335481481481</v>
      </c>
      <c r="EC383">
        <v>1999.9962962963</v>
      </c>
      <c r="ED383">
        <v>0.979995111111111</v>
      </c>
      <c r="EE383">
        <v>0.0200050518518518</v>
      </c>
      <c r="EF383">
        <v>0</v>
      </c>
      <c r="EG383">
        <v>2.36859259259259</v>
      </c>
      <c r="EH383">
        <v>0</v>
      </c>
      <c r="EI383">
        <v>4904.51814814815</v>
      </c>
      <c r="EJ383">
        <v>17300.1</v>
      </c>
      <c r="EK383">
        <v>37.937</v>
      </c>
      <c r="EL383">
        <v>38.397962962963</v>
      </c>
      <c r="EM383">
        <v>37.625</v>
      </c>
      <c r="EN383">
        <v>37.0993333333333</v>
      </c>
      <c r="EO383">
        <v>37.34</v>
      </c>
      <c r="EP383">
        <v>1959.98555555556</v>
      </c>
      <c r="EQ383">
        <v>40.0107407407407</v>
      </c>
      <c r="ER383">
        <v>0</v>
      </c>
      <c r="ES383">
        <v>1679598025.1</v>
      </c>
      <c r="ET383">
        <v>0</v>
      </c>
      <c r="EU383">
        <v>2.357668</v>
      </c>
      <c r="EV383">
        <v>0.531207705130968</v>
      </c>
      <c r="EW383">
        <v>-1.14923073654273</v>
      </c>
      <c r="EX383">
        <v>4904.5388</v>
      </c>
      <c r="EY383">
        <v>15</v>
      </c>
      <c r="EZ383">
        <v>0</v>
      </c>
      <c r="FA383" t="s">
        <v>409</v>
      </c>
      <c r="FB383">
        <v>1510787920.6</v>
      </c>
      <c r="FC383">
        <v>1510787921.6</v>
      </c>
      <c r="FD383">
        <v>0</v>
      </c>
      <c r="FE383">
        <v>-0.101</v>
      </c>
      <c r="FF383">
        <v>-0.012</v>
      </c>
      <c r="FG383">
        <v>6.901</v>
      </c>
      <c r="FH383">
        <v>0.516</v>
      </c>
      <c r="FI383">
        <v>420</v>
      </c>
      <c r="FJ383">
        <v>24</v>
      </c>
      <c r="FK383">
        <v>0.32</v>
      </c>
      <c r="FL383">
        <v>0.12</v>
      </c>
      <c r="FM383">
        <v>0.625590756097561</v>
      </c>
      <c r="FN383">
        <v>-0.233493804878051</v>
      </c>
      <c r="FO383">
        <v>0.0268048542216321</v>
      </c>
      <c r="FP383">
        <v>1</v>
      </c>
      <c r="FQ383">
        <v>1</v>
      </c>
      <c r="FR383">
        <v>1</v>
      </c>
      <c r="FS383" t="s">
        <v>410</v>
      </c>
      <c r="FT383">
        <v>2.97289</v>
      </c>
      <c r="FU383">
        <v>2.75408</v>
      </c>
      <c r="FV383">
        <v>0.192262</v>
      </c>
      <c r="FW383">
        <v>0.196038</v>
      </c>
      <c r="FX383">
        <v>0.105836</v>
      </c>
      <c r="FY383">
        <v>0.10536</v>
      </c>
      <c r="FZ383">
        <v>31386.8</v>
      </c>
      <c r="GA383">
        <v>34073.5</v>
      </c>
      <c r="GB383">
        <v>35214</v>
      </c>
      <c r="GC383">
        <v>38437.7</v>
      </c>
      <c r="GD383">
        <v>44605.7</v>
      </c>
      <c r="GE383">
        <v>49655.9</v>
      </c>
      <c r="GF383">
        <v>54998.7</v>
      </c>
      <c r="GG383">
        <v>61639</v>
      </c>
      <c r="GH383">
        <v>1.98228</v>
      </c>
      <c r="GI383">
        <v>1.81752</v>
      </c>
      <c r="GJ383">
        <v>0.124995</v>
      </c>
      <c r="GK383">
        <v>0</v>
      </c>
      <c r="GL383">
        <v>25.4723</v>
      </c>
      <c r="GM383">
        <v>999.9</v>
      </c>
      <c r="GN383">
        <v>61.787</v>
      </c>
      <c r="GO383">
        <v>30.051</v>
      </c>
      <c r="GP383">
        <v>29.4015</v>
      </c>
      <c r="GQ383">
        <v>55.5334</v>
      </c>
      <c r="GR383">
        <v>49.0585</v>
      </c>
      <c r="GS383">
        <v>1</v>
      </c>
      <c r="GT383">
        <v>-0.00294207</v>
      </c>
      <c r="GU383">
        <v>1.05868</v>
      </c>
      <c r="GV383">
        <v>20.1138</v>
      </c>
      <c r="GW383">
        <v>5.19812</v>
      </c>
      <c r="GX383">
        <v>12.004</v>
      </c>
      <c r="GY383">
        <v>4.9751</v>
      </c>
      <c r="GZ383">
        <v>3.29298</v>
      </c>
      <c r="HA383">
        <v>9999</v>
      </c>
      <c r="HB383">
        <v>9999</v>
      </c>
      <c r="HC383">
        <v>999.9</v>
      </c>
      <c r="HD383">
        <v>9999</v>
      </c>
      <c r="HE383">
        <v>1.8631</v>
      </c>
      <c r="HF383">
        <v>1.86813</v>
      </c>
      <c r="HG383">
        <v>1.86788</v>
      </c>
      <c r="HH383">
        <v>1.86899</v>
      </c>
      <c r="HI383">
        <v>1.86982</v>
      </c>
      <c r="HJ383">
        <v>1.86585</v>
      </c>
      <c r="HK383">
        <v>1.86698</v>
      </c>
      <c r="HL383">
        <v>1.86833</v>
      </c>
      <c r="HM383">
        <v>5</v>
      </c>
      <c r="HN383">
        <v>0</v>
      </c>
      <c r="HO383">
        <v>0</v>
      </c>
      <c r="HP383">
        <v>0</v>
      </c>
      <c r="HQ383" t="s">
        <v>411</v>
      </c>
      <c r="HR383" t="s">
        <v>412</v>
      </c>
      <c r="HS383" t="s">
        <v>413</v>
      </c>
      <c r="HT383" t="s">
        <v>413</v>
      </c>
      <c r="HU383" t="s">
        <v>413</v>
      </c>
      <c r="HV383" t="s">
        <v>413</v>
      </c>
      <c r="HW383">
        <v>0</v>
      </c>
      <c r="HX383">
        <v>100</v>
      </c>
      <c r="HY383">
        <v>100</v>
      </c>
      <c r="HZ383">
        <v>11.8</v>
      </c>
      <c r="IA383">
        <v>0.5791</v>
      </c>
      <c r="IB383">
        <v>4.09459096810632</v>
      </c>
      <c r="IC383">
        <v>0.00701673648668627</v>
      </c>
      <c r="ID383">
        <v>-7.00304995360485e-07</v>
      </c>
      <c r="IE383">
        <v>-1.86506737496121e-11</v>
      </c>
      <c r="IF383">
        <v>0.00125787624930914</v>
      </c>
      <c r="IG383">
        <v>-0.0224036906934607</v>
      </c>
      <c r="IH383">
        <v>0.00249664406764014</v>
      </c>
      <c r="II383">
        <v>-2.59163740235367e-05</v>
      </c>
      <c r="IJ383">
        <v>-2</v>
      </c>
      <c r="IK383">
        <v>2020</v>
      </c>
      <c r="IL383">
        <v>1</v>
      </c>
      <c r="IM383">
        <v>25</v>
      </c>
      <c r="IN383">
        <v>155.9</v>
      </c>
      <c r="IO383">
        <v>155.8</v>
      </c>
      <c r="IP383">
        <v>2.56836</v>
      </c>
      <c r="IQ383">
        <v>2.61597</v>
      </c>
      <c r="IR383">
        <v>1.54785</v>
      </c>
      <c r="IS383">
        <v>2.30347</v>
      </c>
      <c r="IT383">
        <v>1.34644</v>
      </c>
      <c r="IU383">
        <v>2.33887</v>
      </c>
      <c r="IV383">
        <v>34.1678</v>
      </c>
      <c r="IW383">
        <v>24.2188</v>
      </c>
      <c r="IX383">
        <v>18</v>
      </c>
      <c r="IY383">
        <v>502.981</v>
      </c>
      <c r="IZ383">
        <v>398.494</v>
      </c>
      <c r="JA383">
        <v>23.7418</v>
      </c>
      <c r="JB383">
        <v>27.1583</v>
      </c>
      <c r="JC383">
        <v>30</v>
      </c>
      <c r="JD383">
        <v>27.1172</v>
      </c>
      <c r="JE383">
        <v>27.0615</v>
      </c>
      <c r="JF383">
        <v>51.3962</v>
      </c>
      <c r="JG383">
        <v>24.4005</v>
      </c>
      <c r="JH383">
        <v>63.396</v>
      </c>
      <c r="JI383">
        <v>23.729</v>
      </c>
      <c r="JJ383">
        <v>1323.18</v>
      </c>
      <c r="JK383">
        <v>24.6432</v>
      </c>
      <c r="JL383">
        <v>102.058</v>
      </c>
      <c r="JM383">
        <v>102.608</v>
      </c>
    </row>
    <row r="384" spans="1:273">
      <c r="A384">
        <v>368</v>
      </c>
      <c r="B384">
        <v>1510797277.1</v>
      </c>
      <c r="C384">
        <v>7945</v>
      </c>
      <c r="D384" t="s">
        <v>1147</v>
      </c>
      <c r="E384" t="s">
        <v>1148</v>
      </c>
      <c r="F384">
        <v>5</v>
      </c>
      <c r="G384" t="s">
        <v>798</v>
      </c>
      <c r="H384" t="s">
        <v>406</v>
      </c>
      <c r="I384">
        <v>1510797269.31429</v>
      </c>
      <c r="J384">
        <f>(K384)/1000</f>
        <v>0</v>
      </c>
      <c r="K384">
        <f>IF(CZ384, AN384, AH384)</f>
        <v>0</v>
      </c>
      <c r="L384">
        <f>IF(CZ384, AI384, AG384)</f>
        <v>0</v>
      </c>
      <c r="M384">
        <f>DB384 - IF(AU384&gt;1, L384*CV384*100.0/(AW384*DP384), 0)</f>
        <v>0</v>
      </c>
      <c r="N384">
        <f>((T384-J384/2)*M384-L384)/(T384+J384/2)</f>
        <v>0</v>
      </c>
      <c r="O384">
        <f>N384*(DI384+DJ384)/1000.0</f>
        <v>0</v>
      </c>
      <c r="P384">
        <f>(DB384 - IF(AU384&gt;1, L384*CV384*100.0/(AW384*DP384), 0))*(DI384+DJ384)/1000.0</f>
        <v>0</v>
      </c>
      <c r="Q384">
        <f>2.0/((1/S384-1/R384)+SIGN(S384)*SQRT((1/S384-1/R384)*(1/S384-1/R384) + 4*CW384/((CW384+1)*(CW384+1))*(2*1/S384*1/R384-1/R384*1/R384)))</f>
        <v>0</v>
      </c>
      <c r="R384">
        <f>IF(LEFT(CX384,1)&lt;&gt;"0",IF(LEFT(CX384,1)="1",3.0,CY384),$D$5+$E$5*(DP384*DI384/($K$5*1000))+$F$5*(DP384*DI384/($K$5*1000))*MAX(MIN(CV384,$J$5),$I$5)*MAX(MIN(CV384,$J$5),$I$5)+$G$5*MAX(MIN(CV384,$J$5),$I$5)*(DP384*DI384/($K$5*1000))+$H$5*(DP384*DI384/($K$5*1000))*(DP384*DI384/($K$5*1000)))</f>
        <v>0</v>
      </c>
      <c r="S384">
        <f>J384*(1000-(1000*0.61365*exp(17.502*W384/(240.97+W384))/(DI384+DJ384)+DD384)/2)/(1000*0.61365*exp(17.502*W384/(240.97+W384))/(DI384+DJ384)-DD384)</f>
        <v>0</v>
      </c>
      <c r="T384">
        <f>1/((CW384+1)/(Q384/1.6)+1/(R384/1.37)) + CW384/((CW384+1)/(Q384/1.6) + CW384/(R384/1.37))</f>
        <v>0</v>
      </c>
      <c r="U384">
        <f>(CR384*CU384)</f>
        <v>0</v>
      </c>
      <c r="V384">
        <f>(DK384+(U384+2*0.95*5.67E-8*(((DK384+$B$7)+273)^4-(DK384+273)^4)-44100*J384)/(1.84*29.3*R384+8*0.95*5.67E-8*(DK384+273)^3))</f>
        <v>0</v>
      </c>
      <c r="W384">
        <f>($C$7*DL384+$D$7*DM384+$E$7*V384)</f>
        <v>0</v>
      </c>
      <c r="X384">
        <f>0.61365*exp(17.502*W384/(240.97+W384))</f>
        <v>0</v>
      </c>
      <c r="Y384">
        <f>(Z384/AA384*100)</f>
        <v>0</v>
      </c>
      <c r="Z384">
        <f>DD384*(DI384+DJ384)/1000</f>
        <v>0</v>
      </c>
      <c r="AA384">
        <f>0.61365*exp(17.502*DK384/(240.97+DK384))</f>
        <v>0</v>
      </c>
      <c r="AB384">
        <f>(X384-DD384*(DI384+DJ384)/1000)</f>
        <v>0</v>
      </c>
      <c r="AC384">
        <f>(-J384*44100)</f>
        <v>0</v>
      </c>
      <c r="AD384">
        <f>2*29.3*R384*0.92*(DK384-W384)</f>
        <v>0</v>
      </c>
      <c r="AE384">
        <f>2*0.95*5.67E-8*(((DK384+$B$7)+273)^4-(W384+273)^4)</f>
        <v>0</v>
      </c>
      <c r="AF384">
        <f>U384+AE384+AC384+AD384</f>
        <v>0</v>
      </c>
      <c r="AG384">
        <f>DH384*AU384*(DC384-DB384*(1000-AU384*DE384)/(1000-AU384*DD384))/(100*CV384)</f>
        <v>0</v>
      </c>
      <c r="AH384">
        <f>1000*DH384*AU384*(DD384-DE384)/(100*CV384*(1000-AU384*DD384))</f>
        <v>0</v>
      </c>
      <c r="AI384">
        <f>(AJ384 - AK384 - DI384*1E3/(8.314*(DK384+273.15)) * AM384/DH384 * AL384) * DH384/(100*CV384) * (1000 - DE384)/1000</f>
        <v>0</v>
      </c>
      <c r="AJ384">
        <v>1345.90716468018</v>
      </c>
      <c r="AK384">
        <v>1322.73672727273</v>
      </c>
      <c r="AL384">
        <v>3.3815878615253</v>
      </c>
      <c r="AM384">
        <v>64.6680745848926</v>
      </c>
      <c r="AN384">
        <f>(AP384 - AO384 + DI384*1E3/(8.314*(DK384+273.15)) * AR384/DH384 * AQ384) * DH384/(100*CV384) * 1000/(1000 - AP384)</f>
        <v>0</v>
      </c>
      <c r="AO384">
        <v>24.6485450558981</v>
      </c>
      <c r="AP384">
        <v>25.2641293706294</v>
      </c>
      <c r="AQ384">
        <v>0.000756998240676738</v>
      </c>
      <c r="AR384">
        <v>99.6129753711119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MAX(0,($B$13+$C$13*DP384)/(1+$D$13*DP384)*DI384/(DK384+273)*$E$13)</f>
        <v>0</v>
      </c>
      <c r="AX384" t="s">
        <v>407</v>
      </c>
      <c r="AY384" t="s">
        <v>407</v>
      </c>
      <c r="AZ384">
        <v>0</v>
      </c>
      <c r="BA384">
        <v>0</v>
      </c>
      <c r="BB384">
        <f>1-AZ384/BA384</f>
        <v>0</v>
      </c>
      <c r="BC384">
        <v>0</v>
      </c>
      <c r="BD384" t="s">
        <v>407</v>
      </c>
      <c r="BE384" t="s">
        <v>407</v>
      </c>
      <c r="BF384">
        <v>0</v>
      </c>
      <c r="BG384">
        <v>0</v>
      </c>
      <c r="BH384">
        <f>1-BF384/BG384</f>
        <v>0</v>
      </c>
      <c r="BI384">
        <v>0.5</v>
      </c>
      <c r="BJ384">
        <f>CS384</f>
        <v>0</v>
      </c>
      <c r="BK384">
        <f>L384</f>
        <v>0</v>
      </c>
      <c r="BL384">
        <f>BH384*BI384*BJ384</f>
        <v>0</v>
      </c>
      <c r="BM384">
        <f>(BK384-BC384)/BJ384</f>
        <v>0</v>
      </c>
      <c r="BN384">
        <f>(BA384-BG384)/BG384</f>
        <v>0</v>
      </c>
      <c r="BO384">
        <f>AZ384/(BB384+AZ384/BG384)</f>
        <v>0</v>
      </c>
      <c r="BP384" t="s">
        <v>407</v>
      </c>
      <c r="BQ384">
        <v>0</v>
      </c>
      <c r="BR384">
        <f>IF(BQ384&lt;&gt;0, BQ384, BO384)</f>
        <v>0</v>
      </c>
      <c r="BS384">
        <f>1-BR384/BG384</f>
        <v>0</v>
      </c>
      <c r="BT384">
        <f>(BG384-BF384)/(BG384-BR384)</f>
        <v>0</v>
      </c>
      <c r="BU384">
        <f>(BA384-BG384)/(BA384-BR384)</f>
        <v>0</v>
      </c>
      <c r="BV384">
        <f>(BG384-BF384)/(BG384-AZ384)</f>
        <v>0</v>
      </c>
      <c r="BW384">
        <f>(BA384-BG384)/(BA384-AZ384)</f>
        <v>0</v>
      </c>
      <c r="BX384">
        <f>(BT384*BR384/BF384)</f>
        <v>0</v>
      </c>
      <c r="BY384">
        <f>(1-BX384)</f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f>$B$11*DQ384+$C$11*DR384+$F$11*EC384*(1-EF384)</f>
        <v>0</v>
      </c>
      <c r="CS384">
        <f>CR384*CT384</f>
        <v>0</v>
      </c>
      <c r="CT384">
        <f>($B$11*$D$9+$C$11*$D$9+$F$11*((EP384+EH384)/MAX(EP384+EH384+EQ384, 0.1)*$I$9+EQ384/MAX(EP384+EH384+EQ384, 0.1)*$J$9))/($B$11+$C$11+$F$11)</f>
        <v>0</v>
      </c>
      <c r="CU384">
        <f>($B$11*$K$9+$C$11*$K$9+$F$11*((EP384+EH384)/MAX(EP384+EH384+EQ384, 0.1)*$P$9+EQ384/MAX(EP384+EH384+EQ384, 0.1)*$Q$9))/($B$11+$C$11+$F$11)</f>
        <v>0</v>
      </c>
      <c r="CV384">
        <v>2.96</v>
      </c>
      <c r="CW384">
        <v>0.5</v>
      </c>
      <c r="CX384" t="s">
        <v>408</v>
      </c>
      <c r="CY384">
        <v>2</v>
      </c>
      <c r="CZ384" t="b">
        <v>1</v>
      </c>
      <c r="DA384">
        <v>1510797269.31429</v>
      </c>
      <c r="DB384">
        <v>1265.05821428571</v>
      </c>
      <c r="DC384">
        <v>1295.51107142857</v>
      </c>
      <c r="DD384">
        <v>25.2405821428571</v>
      </c>
      <c r="DE384">
        <v>24.6373964285714</v>
      </c>
      <c r="DF384">
        <v>1253.30678571429</v>
      </c>
      <c r="DG384">
        <v>24.6620857142857</v>
      </c>
      <c r="DH384">
        <v>500.090857142857</v>
      </c>
      <c r="DI384">
        <v>89.7961392857143</v>
      </c>
      <c r="DJ384">
        <v>0.100073421428571</v>
      </c>
      <c r="DK384">
        <v>26.5581142857143</v>
      </c>
      <c r="DL384">
        <v>27.5207678571429</v>
      </c>
      <c r="DM384">
        <v>999.9</v>
      </c>
      <c r="DN384">
        <v>0</v>
      </c>
      <c r="DO384">
        <v>0</v>
      </c>
      <c r="DP384">
        <v>9986.20428571429</v>
      </c>
      <c r="DQ384">
        <v>0</v>
      </c>
      <c r="DR384">
        <v>9.8192</v>
      </c>
      <c r="DS384">
        <v>-30.4523607142857</v>
      </c>
      <c r="DT384">
        <v>1297.81607142857</v>
      </c>
      <c r="DU384">
        <v>1328.235</v>
      </c>
      <c r="DV384">
        <v>0.603185964285714</v>
      </c>
      <c r="DW384">
        <v>1295.51107142857</v>
      </c>
      <c r="DX384">
        <v>24.6373964285714</v>
      </c>
      <c r="DY384">
        <v>2.26650678571429</v>
      </c>
      <c r="DZ384">
        <v>2.21234357142857</v>
      </c>
      <c r="EA384">
        <v>19.4403</v>
      </c>
      <c r="EB384">
        <v>19.0519714285714</v>
      </c>
      <c r="EC384">
        <v>2000.00964285714</v>
      </c>
      <c r="ED384">
        <v>0.979995285714286</v>
      </c>
      <c r="EE384">
        <v>0.0200048714285714</v>
      </c>
      <c r="EF384">
        <v>0</v>
      </c>
      <c r="EG384">
        <v>2.34221428571429</v>
      </c>
      <c r="EH384">
        <v>0</v>
      </c>
      <c r="EI384">
        <v>4904.46428571429</v>
      </c>
      <c r="EJ384">
        <v>17300.2107142857</v>
      </c>
      <c r="EK384">
        <v>37.937</v>
      </c>
      <c r="EL384">
        <v>38.3882857142857</v>
      </c>
      <c r="EM384">
        <v>37.625</v>
      </c>
      <c r="EN384">
        <v>37.10925</v>
      </c>
      <c r="EO384">
        <v>37.34125</v>
      </c>
      <c r="EP384">
        <v>1959.99892857143</v>
      </c>
      <c r="EQ384">
        <v>40.0107142857143</v>
      </c>
      <c r="ER384">
        <v>0</v>
      </c>
      <c r="ES384">
        <v>1679598029.9</v>
      </c>
      <c r="ET384">
        <v>0</v>
      </c>
      <c r="EU384">
        <v>2.337292</v>
      </c>
      <c r="EV384">
        <v>-0.999907679247529</v>
      </c>
      <c r="EW384">
        <v>-1.18846151727681</v>
      </c>
      <c r="EX384">
        <v>4904.4508</v>
      </c>
      <c r="EY384">
        <v>15</v>
      </c>
      <c r="EZ384">
        <v>0</v>
      </c>
      <c r="FA384" t="s">
        <v>409</v>
      </c>
      <c r="FB384">
        <v>1510787920.6</v>
      </c>
      <c r="FC384">
        <v>1510787921.6</v>
      </c>
      <c r="FD384">
        <v>0</v>
      </c>
      <c r="FE384">
        <v>-0.101</v>
      </c>
      <c r="FF384">
        <v>-0.012</v>
      </c>
      <c r="FG384">
        <v>6.901</v>
      </c>
      <c r="FH384">
        <v>0.516</v>
      </c>
      <c r="FI384">
        <v>420</v>
      </c>
      <c r="FJ384">
        <v>24</v>
      </c>
      <c r="FK384">
        <v>0.32</v>
      </c>
      <c r="FL384">
        <v>0.12</v>
      </c>
      <c r="FM384">
        <v>0.617486609756098</v>
      </c>
      <c r="FN384">
        <v>-0.178390348432055</v>
      </c>
      <c r="FO384">
        <v>0.0242711848885976</v>
      </c>
      <c r="FP384">
        <v>1</v>
      </c>
      <c r="FQ384">
        <v>1</v>
      </c>
      <c r="FR384">
        <v>1</v>
      </c>
      <c r="FS384" t="s">
        <v>410</v>
      </c>
      <c r="FT384">
        <v>2.973</v>
      </c>
      <c r="FU384">
        <v>2.75392</v>
      </c>
      <c r="FV384">
        <v>0.19379</v>
      </c>
      <c r="FW384">
        <v>0.19753</v>
      </c>
      <c r="FX384">
        <v>0.105868</v>
      </c>
      <c r="FY384">
        <v>0.105372</v>
      </c>
      <c r="FZ384">
        <v>31327.8</v>
      </c>
      <c r="GA384">
        <v>34010</v>
      </c>
      <c r="GB384">
        <v>35214.4</v>
      </c>
      <c r="GC384">
        <v>38437.3</v>
      </c>
      <c r="GD384">
        <v>44604.7</v>
      </c>
      <c r="GE384">
        <v>49655.1</v>
      </c>
      <c r="GF384">
        <v>54999.6</v>
      </c>
      <c r="GG384">
        <v>61638.8</v>
      </c>
      <c r="GH384">
        <v>1.98237</v>
      </c>
      <c r="GI384">
        <v>1.8174</v>
      </c>
      <c r="GJ384">
        <v>0.125311</v>
      </c>
      <c r="GK384">
        <v>0</v>
      </c>
      <c r="GL384">
        <v>25.4695</v>
      </c>
      <c r="GM384">
        <v>999.9</v>
      </c>
      <c r="GN384">
        <v>61.812</v>
      </c>
      <c r="GO384">
        <v>30.051</v>
      </c>
      <c r="GP384">
        <v>29.4138</v>
      </c>
      <c r="GQ384">
        <v>54.4334</v>
      </c>
      <c r="GR384">
        <v>49.2829</v>
      </c>
      <c r="GS384">
        <v>1</v>
      </c>
      <c r="GT384">
        <v>-0.00285061</v>
      </c>
      <c r="GU384">
        <v>1.06563</v>
      </c>
      <c r="GV384">
        <v>20.1138</v>
      </c>
      <c r="GW384">
        <v>5.19812</v>
      </c>
      <c r="GX384">
        <v>12.004</v>
      </c>
      <c r="GY384">
        <v>4.9754</v>
      </c>
      <c r="GZ384">
        <v>3.29305</v>
      </c>
      <c r="HA384">
        <v>9999</v>
      </c>
      <c r="HB384">
        <v>9999</v>
      </c>
      <c r="HC384">
        <v>999.9</v>
      </c>
      <c r="HD384">
        <v>9999</v>
      </c>
      <c r="HE384">
        <v>1.8631</v>
      </c>
      <c r="HF384">
        <v>1.86813</v>
      </c>
      <c r="HG384">
        <v>1.86789</v>
      </c>
      <c r="HH384">
        <v>1.86902</v>
      </c>
      <c r="HI384">
        <v>1.86982</v>
      </c>
      <c r="HJ384">
        <v>1.86584</v>
      </c>
      <c r="HK384">
        <v>1.86698</v>
      </c>
      <c r="HL384">
        <v>1.86836</v>
      </c>
      <c r="HM384">
        <v>5</v>
      </c>
      <c r="HN384">
        <v>0</v>
      </c>
      <c r="HO384">
        <v>0</v>
      </c>
      <c r="HP384">
        <v>0</v>
      </c>
      <c r="HQ384" t="s">
        <v>411</v>
      </c>
      <c r="HR384" t="s">
        <v>412</v>
      </c>
      <c r="HS384" t="s">
        <v>413</v>
      </c>
      <c r="HT384" t="s">
        <v>413</v>
      </c>
      <c r="HU384" t="s">
        <v>413</v>
      </c>
      <c r="HV384" t="s">
        <v>413</v>
      </c>
      <c r="HW384">
        <v>0</v>
      </c>
      <c r="HX384">
        <v>100</v>
      </c>
      <c r="HY384">
        <v>100</v>
      </c>
      <c r="HZ384">
        <v>11.89</v>
      </c>
      <c r="IA384">
        <v>0.5797</v>
      </c>
      <c r="IB384">
        <v>4.09459096810632</v>
      </c>
      <c r="IC384">
        <v>0.00701673648668627</v>
      </c>
      <c r="ID384">
        <v>-7.00304995360485e-07</v>
      </c>
      <c r="IE384">
        <v>-1.86506737496121e-11</v>
      </c>
      <c r="IF384">
        <v>0.00125787624930914</v>
      </c>
      <c r="IG384">
        <v>-0.0224036906934607</v>
      </c>
      <c r="IH384">
        <v>0.00249664406764014</v>
      </c>
      <c r="II384">
        <v>-2.59163740235367e-05</v>
      </c>
      <c r="IJ384">
        <v>-2</v>
      </c>
      <c r="IK384">
        <v>2020</v>
      </c>
      <c r="IL384">
        <v>1</v>
      </c>
      <c r="IM384">
        <v>25</v>
      </c>
      <c r="IN384">
        <v>155.9</v>
      </c>
      <c r="IO384">
        <v>155.9</v>
      </c>
      <c r="IP384">
        <v>2.59399</v>
      </c>
      <c r="IQ384">
        <v>2.62207</v>
      </c>
      <c r="IR384">
        <v>1.54785</v>
      </c>
      <c r="IS384">
        <v>2.30347</v>
      </c>
      <c r="IT384">
        <v>1.34644</v>
      </c>
      <c r="IU384">
        <v>2.26562</v>
      </c>
      <c r="IV384">
        <v>34.1678</v>
      </c>
      <c r="IW384">
        <v>24.2101</v>
      </c>
      <c r="IX384">
        <v>18</v>
      </c>
      <c r="IY384">
        <v>503.047</v>
      </c>
      <c r="IZ384">
        <v>398.425</v>
      </c>
      <c r="JA384">
        <v>23.7213</v>
      </c>
      <c r="JB384">
        <v>27.1583</v>
      </c>
      <c r="JC384">
        <v>30.0001</v>
      </c>
      <c r="JD384">
        <v>27.1172</v>
      </c>
      <c r="JE384">
        <v>27.0615</v>
      </c>
      <c r="JF384">
        <v>51.9082</v>
      </c>
      <c r="JG384">
        <v>24.4005</v>
      </c>
      <c r="JH384">
        <v>63.396</v>
      </c>
      <c r="JI384">
        <v>23.7079</v>
      </c>
      <c r="JJ384">
        <v>1343.48</v>
      </c>
      <c r="JK384">
        <v>24.6363</v>
      </c>
      <c r="JL384">
        <v>102.059</v>
      </c>
      <c r="JM384">
        <v>102.607</v>
      </c>
    </row>
    <row r="385" spans="1:273">
      <c r="A385">
        <v>369</v>
      </c>
      <c r="B385">
        <v>1510797282.1</v>
      </c>
      <c r="C385">
        <v>7950</v>
      </c>
      <c r="D385" t="s">
        <v>1149</v>
      </c>
      <c r="E385" t="s">
        <v>1150</v>
      </c>
      <c r="F385">
        <v>5</v>
      </c>
      <c r="G385" t="s">
        <v>798</v>
      </c>
      <c r="H385" t="s">
        <v>406</v>
      </c>
      <c r="I385">
        <v>1510797274.6</v>
      </c>
      <c r="J385">
        <f>(K385)/1000</f>
        <v>0</v>
      </c>
      <c r="K385">
        <f>IF(CZ385, AN385, AH385)</f>
        <v>0</v>
      </c>
      <c r="L385">
        <f>IF(CZ385, AI385, AG385)</f>
        <v>0</v>
      </c>
      <c r="M385">
        <f>DB385 - IF(AU385&gt;1, L385*CV385*100.0/(AW385*DP385), 0)</f>
        <v>0</v>
      </c>
      <c r="N385">
        <f>((T385-J385/2)*M385-L385)/(T385+J385/2)</f>
        <v>0</v>
      </c>
      <c r="O385">
        <f>N385*(DI385+DJ385)/1000.0</f>
        <v>0</v>
      </c>
      <c r="P385">
        <f>(DB385 - IF(AU385&gt;1, L385*CV385*100.0/(AW385*DP385), 0))*(DI385+DJ385)/1000.0</f>
        <v>0</v>
      </c>
      <c r="Q385">
        <f>2.0/((1/S385-1/R385)+SIGN(S385)*SQRT((1/S385-1/R385)*(1/S385-1/R385) + 4*CW385/((CW385+1)*(CW385+1))*(2*1/S385*1/R385-1/R385*1/R385)))</f>
        <v>0</v>
      </c>
      <c r="R385">
        <f>IF(LEFT(CX385,1)&lt;&gt;"0",IF(LEFT(CX385,1)="1",3.0,CY385),$D$5+$E$5*(DP385*DI385/($K$5*1000))+$F$5*(DP385*DI385/($K$5*1000))*MAX(MIN(CV385,$J$5),$I$5)*MAX(MIN(CV385,$J$5),$I$5)+$G$5*MAX(MIN(CV385,$J$5),$I$5)*(DP385*DI385/($K$5*1000))+$H$5*(DP385*DI385/($K$5*1000))*(DP385*DI385/($K$5*1000)))</f>
        <v>0</v>
      </c>
      <c r="S385">
        <f>J385*(1000-(1000*0.61365*exp(17.502*W385/(240.97+W385))/(DI385+DJ385)+DD385)/2)/(1000*0.61365*exp(17.502*W385/(240.97+W385))/(DI385+DJ385)-DD385)</f>
        <v>0</v>
      </c>
      <c r="T385">
        <f>1/((CW385+1)/(Q385/1.6)+1/(R385/1.37)) + CW385/((CW385+1)/(Q385/1.6) + CW385/(R385/1.37))</f>
        <v>0</v>
      </c>
      <c r="U385">
        <f>(CR385*CU385)</f>
        <v>0</v>
      </c>
      <c r="V385">
        <f>(DK385+(U385+2*0.95*5.67E-8*(((DK385+$B$7)+273)^4-(DK385+273)^4)-44100*J385)/(1.84*29.3*R385+8*0.95*5.67E-8*(DK385+273)^3))</f>
        <v>0</v>
      </c>
      <c r="W385">
        <f>($C$7*DL385+$D$7*DM385+$E$7*V385)</f>
        <v>0</v>
      </c>
      <c r="X385">
        <f>0.61365*exp(17.502*W385/(240.97+W385))</f>
        <v>0</v>
      </c>
      <c r="Y385">
        <f>(Z385/AA385*100)</f>
        <v>0</v>
      </c>
      <c r="Z385">
        <f>DD385*(DI385+DJ385)/1000</f>
        <v>0</v>
      </c>
      <c r="AA385">
        <f>0.61365*exp(17.502*DK385/(240.97+DK385))</f>
        <v>0</v>
      </c>
      <c r="AB385">
        <f>(X385-DD385*(DI385+DJ385)/1000)</f>
        <v>0</v>
      </c>
      <c r="AC385">
        <f>(-J385*44100)</f>
        <v>0</v>
      </c>
      <c r="AD385">
        <f>2*29.3*R385*0.92*(DK385-W385)</f>
        <v>0</v>
      </c>
      <c r="AE385">
        <f>2*0.95*5.67E-8*(((DK385+$B$7)+273)^4-(W385+273)^4)</f>
        <v>0</v>
      </c>
      <c r="AF385">
        <f>U385+AE385+AC385+AD385</f>
        <v>0</v>
      </c>
      <c r="AG385">
        <f>DH385*AU385*(DC385-DB385*(1000-AU385*DE385)/(1000-AU385*DD385))/(100*CV385)</f>
        <v>0</v>
      </c>
      <c r="AH385">
        <f>1000*DH385*AU385*(DD385-DE385)/(100*CV385*(1000-AU385*DD385))</f>
        <v>0</v>
      </c>
      <c r="AI385">
        <f>(AJ385 - AK385 - DI385*1E3/(8.314*(DK385+273.15)) * AM385/DH385 * AL385) * DH385/(100*CV385) * (1000 - DE385)/1000</f>
        <v>0</v>
      </c>
      <c r="AJ385">
        <v>1363.85381406087</v>
      </c>
      <c r="AK385">
        <v>1340.01915151515</v>
      </c>
      <c r="AL385">
        <v>3.48446478219771</v>
      </c>
      <c r="AM385">
        <v>64.6680745848926</v>
      </c>
      <c r="AN385">
        <f>(AP385 - AO385 + DI385*1E3/(8.314*(DK385+273.15)) * AR385/DH385 * AQ385) * DH385/(100*CV385) * 1000/(1000 - AP385)</f>
        <v>0</v>
      </c>
      <c r="AO385">
        <v>24.6534803198314</v>
      </c>
      <c r="AP385">
        <v>25.269079020979</v>
      </c>
      <c r="AQ385">
        <v>0.000321910272637649</v>
      </c>
      <c r="AR385">
        <v>99.6129753711119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MAX(0,($B$13+$C$13*DP385)/(1+$D$13*DP385)*DI385/(DK385+273)*$E$13)</f>
        <v>0</v>
      </c>
      <c r="AX385" t="s">
        <v>407</v>
      </c>
      <c r="AY385" t="s">
        <v>407</v>
      </c>
      <c r="AZ385">
        <v>0</v>
      </c>
      <c r="BA385">
        <v>0</v>
      </c>
      <c r="BB385">
        <f>1-AZ385/BA385</f>
        <v>0</v>
      </c>
      <c r="BC385">
        <v>0</v>
      </c>
      <c r="BD385" t="s">
        <v>407</v>
      </c>
      <c r="BE385" t="s">
        <v>407</v>
      </c>
      <c r="BF385">
        <v>0</v>
      </c>
      <c r="BG385">
        <v>0</v>
      </c>
      <c r="BH385">
        <f>1-BF385/BG385</f>
        <v>0</v>
      </c>
      <c r="BI385">
        <v>0.5</v>
      </c>
      <c r="BJ385">
        <f>CS385</f>
        <v>0</v>
      </c>
      <c r="BK385">
        <f>L385</f>
        <v>0</v>
      </c>
      <c r="BL385">
        <f>BH385*BI385*BJ385</f>
        <v>0</v>
      </c>
      <c r="BM385">
        <f>(BK385-BC385)/BJ385</f>
        <v>0</v>
      </c>
      <c r="BN385">
        <f>(BA385-BG385)/BG385</f>
        <v>0</v>
      </c>
      <c r="BO385">
        <f>AZ385/(BB385+AZ385/BG385)</f>
        <v>0</v>
      </c>
      <c r="BP385" t="s">
        <v>407</v>
      </c>
      <c r="BQ385">
        <v>0</v>
      </c>
      <c r="BR385">
        <f>IF(BQ385&lt;&gt;0, BQ385, BO385)</f>
        <v>0</v>
      </c>
      <c r="BS385">
        <f>1-BR385/BG385</f>
        <v>0</v>
      </c>
      <c r="BT385">
        <f>(BG385-BF385)/(BG385-BR385)</f>
        <v>0</v>
      </c>
      <c r="BU385">
        <f>(BA385-BG385)/(BA385-BR385)</f>
        <v>0</v>
      </c>
      <c r="BV385">
        <f>(BG385-BF385)/(BG385-AZ385)</f>
        <v>0</v>
      </c>
      <c r="BW385">
        <f>(BA385-BG385)/(BA385-AZ385)</f>
        <v>0</v>
      </c>
      <c r="BX385">
        <f>(BT385*BR385/BF385)</f>
        <v>0</v>
      </c>
      <c r="BY385">
        <f>(1-BX385)</f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f>$B$11*DQ385+$C$11*DR385+$F$11*EC385*(1-EF385)</f>
        <v>0</v>
      </c>
      <c r="CS385">
        <f>CR385*CT385</f>
        <v>0</v>
      </c>
      <c r="CT385">
        <f>($B$11*$D$9+$C$11*$D$9+$F$11*((EP385+EH385)/MAX(EP385+EH385+EQ385, 0.1)*$I$9+EQ385/MAX(EP385+EH385+EQ385, 0.1)*$J$9))/($B$11+$C$11+$F$11)</f>
        <v>0</v>
      </c>
      <c r="CU385">
        <f>($B$11*$K$9+$C$11*$K$9+$F$11*((EP385+EH385)/MAX(EP385+EH385+EQ385, 0.1)*$P$9+EQ385/MAX(EP385+EH385+EQ385, 0.1)*$Q$9))/($B$11+$C$11+$F$11)</f>
        <v>0</v>
      </c>
      <c r="CV385">
        <v>2.96</v>
      </c>
      <c r="CW385">
        <v>0.5</v>
      </c>
      <c r="CX385" t="s">
        <v>408</v>
      </c>
      <c r="CY385">
        <v>2</v>
      </c>
      <c r="CZ385" t="b">
        <v>1</v>
      </c>
      <c r="DA385">
        <v>1510797274.6</v>
      </c>
      <c r="DB385">
        <v>1282.73777777778</v>
      </c>
      <c r="DC385">
        <v>1313.24703703704</v>
      </c>
      <c r="DD385">
        <v>25.2575666666667</v>
      </c>
      <c r="DE385">
        <v>24.6496259259259</v>
      </c>
      <c r="DF385">
        <v>1270.89555555556</v>
      </c>
      <c r="DG385">
        <v>24.6782074074074</v>
      </c>
      <c r="DH385">
        <v>500.080925925926</v>
      </c>
      <c r="DI385">
        <v>89.7955333333333</v>
      </c>
      <c r="DJ385">
        <v>0.0999864370370371</v>
      </c>
      <c r="DK385">
        <v>26.5510407407407</v>
      </c>
      <c r="DL385">
        <v>27.5207666666667</v>
      </c>
      <c r="DM385">
        <v>999.9</v>
      </c>
      <c r="DN385">
        <v>0</v>
      </c>
      <c r="DO385">
        <v>0</v>
      </c>
      <c r="DP385">
        <v>9993.77481481481</v>
      </c>
      <c r="DQ385">
        <v>0</v>
      </c>
      <c r="DR385">
        <v>9.8192</v>
      </c>
      <c r="DS385">
        <v>-30.5094777777778</v>
      </c>
      <c r="DT385">
        <v>1315.97666666667</v>
      </c>
      <c r="DU385">
        <v>1346.43666666667</v>
      </c>
      <c r="DV385">
        <v>0.607947666666667</v>
      </c>
      <c r="DW385">
        <v>1313.24703703704</v>
      </c>
      <c r="DX385">
        <v>24.6496259259259</v>
      </c>
      <c r="DY385">
        <v>2.26801592592593</v>
      </c>
      <c r="DZ385">
        <v>2.21342555555556</v>
      </c>
      <c r="EA385">
        <v>19.4510185185185</v>
      </c>
      <c r="EB385">
        <v>19.0598185185185</v>
      </c>
      <c r="EC385">
        <v>2000.01074074074</v>
      </c>
      <c r="ED385">
        <v>0.979995222222222</v>
      </c>
      <c r="EE385">
        <v>0.020004937037037</v>
      </c>
      <c r="EF385">
        <v>0</v>
      </c>
      <c r="EG385">
        <v>2.28572962962963</v>
      </c>
      <c r="EH385">
        <v>0</v>
      </c>
      <c r="EI385">
        <v>4904.41666666667</v>
      </c>
      <c r="EJ385">
        <v>17300.2185185185</v>
      </c>
      <c r="EK385">
        <v>37.937</v>
      </c>
      <c r="EL385">
        <v>38.3956666666667</v>
      </c>
      <c r="EM385">
        <v>37.625</v>
      </c>
      <c r="EN385">
        <v>37.1156666666667</v>
      </c>
      <c r="EO385">
        <v>37.34</v>
      </c>
      <c r="EP385">
        <v>1959.99962962963</v>
      </c>
      <c r="EQ385">
        <v>40.0111111111111</v>
      </c>
      <c r="ER385">
        <v>0</v>
      </c>
      <c r="ES385">
        <v>1679598035.3</v>
      </c>
      <c r="ET385">
        <v>0</v>
      </c>
      <c r="EU385">
        <v>2.29199230769231</v>
      </c>
      <c r="EV385">
        <v>-0.896553842441026</v>
      </c>
      <c r="EW385">
        <v>-1.6919657857692</v>
      </c>
      <c r="EX385">
        <v>4904.36576923077</v>
      </c>
      <c r="EY385">
        <v>15</v>
      </c>
      <c r="EZ385">
        <v>0</v>
      </c>
      <c r="FA385" t="s">
        <v>409</v>
      </c>
      <c r="FB385">
        <v>1510787920.6</v>
      </c>
      <c r="FC385">
        <v>1510787921.6</v>
      </c>
      <c r="FD385">
        <v>0</v>
      </c>
      <c r="FE385">
        <v>-0.101</v>
      </c>
      <c r="FF385">
        <v>-0.012</v>
      </c>
      <c r="FG385">
        <v>6.901</v>
      </c>
      <c r="FH385">
        <v>0.516</v>
      </c>
      <c r="FI385">
        <v>420</v>
      </c>
      <c r="FJ385">
        <v>24</v>
      </c>
      <c r="FK385">
        <v>0.32</v>
      </c>
      <c r="FL385">
        <v>0.12</v>
      </c>
      <c r="FM385">
        <v>0.607506170731707</v>
      </c>
      <c r="FN385">
        <v>0.00470372822299748</v>
      </c>
      <c r="FO385">
        <v>0.0127637723090087</v>
      </c>
      <c r="FP385">
        <v>1</v>
      </c>
      <c r="FQ385">
        <v>1</v>
      </c>
      <c r="FR385">
        <v>1</v>
      </c>
      <c r="FS385" t="s">
        <v>410</v>
      </c>
      <c r="FT385">
        <v>2.97279</v>
      </c>
      <c r="FU385">
        <v>2.75355</v>
      </c>
      <c r="FV385">
        <v>0.195349</v>
      </c>
      <c r="FW385">
        <v>0.199127</v>
      </c>
      <c r="FX385">
        <v>0.105884</v>
      </c>
      <c r="FY385">
        <v>0.105385</v>
      </c>
      <c r="FZ385">
        <v>31267</v>
      </c>
      <c r="GA385">
        <v>33942.3</v>
      </c>
      <c r="GB385">
        <v>35214.1</v>
      </c>
      <c r="GC385">
        <v>38437.3</v>
      </c>
      <c r="GD385">
        <v>44603.7</v>
      </c>
      <c r="GE385">
        <v>49654.2</v>
      </c>
      <c r="GF385">
        <v>54999.2</v>
      </c>
      <c r="GG385">
        <v>61638.5</v>
      </c>
      <c r="GH385">
        <v>1.98218</v>
      </c>
      <c r="GI385">
        <v>1.8174</v>
      </c>
      <c r="GJ385">
        <v>0.124749</v>
      </c>
      <c r="GK385">
        <v>0</v>
      </c>
      <c r="GL385">
        <v>25.4667</v>
      </c>
      <c r="GM385">
        <v>999.9</v>
      </c>
      <c r="GN385">
        <v>61.787</v>
      </c>
      <c r="GO385">
        <v>30.041</v>
      </c>
      <c r="GP385">
        <v>29.3833</v>
      </c>
      <c r="GQ385">
        <v>55.2834</v>
      </c>
      <c r="GR385">
        <v>49.391</v>
      </c>
      <c r="GS385">
        <v>1</v>
      </c>
      <c r="GT385">
        <v>-0.00288872</v>
      </c>
      <c r="GU385">
        <v>1.0824</v>
      </c>
      <c r="GV385">
        <v>20.1137</v>
      </c>
      <c r="GW385">
        <v>5.19797</v>
      </c>
      <c r="GX385">
        <v>12.004</v>
      </c>
      <c r="GY385">
        <v>4.97515</v>
      </c>
      <c r="GZ385">
        <v>3.293</v>
      </c>
      <c r="HA385">
        <v>9999</v>
      </c>
      <c r="HB385">
        <v>9999</v>
      </c>
      <c r="HC385">
        <v>999.9</v>
      </c>
      <c r="HD385">
        <v>9999</v>
      </c>
      <c r="HE385">
        <v>1.8631</v>
      </c>
      <c r="HF385">
        <v>1.86813</v>
      </c>
      <c r="HG385">
        <v>1.86785</v>
      </c>
      <c r="HH385">
        <v>1.869</v>
      </c>
      <c r="HI385">
        <v>1.86984</v>
      </c>
      <c r="HJ385">
        <v>1.86585</v>
      </c>
      <c r="HK385">
        <v>1.867</v>
      </c>
      <c r="HL385">
        <v>1.86834</v>
      </c>
      <c r="HM385">
        <v>5</v>
      </c>
      <c r="HN385">
        <v>0</v>
      </c>
      <c r="HO385">
        <v>0</v>
      </c>
      <c r="HP385">
        <v>0</v>
      </c>
      <c r="HQ385" t="s">
        <v>411</v>
      </c>
      <c r="HR385" t="s">
        <v>412</v>
      </c>
      <c r="HS385" t="s">
        <v>413</v>
      </c>
      <c r="HT385" t="s">
        <v>413</v>
      </c>
      <c r="HU385" t="s">
        <v>413</v>
      </c>
      <c r="HV385" t="s">
        <v>413</v>
      </c>
      <c r="HW385">
        <v>0</v>
      </c>
      <c r="HX385">
        <v>100</v>
      </c>
      <c r="HY385">
        <v>100</v>
      </c>
      <c r="HZ385">
        <v>11.97</v>
      </c>
      <c r="IA385">
        <v>0.58</v>
      </c>
      <c r="IB385">
        <v>4.09459096810632</v>
      </c>
      <c r="IC385">
        <v>0.00701673648668627</v>
      </c>
      <c r="ID385">
        <v>-7.00304995360485e-07</v>
      </c>
      <c r="IE385">
        <v>-1.86506737496121e-11</v>
      </c>
      <c r="IF385">
        <v>0.00125787624930914</v>
      </c>
      <c r="IG385">
        <v>-0.0224036906934607</v>
      </c>
      <c r="IH385">
        <v>0.00249664406764014</v>
      </c>
      <c r="II385">
        <v>-2.59163740235367e-05</v>
      </c>
      <c r="IJ385">
        <v>-2</v>
      </c>
      <c r="IK385">
        <v>2020</v>
      </c>
      <c r="IL385">
        <v>1</v>
      </c>
      <c r="IM385">
        <v>25</v>
      </c>
      <c r="IN385">
        <v>156</v>
      </c>
      <c r="IO385">
        <v>156</v>
      </c>
      <c r="IP385">
        <v>2.62085</v>
      </c>
      <c r="IQ385">
        <v>2.61963</v>
      </c>
      <c r="IR385">
        <v>1.54785</v>
      </c>
      <c r="IS385">
        <v>2.30469</v>
      </c>
      <c r="IT385">
        <v>1.34644</v>
      </c>
      <c r="IU385">
        <v>2.31812</v>
      </c>
      <c r="IV385">
        <v>34.1905</v>
      </c>
      <c r="IW385">
        <v>24.2101</v>
      </c>
      <c r="IX385">
        <v>18</v>
      </c>
      <c r="IY385">
        <v>502.914</v>
      </c>
      <c r="IZ385">
        <v>398.425</v>
      </c>
      <c r="JA385">
        <v>23.7008</v>
      </c>
      <c r="JB385">
        <v>27.1583</v>
      </c>
      <c r="JC385">
        <v>30</v>
      </c>
      <c r="JD385">
        <v>27.1172</v>
      </c>
      <c r="JE385">
        <v>27.0615</v>
      </c>
      <c r="JF385">
        <v>52.4382</v>
      </c>
      <c r="JG385">
        <v>24.4005</v>
      </c>
      <c r="JH385">
        <v>63.396</v>
      </c>
      <c r="JI385">
        <v>23.6882</v>
      </c>
      <c r="JJ385">
        <v>1356.9</v>
      </c>
      <c r="JK385">
        <v>24.6361</v>
      </c>
      <c r="JL385">
        <v>102.059</v>
      </c>
      <c r="JM385">
        <v>102.607</v>
      </c>
    </row>
    <row r="386" spans="1:273">
      <c r="A386">
        <v>370</v>
      </c>
      <c r="B386">
        <v>1510797287.1</v>
      </c>
      <c r="C386">
        <v>7955</v>
      </c>
      <c r="D386" t="s">
        <v>1151</v>
      </c>
      <c r="E386" t="s">
        <v>1152</v>
      </c>
      <c r="F386">
        <v>5</v>
      </c>
      <c r="G386" t="s">
        <v>798</v>
      </c>
      <c r="H386" t="s">
        <v>406</v>
      </c>
      <c r="I386">
        <v>1510797279.31429</v>
      </c>
      <c r="J386">
        <f>(K386)/1000</f>
        <v>0</v>
      </c>
      <c r="K386">
        <f>IF(CZ386, AN386, AH386)</f>
        <v>0</v>
      </c>
      <c r="L386">
        <f>IF(CZ386, AI386, AG386)</f>
        <v>0</v>
      </c>
      <c r="M386">
        <f>DB386 - IF(AU386&gt;1, L386*CV386*100.0/(AW386*DP386), 0)</f>
        <v>0</v>
      </c>
      <c r="N386">
        <f>((T386-J386/2)*M386-L386)/(T386+J386/2)</f>
        <v>0</v>
      </c>
      <c r="O386">
        <f>N386*(DI386+DJ386)/1000.0</f>
        <v>0</v>
      </c>
      <c r="P386">
        <f>(DB386 - IF(AU386&gt;1, L386*CV386*100.0/(AW386*DP386), 0))*(DI386+DJ386)/1000.0</f>
        <v>0</v>
      </c>
      <c r="Q386">
        <f>2.0/((1/S386-1/R386)+SIGN(S386)*SQRT((1/S386-1/R386)*(1/S386-1/R386) + 4*CW386/((CW386+1)*(CW386+1))*(2*1/S386*1/R386-1/R386*1/R386)))</f>
        <v>0</v>
      </c>
      <c r="R386">
        <f>IF(LEFT(CX386,1)&lt;&gt;"0",IF(LEFT(CX386,1)="1",3.0,CY386),$D$5+$E$5*(DP386*DI386/($K$5*1000))+$F$5*(DP386*DI386/($K$5*1000))*MAX(MIN(CV386,$J$5),$I$5)*MAX(MIN(CV386,$J$5),$I$5)+$G$5*MAX(MIN(CV386,$J$5),$I$5)*(DP386*DI386/($K$5*1000))+$H$5*(DP386*DI386/($K$5*1000))*(DP386*DI386/($K$5*1000)))</f>
        <v>0</v>
      </c>
      <c r="S386">
        <f>J386*(1000-(1000*0.61365*exp(17.502*W386/(240.97+W386))/(DI386+DJ386)+DD386)/2)/(1000*0.61365*exp(17.502*W386/(240.97+W386))/(DI386+DJ386)-DD386)</f>
        <v>0</v>
      </c>
      <c r="T386">
        <f>1/((CW386+1)/(Q386/1.6)+1/(R386/1.37)) + CW386/((CW386+1)/(Q386/1.6) + CW386/(R386/1.37))</f>
        <v>0</v>
      </c>
      <c r="U386">
        <f>(CR386*CU386)</f>
        <v>0</v>
      </c>
      <c r="V386">
        <f>(DK386+(U386+2*0.95*5.67E-8*(((DK386+$B$7)+273)^4-(DK386+273)^4)-44100*J386)/(1.84*29.3*R386+8*0.95*5.67E-8*(DK386+273)^3))</f>
        <v>0</v>
      </c>
      <c r="W386">
        <f>($C$7*DL386+$D$7*DM386+$E$7*V386)</f>
        <v>0</v>
      </c>
      <c r="X386">
        <f>0.61365*exp(17.502*W386/(240.97+W386))</f>
        <v>0</v>
      </c>
      <c r="Y386">
        <f>(Z386/AA386*100)</f>
        <v>0</v>
      </c>
      <c r="Z386">
        <f>DD386*(DI386+DJ386)/1000</f>
        <v>0</v>
      </c>
      <c r="AA386">
        <f>0.61365*exp(17.502*DK386/(240.97+DK386))</f>
        <v>0</v>
      </c>
      <c r="AB386">
        <f>(X386-DD386*(DI386+DJ386)/1000)</f>
        <v>0</v>
      </c>
      <c r="AC386">
        <f>(-J386*44100)</f>
        <v>0</v>
      </c>
      <c r="AD386">
        <f>2*29.3*R386*0.92*(DK386-W386)</f>
        <v>0</v>
      </c>
      <c r="AE386">
        <f>2*0.95*5.67E-8*(((DK386+$B$7)+273)^4-(W386+273)^4)</f>
        <v>0</v>
      </c>
      <c r="AF386">
        <f>U386+AE386+AC386+AD386</f>
        <v>0</v>
      </c>
      <c r="AG386">
        <f>DH386*AU386*(DC386-DB386*(1000-AU386*DE386)/(1000-AU386*DD386))/(100*CV386)</f>
        <v>0</v>
      </c>
      <c r="AH386">
        <f>1000*DH386*AU386*(DD386-DE386)/(100*CV386*(1000-AU386*DD386))</f>
        <v>0</v>
      </c>
      <c r="AI386">
        <f>(AJ386 - AK386 - DI386*1E3/(8.314*(DK386+273.15)) * AM386/DH386 * AL386) * DH386/(100*CV386) * (1000 - DE386)/1000</f>
        <v>0</v>
      </c>
      <c r="AJ386">
        <v>1380.78057986136</v>
      </c>
      <c r="AK386">
        <v>1357.31709090909</v>
      </c>
      <c r="AL386">
        <v>3.43986975777103</v>
      </c>
      <c r="AM386">
        <v>64.6680745848926</v>
      </c>
      <c r="AN386">
        <f>(AP386 - AO386 + DI386*1E3/(8.314*(DK386+273.15)) * AR386/DH386 * AQ386) * DH386/(100*CV386) * 1000/(1000 - AP386)</f>
        <v>0</v>
      </c>
      <c r="AO386">
        <v>24.6546149325702</v>
      </c>
      <c r="AP386">
        <v>25.2704272727273</v>
      </c>
      <c r="AQ386">
        <v>-3.53674283021062e-06</v>
      </c>
      <c r="AR386">
        <v>99.6129753711119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MAX(0,($B$13+$C$13*DP386)/(1+$D$13*DP386)*DI386/(DK386+273)*$E$13)</f>
        <v>0</v>
      </c>
      <c r="AX386" t="s">
        <v>407</v>
      </c>
      <c r="AY386" t="s">
        <v>407</v>
      </c>
      <c r="AZ386">
        <v>0</v>
      </c>
      <c r="BA386">
        <v>0</v>
      </c>
      <c r="BB386">
        <f>1-AZ386/BA386</f>
        <v>0</v>
      </c>
      <c r="BC386">
        <v>0</v>
      </c>
      <c r="BD386" t="s">
        <v>407</v>
      </c>
      <c r="BE386" t="s">
        <v>407</v>
      </c>
      <c r="BF386">
        <v>0</v>
      </c>
      <c r="BG386">
        <v>0</v>
      </c>
      <c r="BH386">
        <f>1-BF386/BG386</f>
        <v>0</v>
      </c>
      <c r="BI386">
        <v>0.5</v>
      </c>
      <c r="BJ386">
        <f>CS386</f>
        <v>0</v>
      </c>
      <c r="BK386">
        <f>L386</f>
        <v>0</v>
      </c>
      <c r="BL386">
        <f>BH386*BI386*BJ386</f>
        <v>0</v>
      </c>
      <c r="BM386">
        <f>(BK386-BC386)/BJ386</f>
        <v>0</v>
      </c>
      <c r="BN386">
        <f>(BA386-BG386)/BG386</f>
        <v>0</v>
      </c>
      <c r="BO386">
        <f>AZ386/(BB386+AZ386/BG386)</f>
        <v>0</v>
      </c>
      <c r="BP386" t="s">
        <v>407</v>
      </c>
      <c r="BQ386">
        <v>0</v>
      </c>
      <c r="BR386">
        <f>IF(BQ386&lt;&gt;0, BQ386, BO386)</f>
        <v>0</v>
      </c>
      <c r="BS386">
        <f>1-BR386/BG386</f>
        <v>0</v>
      </c>
      <c r="BT386">
        <f>(BG386-BF386)/(BG386-BR386)</f>
        <v>0</v>
      </c>
      <c r="BU386">
        <f>(BA386-BG386)/(BA386-BR386)</f>
        <v>0</v>
      </c>
      <c r="BV386">
        <f>(BG386-BF386)/(BG386-AZ386)</f>
        <v>0</v>
      </c>
      <c r="BW386">
        <f>(BA386-BG386)/(BA386-AZ386)</f>
        <v>0</v>
      </c>
      <c r="BX386">
        <f>(BT386*BR386/BF386)</f>
        <v>0</v>
      </c>
      <c r="BY386">
        <f>(1-BX386)</f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f>$B$11*DQ386+$C$11*DR386+$F$11*EC386*(1-EF386)</f>
        <v>0</v>
      </c>
      <c r="CS386">
        <f>CR386*CT386</f>
        <v>0</v>
      </c>
      <c r="CT386">
        <f>($B$11*$D$9+$C$11*$D$9+$F$11*((EP386+EH386)/MAX(EP386+EH386+EQ386, 0.1)*$I$9+EQ386/MAX(EP386+EH386+EQ386, 0.1)*$J$9))/($B$11+$C$11+$F$11)</f>
        <v>0</v>
      </c>
      <c r="CU386">
        <f>($B$11*$K$9+$C$11*$K$9+$F$11*((EP386+EH386)/MAX(EP386+EH386+EQ386, 0.1)*$P$9+EQ386/MAX(EP386+EH386+EQ386, 0.1)*$Q$9))/($B$11+$C$11+$F$11)</f>
        <v>0</v>
      </c>
      <c r="CV386">
        <v>2.96</v>
      </c>
      <c r="CW386">
        <v>0.5</v>
      </c>
      <c r="CX386" t="s">
        <v>408</v>
      </c>
      <c r="CY386">
        <v>2</v>
      </c>
      <c r="CZ386" t="b">
        <v>1</v>
      </c>
      <c r="DA386">
        <v>1510797279.31429</v>
      </c>
      <c r="DB386">
        <v>1298.51928571429</v>
      </c>
      <c r="DC386">
        <v>1329.06142857143</v>
      </c>
      <c r="DD386">
        <v>25.2650142857143</v>
      </c>
      <c r="DE386">
        <v>24.6526178571429</v>
      </c>
      <c r="DF386">
        <v>1286.59642857143</v>
      </c>
      <c r="DG386">
        <v>24.6852678571429</v>
      </c>
      <c r="DH386">
        <v>500.088035714286</v>
      </c>
      <c r="DI386">
        <v>89.7966607142857</v>
      </c>
      <c r="DJ386">
        <v>0.100049332142857</v>
      </c>
      <c r="DK386">
        <v>26.5450571428571</v>
      </c>
      <c r="DL386">
        <v>27.5163178571429</v>
      </c>
      <c r="DM386">
        <v>999.9</v>
      </c>
      <c r="DN386">
        <v>0</v>
      </c>
      <c r="DO386">
        <v>0</v>
      </c>
      <c r="DP386">
        <v>9986.47392857143</v>
      </c>
      <c r="DQ386">
        <v>0</v>
      </c>
      <c r="DR386">
        <v>9.8192</v>
      </c>
      <c r="DS386">
        <v>-30.54325</v>
      </c>
      <c r="DT386">
        <v>1332.17678571429</v>
      </c>
      <c r="DU386">
        <v>1362.65607142857</v>
      </c>
      <c r="DV386">
        <v>0.612391</v>
      </c>
      <c r="DW386">
        <v>1329.06142857143</v>
      </c>
      <c r="DX386">
        <v>24.6526178571429</v>
      </c>
      <c r="DY386">
        <v>2.26871214285714</v>
      </c>
      <c r="DZ386">
        <v>2.21372214285714</v>
      </c>
      <c r="EA386">
        <v>19.4559571428571</v>
      </c>
      <c r="EB386">
        <v>19.0619785714286</v>
      </c>
      <c r="EC386">
        <v>2000.03678571429</v>
      </c>
      <c r="ED386">
        <v>0.9799955</v>
      </c>
      <c r="EE386">
        <v>0.02000465</v>
      </c>
      <c r="EF386">
        <v>0</v>
      </c>
      <c r="EG386">
        <v>2.24998928571429</v>
      </c>
      <c r="EH386">
        <v>0</v>
      </c>
      <c r="EI386">
        <v>4904.36535714286</v>
      </c>
      <c r="EJ386">
        <v>17300.4428571429</v>
      </c>
      <c r="EK386">
        <v>37.937</v>
      </c>
      <c r="EL386">
        <v>38.406</v>
      </c>
      <c r="EM386">
        <v>37.625</v>
      </c>
      <c r="EN386">
        <v>37.12275</v>
      </c>
      <c r="EO386">
        <v>37.34125</v>
      </c>
      <c r="EP386">
        <v>1960.02571428571</v>
      </c>
      <c r="EQ386">
        <v>40.0110714285714</v>
      </c>
      <c r="ER386">
        <v>0</v>
      </c>
      <c r="ES386">
        <v>1679598040.1</v>
      </c>
      <c r="ET386">
        <v>0</v>
      </c>
      <c r="EU386">
        <v>2.2338</v>
      </c>
      <c r="EV386">
        <v>0.20921026097267</v>
      </c>
      <c r="EW386">
        <v>-1.20547006367113</v>
      </c>
      <c r="EX386">
        <v>4904.27692307692</v>
      </c>
      <c r="EY386">
        <v>15</v>
      </c>
      <c r="EZ386">
        <v>0</v>
      </c>
      <c r="FA386" t="s">
        <v>409</v>
      </c>
      <c r="FB386">
        <v>1510787920.6</v>
      </c>
      <c r="FC386">
        <v>1510787921.6</v>
      </c>
      <c r="FD386">
        <v>0</v>
      </c>
      <c r="FE386">
        <v>-0.101</v>
      </c>
      <c r="FF386">
        <v>-0.012</v>
      </c>
      <c r="FG386">
        <v>6.901</v>
      </c>
      <c r="FH386">
        <v>0.516</v>
      </c>
      <c r="FI386">
        <v>420</v>
      </c>
      <c r="FJ386">
        <v>24</v>
      </c>
      <c r="FK386">
        <v>0.32</v>
      </c>
      <c r="FL386">
        <v>0.12</v>
      </c>
      <c r="FM386">
        <v>0.608796756097561</v>
      </c>
      <c r="FN386">
        <v>0.0624255888501749</v>
      </c>
      <c r="FO386">
        <v>0.0068787310612992</v>
      </c>
      <c r="FP386">
        <v>1</v>
      </c>
      <c r="FQ386">
        <v>1</v>
      </c>
      <c r="FR386">
        <v>1</v>
      </c>
      <c r="FS386" t="s">
        <v>410</v>
      </c>
      <c r="FT386">
        <v>2.97281</v>
      </c>
      <c r="FU386">
        <v>2.75386</v>
      </c>
      <c r="FV386">
        <v>0.196881</v>
      </c>
      <c r="FW386">
        <v>0.20058</v>
      </c>
      <c r="FX386">
        <v>0.105889</v>
      </c>
      <c r="FY386">
        <v>0.105385</v>
      </c>
      <c r="FZ386">
        <v>31207.7</v>
      </c>
      <c r="GA386">
        <v>33880.8</v>
      </c>
      <c r="GB386">
        <v>35214.3</v>
      </c>
      <c r="GC386">
        <v>38437.4</v>
      </c>
      <c r="GD386">
        <v>44603.8</v>
      </c>
      <c r="GE386">
        <v>49654.3</v>
      </c>
      <c r="GF386">
        <v>54999.6</v>
      </c>
      <c r="GG386">
        <v>61638.6</v>
      </c>
      <c r="GH386">
        <v>1.98218</v>
      </c>
      <c r="GI386">
        <v>1.81755</v>
      </c>
      <c r="GJ386">
        <v>0.125244</v>
      </c>
      <c r="GK386">
        <v>0</v>
      </c>
      <c r="GL386">
        <v>25.464</v>
      </c>
      <c r="GM386">
        <v>999.9</v>
      </c>
      <c r="GN386">
        <v>61.812</v>
      </c>
      <c r="GO386">
        <v>30.051</v>
      </c>
      <c r="GP386">
        <v>29.4135</v>
      </c>
      <c r="GQ386">
        <v>55.3834</v>
      </c>
      <c r="GR386">
        <v>49.375</v>
      </c>
      <c r="GS386">
        <v>1</v>
      </c>
      <c r="GT386">
        <v>-0.00288872</v>
      </c>
      <c r="GU386">
        <v>1.06228</v>
      </c>
      <c r="GV386">
        <v>20.1138</v>
      </c>
      <c r="GW386">
        <v>5.19782</v>
      </c>
      <c r="GX386">
        <v>12.004</v>
      </c>
      <c r="GY386">
        <v>4.9751</v>
      </c>
      <c r="GZ386">
        <v>3.29295</v>
      </c>
      <c r="HA386">
        <v>9999</v>
      </c>
      <c r="HB386">
        <v>9999</v>
      </c>
      <c r="HC386">
        <v>999.9</v>
      </c>
      <c r="HD386">
        <v>9999</v>
      </c>
      <c r="HE386">
        <v>1.8631</v>
      </c>
      <c r="HF386">
        <v>1.86813</v>
      </c>
      <c r="HG386">
        <v>1.86786</v>
      </c>
      <c r="HH386">
        <v>1.86898</v>
      </c>
      <c r="HI386">
        <v>1.86984</v>
      </c>
      <c r="HJ386">
        <v>1.86585</v>
      </c>
      <c r="HK386">
        <v>1.86698</v>
      </c>
      <c r="HL386">
        <v>1.86836</v>
      </c>
      <c r="HM386">
        <v>5</v>
      </c>
      <c r="HN386">
        <v>0</v>
      </c>
      <c r="HO386">
        <v>0</v>
      </c>
      <c r="HP386">
        <v>0</v>
      </c>
      <c r="HQ386" t="s">
        <v>411</v>
      </c>
      <c r="HR386" t="s">
        <v>412</v>
      </c>
      <c r="HS386" t="s">
        <v>413</v>
      </c>
      <c r="HT386" t="s">
        <v>413</v>
      </c>
      <c r="HU386" t="s">
        <v>413</v>
      </c>
      <c r="HV386" t="s">
        <v>413</v>
      </c>
      <c r="HW386">
        <v>0</v>
      </c>
      <c r="HX386">
        <v>100</v>
      </c>
      <c r="HY386">
        <v>100</v>
      </c>
      <c r="HZ386">
        <v>12.06</v>
      </c>
      <c r="IA386">
        <v>0.58</v>
      </c>
      <c r="IB386">
        <v>4.09459096810632</v>
      </c>
      <c r="IC386">
        <v>0.00701673648668627</v>
      </c>
      <c r="ID386">
        <v>-7.00304995360485e-07</v>
      </c>
      <c r="IE386">
        <v>-1.86506737496121e-11</v>
      </c>
      <c r="IF386">
        <v>0.00125787624930914</v>
      </c>
      <c r="IG386">
        <v>-0.0224036906934607</v>
      </c>
      <c r="IH386">
        <v>0.00249664406764014</v>
      </c>
      <c r="II386">
        <v>-2.59163740235367e-05</v>
      </c>
      <c r="IJ386">
        <v>-2</v>
      </c>
      <c r="IK386">
        <v>2020</v>
      </c>
      <c r="IL386">
        <v>1</v>
      </c>
      <c r="IM386">
        <v>25</v>
      </c>
      <c r="IN386">
        <v>156.1</v>
      </c>
      <c r="IO386">
        <v>156.1</v>
      </c>
      <c r="IP386">
        <v>2.64404</v>
      </c>
      <c r="IQ386">
        <v>2.61475</v>
      </c>
      <c r="IR386">
        <v>1.54785</v>
      </c>
      <c r="IS386">
        <v>2.30469</v>
      </c>
      <c r="IT386">
        <v>1.34644</v>
      </c>
      <c r="IU386">
        <v>2.37183</v>
      </c>
      <c r="IV386">
        <v>34.1905</v>
      </c>
      <c r="IW386">
        <v>24.2188</v>
      </c>
      <c r="IX386">
        <v>18</v>
      </c>
      <c r="IY386">
        <v>502.914</v>
      </c>
      <c r="IZ386">
        <v>398.508</v>
      </c>
      <c r="JA386">
        <v>23.6811</v>
      </c>
      <c r="JB386">
        <v>27.1583</v>
      </c>
      <c r="JC386">
        <v>30.0001</v>
      </c>
      <c r="JD386">
        <v>27.1172</v>
      </c>
      <c r="JE386">
        <v>27.0615</v>
      </c>
      <c r="JF386">
        <v>52.9198</v>
      </c>
      <c r="JG386">
        <v>24.4005</v>
      </c>
      <c r="JH386">
        <v>63.396</v>
      </c>
      <c r="JI386">
        <v>23.6779</v>
      </c>
      <c r="JJ386">
        <v>1377.12</v>
      </c>
      <c r="JK386">
        <v>24.6362</v>
      </c>
      <c r="JL386">
        <v>102.059</v>
      </c>
      <c r="JM386">
        <v>102.607</v>
      </c>
    </row>
    <row r="387" spans="1:273">
      <c r="A387">
        <v>371</v>
      </c>
      <c r="B387">
        <v>1510797292.1</v>
      </c>
      <c r="C387">
        <v>7960</v>
      </c>
      <c r="D387" t="s">
        <v>1153</v>
      </c>
      <c r="E387" t="s">
        <v>1154</v>
      </c>
      <c r="F387">
        <v>5</v>
      </c>
      <c r="G387" t="s">
        <v>798</v>
      </c>
      <c r="H387" t="s">
        <v>406</v>
      </c>
      <c r="I387">
        <v>1510797284.6</v>
      </c>
      <c r="J387">
        <f>(K387)/1000</f>
        <v>0</v>
      </c>
      <c r="K387">
        <f>IF(CZ387, AN387, AH387)</f>
        <v>0</v>
      </c>
      <c r="L387">
        <f>IF(CZ387, AI387, AG387)</f>
        <v>0</v>
      </c>
      <c r="M387">
        <f>DB387 - IF(AU387&gt;1, L387*CV387*100.0/(AW387*DP387), 0)</f>
        <v>0</v>
      </c>
      <c r="N387">
        <f>((T387-J387/2)*M387-L387)/(T387+J387/2)</f>
        <v>0</v>
      </c>
      <c r="O387">
        <f>N387*(DI387+DJ387)/1000.0</f>
        <v>0</v>
      </c>
      <c r="P387">
        <f>(DB387 - IF(AU387&gt;1, L387*CV387*100.0/(AW387*DP387), 0))*(DI387+DJ387)/1000.0</f>
        <v>0</v>
      </c>
      <c r="Q387">
        <f>2.0/((1/S387-1/R387)+SIGN(S387)*SQRT((1/S387-1/R387)*(1/S387-1/R387) + 4*CW387/((CW387+1)*(CW387+1))*(2*1/S387*1/R387-1/R387*1/R387)))</f>
        <v>0</v>
      </c>
      <c r="R387">
        <f>IF(LEFT(CX387,1)&lt;&gt;"0",IF(LEFT(CX387,1)="1",3.0,CY387),$D$5+$E$5*(DP387*DI387/($K$5*1000))+$F$5*(DP387*DI387/($K$5*1000))*MAX(MIN(CV387,$J$5),$I$5)*MAX(MIN(CV387,$J$5),$I$5)+$G$5*MAX(MIN(CV387,$J$5),$I$5)*(DP387*DI387/($K$5*1000))+$H$5*(DP387*DI387/($K$5*1000))*(DP387*DI387/($K$5*1000)))</f>
        <v>0</v>
      </c>
      <c r="S387">
        <f>J387*(1000-(1000*0.61365*exp(17.502*W387/(240.97+W387))/(DI387+DJ387)+DD387)/2)/(1000*0.61365*exp(17.502*W387/(240.97+W387))/(DI387+DJ387)-DD387)</f>
        <v>0</v>
      </c>
      <c r="T387">
        <f>1/((CW387+1)/(Q387/1.6)+1/(R387/1.37)) + CW387/((CW387+1)/(Q387/1.6) + CW387/(R387/1.37))</f>
        <v>0</v>
      </c>
      <c r="U387">
        <f>(CR387*CU387)</f>
        <v>0</v>
      </c>
      <c r="V387">
        <f>(DK387+(U387+2*0.95*5.67E-8*(((DK387+$B$7)+273)^4-(DK387+273)^4)-44100*J387)/(1.84*29.3*R387+8*0.95*5.67E-8*(DK387+273)^3))</f>
        <v>0</v>
      </c>
      <c r="W387">
        <f>($C$7*DL387+$D$7*DM387+$E$7*V387)</f>
        <v>0</v>
      </c>
      <c r="X387">
        <f>0.61365*exp(17.502*W387/(240.97+W387))</f>
        <v>0</v>
      </c>
      <c r="Y387">
        <f>(Z387/AA387*100)</f>
        <v>0</v>
      </c>
      <c r="Z387">
        <f>DD387*(DI387+DJ387)/1000</f>
        <v>0</v>
      </c>
      <c r="AA387">
        <f>0.61365*exp(17.502*DK387/(240.97+DK387))</f>
        <v>0</v>
      </c>
      <c r="AB387">
        <f>(X387-DD387*(DI387+DJ387)/1000)</f>
        <v>0</v>
      </c>
      <c r="AC387">
        <f>(-J387*44100)</f>
        <v>0</v>
      </c>
      <c r="AD387">
        <f>2*29.3*R387*0.92*(DK387-W387)</f>
        <v>0</v>
      </c>
      <c r="AE387">
        <f>2*0.95*5.67E-8*(((DK387+$B$7)+273)^4-(W387+273)^4)</f>
        <v>0</v>
      </c>
      <c r="AF387">
        <f>U387+AE387+AC387+AD387</f>
        <v>0</v>
      </c>
      <c r="AG387">
        <f>DH387*AU387*(DC387-DB387*(1000-AU387*DE387)/(1000-AU387*DD387))/(100*CV387)</f>
        <v>0</v>
      </c>
      <c r="AH387">
        <f>1000*DH387*AU387*(DD387-DE387)/(100*CV387*(1000-AU387*DD387))</f>
        <v>0</v>
      </c>
      <c r="AI387">
        <f>(AJ387 - AK387 - DI387*1E3/(8.314*(DK387+273.15)) * AM387/DH387 * AL387) * DH387/(100*CV387) * (1000 - DE387)/1000</f>
        <v>0</v>
      </c>
      <c r="AJ387">
        <v>1397.95660411639</v>
      </c>
      <c r="AK387">
        <v>1374.49115151515</v>
      </c>
      <c r="AL387">
        <v>3.42363632047994</v>
      </c>
      <c r="AM387">
        <v>64.6680745848926</v>
      </c>
      <c r="AN387">
        <f>(AP387 - AO387 + DI387*1E3/(8.314*(DK387+273.15)) * AR387/DH387 * AQ387) * DH387/(100*CV387) * 1000/(1000 - AP387)</f>
        <v>0</v>
      </c>
      <c r="AO387">
        <v>24.6564062976665</v>
      </c>
      <c r="AP387">
        <v>25.2696538461539</v>
      </c>
      <c r="AQ387">
        <v>7.71951746091452e-05</v>
      </c>
      <c r="AR387">
        <v>99.6129753711119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MAX(0,($B$13+$C$13*DP387)/(1+$D$13*DP387)*DI387/(DK387+273)*$E$13)</f>
        <v>0</v>
      </c>
      <c r="AX387" t="s">
        <v>407</v>
      </c>
      <c r="AY387" t="s">
        <v>407</v>
      </c>
      <c r="AZ387">
        <v>0</v>
      </c>
      <c r="BA387">
        <v>0</v>
      </c>
      <c r="BB387">
        <f>1-AZ387/BA387</f>
        <v>0</v>
      </c>
      <c r="BC387">
        <v>0</v>
      </c>
      <c r="BD387" t="s">
        <v>407</v>
      </c>
      <c r="BE387" t="s">
        <v>407</v>
      </c>
      <c r="BF387">
        <v>0</v>
      </c>
      <c r="BG387">
        <v>0</v>
      </c>
      <c r="BH387">
        <f>1-BF387/BG387</f>
        <v>0</v>
      </c>
      <c r="BI387">
        <v>0.5</v>
      </c>
      <c r="BJ387">
        <f>CS387</f>
        <v>0</v>
      </c>
      <c r="BK387">
        <f>L387</f>
        <v>0</v>
      </c>
      <c r="BL387">
        <f>BH387*BI387*BJ387</f>
        <v>0</v>
      </c>
      <c r="BM387">
        <f>(BK387-BC387)/BJ387</f>
        <v>0</v>
      </c>
      <c r="BN387">
        <f>(BA387-BG387)/BG387</f>
        <v>0</v>
      </c>
      <c r="BO387">
        <f>AZ387/(BB387+AZ387/BG387)</f>
        <v>0</v>
      </c>
      <c r="BP387" t="s">
        <v>407</v>
      </c>
      <c r="BQ387">
        <v>0</v>
      </c>
      <c r="BR387">
        <f>IF(BQ387&lt;&gt;0, BQ387, BO387)</f>
        <v>0</v>
      </c>
      <c r="BS387">
        <f>1-BR387/BG387</f>
        <v>0</v>
      </c>
      <c r="BT387">
        <f>(BG387-BF387)/(BG387-BR387)</f>
        <v>0</v>
      </c>
      <c r="BU387">
        <f>(BA387-BG387)/(BA387-BR387)</f>
        <v>0</v>
      </c>
      <c r="BV387">
        <f>(BG387-BF387)/(BG387-AZ387)</f>
        <v>0</v>
      </c>
      <c r="BW387">
        <f>(BA387-BG387)/(BA387-AZ387)</f>
        <v>0</v>
      </c>
      <c r="BX387">
        <f>(BT387*BR387/BF387)</f>
        <v>0</v>
      </c>
      <c r="BY387">
        <f>(1-BX387)</f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f>$B$11*DQ387+$C$11*DR387+$F$11*EC387*(1-EF387)</f>
        <v>0</v>
      </c>
      <c r="CS387">
        <f>CR387*CT387</f>
        <v>0</v>
      </c>
      <c r="CT387">
        <f>($B$11*$D$9+$C$11*$D$9+$F$11*((EP387+EH387)/MAX(EP387+EH387+EQ387, 0.1)*$I$9+EQ387/MAX(EP387+EH387+EQ387, 0.1)*$J$9))/($B$11+$C$11+$F$11)</f>
        <v>0</v>
      </c>
      <c r="CU387">
        <f>($B$11*$K$9+$C$11*$K$9+$F$11*((EP387+EH387)/MAX(EP387+EH387+EQ387, 0.1)*$P$9+EQ387/MAX(EP387+EH387+EQ387, 0.1)*$Q$9))/($B$11+$C$11+$F$11)</f>
        <v>0</v>
      </c>
      <c r="CV387">
        <v>2.96</v>
      </c>
      <c r="CW387">
        <v>0.5</v>
      </c>
      <c r="CX387" t="s">
        <v>408</v>
      </c>
      <c r="CY387">
        <v>2</v>
      </c>
      <c r="CZ387" t="b">
        <v>1</v>
      </c>
      <c r="DA387">
        <v>1510797284.6</v>
      </c>
      <c r="DB387">
        <v>1316.2537037037</v>
      </c>
      <c r="DC387">
        <v>1346.92222222222</v>
      </c>
      <c r="DD387">
        <v>25.2693962962963</v>
      </c>
      <c r="DE387">
        <v>24.6554333333333</v>
      </c>
      <c r="DF387">
        <v>1304.24148148148</v>
      </c>
      <c r="DG387">
        <v>24.6894259259259</v>
      </c>
      <c r="DH387">
        <v>500.076259259259</v>
      </c>
      <c r="DI387">
        <v>89.7970555555556</v>
      </c>
      <c r="DJ387">
        <v>0.0999353888888889</v>
      </c>
      <c r="DK387">
        <v>26.5382888888889</v>
      </c>
      <c r="DL387">
        <v>27.5135222222222</v>
      </c>
      <c r="DM387">
        <v>999.9</v>
      </c>
      <c r="DN387">
        <v>0</v>
      </c>
      <c r="DO387">
        <v>0</v>
      </c>
      <c r="DP387">
        <v>9994.69777777778</v>
      </c>
      <c r="DQ387">
        <v>0</v>
      </c>
      <c r="DR387">
        <v>9.8192</v>
      </c>
      <c r="DS387">
        <v>-30.6695444444444</v>
      </c>
      <c r="DT387">
        <v>1350.37703703704</v>
      </c>
      <c r="DU387">
        <v>1380.97185185185</v>
      </c>
      <c r="DV387">
        <v>0.613963148148148</v>
      </c>
      <c r="DW387">
        <v>1346.92222222222</v>
      </c>
      <c r="DX387">
        <v>24.6554333333333</v>
      </c>
      <c r="DY387">
        <v>2.26911592592593</v>
      </c>
      <c r="DZ387">
        <v>2.21398333333333</v>
      </c>
      <c r="EA387">
        <v>19.4588222222222</v>
      </c>
      <c r="EB387">
        <v>19.0638666666667</v>
      </c>
      <c r="EC387">
        <v>2000.03333333333</v>
      </c>
      <c r="ED387">
        <v>0.979995444444445</v>
      </c>
      <c r="EE387">
        <v>0.0200047074074074</v>
      </c>
      <c r="EF387">
        <v>0</v>
      </c>
      <c r="EG387">
        <v>2.2463037037037</v>
      </c>
      <c r="EH387">
        <v>0</v>
      </c>
      <c r="EI387">
        <v>4904.29740740741</v>
      </c>
      <c r="EJ387">
        <v>17300.4185185185</v>
      </c>
      <c r="EK387">
        <v>37.937</v>
      </c>
      <c r="EL387">
        <v>38.4071481481481</v>
      </c>
      <c r="EM387">
        <v>37.625</v>
      </c>
      <c r="EN387">
        <v>37.125</v>
      </c>
      <c r="EO387">
        <v>37.333</v>
      </c>
      <c r="EP387">
        <v>1960.02222222222</v>
      </c>
      <c r="EQ387">
        <v>40.0111111111111</v>
      </c>
      <c r="ER387">
        <v>0</v>
      </c>
      <c r="ES387">
        <v>1679598044.9</v>
      </c>
      <c r="ET387">
        <v>0</v>
      </c>
      <c r="EU387">
        <v>2.26215769230769</v>
      </c>
      <c r="EV387">
        <v>0.247264966021296</v>
      </c>
      <c r="EW387">
        <v>-0.756923080805712</v>
      </c>
      <c r="EX387">
        <v>4904.16384615385</v>
      </c>
      <c r="EY387">
        <v>15</v>
      </c>
      <c r="EZ387">
        <v>0</v>
      </c>
      <c r="FA387" t="s">
        <v>409</v>
      </c>
      <c r="FB387">
        <v>1510787920.6</v>
      </c>
      <c r="FC387">
        <v>1510787921.6</v>
      </c>
      <c r="FD387">
        <v>0</v>
      </c>
      <c r="FE387">
        <v>-0.101</v>
      </c>
      <c r="FF387">
        <v>-0.012</v>
      </c>
      <c r="FG387">
        <v>6.901</v>
      </c>
      <c r="FH387">
        <v>0.516</v>
      </c>
      <c r="FI387">
        <v>420</v>
      </c>
      <c r="FJ387">
        <v>24</v>
      </c>
      <c r="FK387">
        <v>0.32</v>
      </c>
      <c r="FL387">
        <v>0.12</v>
      </c>
      <c r="FM387">
        <v>0.612298146341464</v>
      </c>
      <c r="FN387">
        <v>0.0281605714285709</v>
      </c>
      <c r="FO387">
        <v>0.00339479244353491</v>
      </c>
      <c r="FP387">
        <v>1</v>
      </c>
      <c r="FQ387">
        <v>1</v>
      </c>
      <c r="FR387">
        <v>1</v>
      </c>
      <c r="FS387" t="s">
        <v>410</v>
      </c>
      <c r="FT387">
        <v>2.97285</v>
      </c>
      <c r="FU387">
        <v>2.75391</v>
      </c>
      <c r="FV387">
        <v>0.198398</v>
      </c>
      <c r="FW387">
        <v>0.2021</v>
      </c>
      <c r="FX387">
        <v>0.105883</v>
      </c>
      <c r="FY387">
        <v>0.105395</v>
      </c>
      <c r="FZ387">
        <v>31148.8</v>
      </c>
      <c r="GA387">
        <v>33816.3</v>
      </c>
      <c r="GB387">
        <v>35214.4</v>
      </c>
      <c r="GC387">
        <v>38437.2</v>
      </c>
      <c r="GD387">
        <v>44604.2</v>
      </c>
      <c r="GE387">
        <v>49653.5</v>
      </c>
      <c r="GF387">
        <v>54999.7</v>
      </c>
      <c r="GG387">
        <v>61638.3</v>
      </c>
      <c r="GH387">
        <v>1.98245</v>
      </c>
      <c r="GI387">
        <v>1.81775</v>
      </c>
      <c r="GJ387">
        <v>0.12501</v>
      </c>
      <c r="GK387">
        <v>0</v>
      </c>
      <c r="GL387">
        <v>25.4603</v>
      </c>
      <c r="GM387">
        <v>999.9</v>
      </c>
      <c r="GN387">
        <v>61.812</v>
      </c>
      <c r="GO387">
        <v>30.051</v>
      </c>
      <c r="GP387">
        <v>29.417</v>
      </c>
      <c r="GQ387">
        <v>55.4534</v>
      </c>
      <c r="GR387">
        <v>49.2628</v>
      </c>
      <c r="GS387">
        <v>1</v>
      </c>
      <c r="GT387">
        <v>-0.00294207</v>
      </c>
      <c r="GU387">
        <v>1.0555</v>
      </c>
      <c r="GV387">
        <v>20.1139</v>
      </c>
      <c r="GW387">
        <v>5.19827</v>
      </c>
      <c r="GX387">
        <v>12.004</v>
      </c>
      <c r="GY387">
        <v>4.9753</v>
      </c>
      <c r="GZ387">
        <v>3.29303</v>
      </c>
      <c r="HA387">
        <v>9999</v>
      </c>
      <c r="HB387">
        <v>9999</v>
      </c>
      <c r="HC387">
        <v>999.9</v>
      </c>
      <c r="HD387">
        <v>9999</v>
      </c>
      <c r="HE387">
        <v>1.86311</v>
      </c>
      <c r="HF387">
        <v>1.86813</v>
      </c>
      <c r="HG387">
        <v>1.86786</v>
      </c>
      <c r="HH387">
        <v>1.86898</v>
      </c>
      <c r="HI387">
        <v>1.86983</v>
      </c>
      <c r="HJ387">
        <v>1.86585</v>
      </c>
      <c r="HK387">
        <v>1.86698</v>
      </c>
      <c r="HL387">
        <v>1.86837</v>
      </c>
      <c r="HM387">
        <v>5</v>
      </c>
      <c r="HN387">
        <v>0</v>
      </c>
      <c r="HO387">
        <v>0</v>
      </c>
      <c r="HP387">
        <v>0</v>
      </c>
      <c r="HQ387" t="s">
        <v>411</v>
      </c>
      <c r="HR387" t="s">
        <v>412</v>
      </c>
      <c r="HS387" t="s">
        <v>413</v>
      </c>
      <c r="HT387" t="s">
        <v>413</v>
      </c>
      <c r="HU387" t="s">
        <v>413</v>
      </c>
      <c r="HV387" t="s">
        <v>413</v>
      </c>
      <c r="HW387">
        <v>0</v>
      </c>
      <c r="HX387">
        <v>100</v>
      </c>
      <c r="HY387">
        <v>100</v>
      </c>
      <c r="HZ387">
        <v>12.14</v>
      </c>
      <c r="IA387">
        <v>0.58</v>
      </c>
      <c r="IB387">
        <v>4.09459096810632</v>
      </c>
      <c r="IC387">
        <v>0.00701673648668627</v>
      </c>
      <c r="ID387">
        <v>-7.00304995360485e-07</v>
      </c>
      <c r="IE387">
        <v>-1.86506737496121e-11</v>
      </c>
      <c r="IF387">
        <v>0.00125787624930914</v>
      </c>
      <c r="IG387">
        <v>-0.0224036906934607</v>
      </c>
      <c r="IH387">
        <v>0.00249664406764014</v>
      </c>
      <c r="II387">
        <v>-2.59163740235367e-05</v>
      </c>
      <c r="IJ387">
        <v>-2</v>
      </c>
      <c r="IK387">
        <v>2020</v>
      </c>
      <c r="IL387">
        <v>1</v>
      </c>
      <c r="IM387">
        <v>25</v>
      </c>
      <c r="IN387">
        <v>156.2</v>
      </c>
      <c r="IO387">
        <v>156.2</v>
      </c>
      <c r="IP387">
        <v>2.67212</v>
      </c>
      <c r="IQ387">
        <v>2.61475</v>
      </c>
      <c r="IR387">
        <v>1.54785</v>
      </c>
      <c r="IS387">
        <v>2.30347</v>
      </c>
      <c r="IT387">
        <v>1.34644</v>
      </c>
      <c r="IU387">
        <v>2.4585</v>
      </c>
      <c r="IV387">
        <v>34.1905</v>
      </c>
      <c r="IW387">
        <v>24.2188</v>
      </c>
      <c r="IX387">
        <v>18</v>
      </c>
      <c r="IY387">
        <v>503.097</v>
      </c>
      <c r="IZ387">
        <v>398.622</v>
      </c>
      <c r="JA387">
        <v>23.6697</v>
      </c>
      <c r="JB387">
        <v>27.1583</v>
      </c>
      <c r="JC387">
        <v>30</v>
      </c>
      <c r="JD387">
        <v>27.1172</v>
      </c>
      <c r="JE387">
        <v>27.0621</v>
      </c>
      <c r="JF387">
        <v>53.4649</v>
      </c>
      <c r="JG387">
        <v>24.4005</v>
      </c>
      <c r="JH387">
        <v>63.396</v>
      </c>
      <c r="JI387">
        <v>23.6637</v>
      </c>
      <c r="JJ387">
        <v>1390.58</v>
      </c>
      <c r="JK387">
        <v>24.6364</v>
      </c>
      <c r="JL387">
        <v>102.06</v>
      </c>
      <c r="JM387">
        <v>102.607</v>
      </c>
    </row>
    <row r="388" spans="1:273">
      <c r="A388">
        <v>372</v>
      </c>
      <c r="B388">
        <v>1510797297.1</v>
      </c>
      <c r="C388">
        <v>7965</v>
      </c>
      <c r="D388" t="s">
        <v>1155</v>
      </c>
      <c r="E388" t="s">
        <v>1156</v>
      </c>
      <c r="F388">
        <v>5</v>
      </c>
      <c r="G388" t="s">
        <v>798</v>
      </c>
      <c r="H388" t="s">
        <v>406</v>
      </c>
      <c r="I388">
        <v>1510797289.31429</v>
      </c>
      <c r="J388">
        <f>(K388)/1000</f>
        <v>0</v>
      </c>
      <c r="K388">
        <f>IF(CZ388, AN388, AH388)</f>
        <v>0</v>
      </c>
      <c r="L388">
        <f>IF(CZ388, AI388, AG388)</f>
        <v>0</v>
      </c>
      <c r="M388">
        <f>DB388 - IF(AU388&gt;1, L388*CV388*100.0/(AW388*DP388), 0)</f>
        <v>0</v>
      </c>
      <c r="N388">
        <f>((T388-J388/2)*M388-L388)/(T388+J388/2)</f>
        <v>0</v>
      </c>
      <c r="O388">
        <f>N388*(DI388+DJ388)/1000.0</f>
        <v>0</v>
      </c>
      <c r="P388">
        <f>(DB388 - IF(AU388&gt;1, L388*CV388*100.0/(AW388*DP388), 0))*(DI388+DJ388)/1000.0</f>
        <v>0</v>
      </c>
      <c r="Q388">
        <f>2.0/((1/S388-1/R388)+SIGN(S388)*SQRT((1/S388-1/R388)*(1/S388-1/R388) + 4*CW388/((CW388+1)*(CW388+1))*(2*1/S388*1/R388-1/R388*1/R388)))</f>
        <v>0</v>
      </c>
      <c r="R388">
        <f>IF(LEFT(CX388,1)&lt;&gt;"0",IF(LEFT(CX388,1)="1",3.0,CY388),$D$5+$E$5*(DP388*DI388/($K$5*1000))+$F$5*(DP388*DI388/($K$5*1000))*MAX(MIN(CV388,$J$5),$I$5)*MAX(MIN(CV388,$J$5),$I$5)+$G$5*MAX(MIN(CV388,$J$5),$I$5)*(DP388*DI388/($K$5*1000))+$H$5*(DP388*DI388/($K$5*1000))*(DP388*DI388/($K$5*1000)))</f>
        <v>0</v>
      </c>
      <c r="S388">
        <f>J388*(1000-(1000*0.61365*exp(17.502*W388/(240.97+W388))/(DI388+DJ388)+DD388)/2)/(1000*0.61365*exp(17.502*W388/(240.97+W388))/(DI388+DJ388)-DD388)</f>
        <v>0</v>
      </c>
      <c r="T388">
        <f>1/((CW388+1)/(Q388/1.6)+1/(R388/1.37)) + CW388/((CW388+1)/(Q388/1.6) + CW388/(R388/1.37))</f>
        <v>0</v>
      </c>
      <c r="U388">
        <f>(CR388*CU388)</f>
        <v>0</v>
      </c>
      <c r="V388">
        <f>(DK388+(U388+2*0.95*5.67E-8*(((DK388+$B$7)+273)^4-(DK388+273)^4)-44100*J388)/(1.84*29.3*R388+8*0.95*5.67E-8*(DK388+273)^3))</f>
        <v>0</v>
      </c>
      <c r="W388">
        <f>($C$7*DL388+$D$7*DM388+$E$7*V388)</f>
        <v>0</v>
      </c>
      <c r="X388">
        <f>0.61365*exp(17.502*W388/(240.97+W388))</f>
        <v>0</v>
      </c>
      <c r="Y388">
        <f>(Z388/AA388*100)</f>
        <v>0</v>
      </c>
      <c r="Z388">
        <f>DD388*(DI388+DJ388)/1000</f>
        <v>0</v>
      </c>
      <c r="AA388">
        <f>0.61365*exp(17.502*DK388/(240.97+DK388))</f>
        <v>0</v>
      </c>
      <c r="AB388">
        <f>(X388-DD388*(DI388+DJ388)/1000)</f>
        <v>0</v>
      </c>
      <c r="AC388">
        <f>(-J388*44100)</f>
        <v>0</v>
      </c>
      <c r="AD388">
        <f>2*29.3*R388*0.92*(DK388-W388)</f>
        <v>0</v>
      </c>
      <c r="AE388">
        <f>2*0.95*5.67E-8*(((DK388+$B$7)+273)^4-(W388+273)^4)</f>
        <v>0</v>
      </c>
      <c r="AF388">
        <f>U388+AE388+AC388+AD388</f>
        <v>0</v>
      </c>
      <c r="AG388">
        <f>DH388*AU388*(DC388-DB388*(1000-AU388*DE388)/(1000-AU388*DD388))/(100*CV388)</f>
        <v>0</v>
      </c>
      <c r="AH388">
        <f>1000*DH388*AU388*(DD388-DE388)/(100*CV388*(1000-AU388*DD388))</f>
        <v>0</v>
      </c>
      <c r="AI388">
        <f>(AJ388 - AK388 - DI388*1E3/(8.314*(DK388+273.15)) * AM388/DH388 * AL388) * DH388/(100*CV388) * (1000 - DE388)/1000</f>
        <v>0</v>
      </c>
      <c r="AJ388">
        <v>1415.14773688048</v>
      </c>
      <c r="AK388">
        <v>1391.69812121212</v>
      </c>
      <c r="AL388">
        <v>3.44839845444767</v>
      </c>
      <c r="AM388">
        <v>64.6680745848926</v>
      </c>
      <c r="AN388">
        <f>(AP388 - AO388 + DI388*1E3/(8.314*(DK388+273.15)) * AR388/DH388 * AQ388) * DH388/(100*CV388) * 1000/(1000 - AP388)</f>
        <v>0</v>
      </c>
      <c r="AO388">
        <v>24.6585704839656</v>
      </c>
      <c r="AP388">
        <v>25.2668650349651</v>
      </c>
      <c r="AQ388">
        <v>-4.56686077366876e-05</v>
      </c>
      <c r="AR388">
        <v>99.6129753711119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MAX(0,($B$13+$C$13*DP388)/(1+$D$13*DP388)*DI388/(DK388+273)*$E$13)</f>
        <v>0</v>
      </c>
      <c r="AX388" t="s">
        <v>407</v>
      </c>
      <c r="AY388" t="s">
        <v>407</v>
      </c>
      <c r="AZ388">
        <v>0</v>
      </c>
      <c r="BA388">
        <v>0</v>
      </c>
      <c r="BB388">
        <f>1-AZ388/BA388</f>
        <v>0</v>
      </c>
      <c r="BC388">
        <v>0</v>
      </c>
      <c r="BD388" t="s">
        <v>407</v>
      </c>
      <c r="BE388" t="s">
        <v>407</v>
      </c>
      <c r="BF388">
        <v>0</v>
      </c>
      <c r="BG388">
        <v>0</v>
      </c>
      <c r="BH388">
        <f>1-BF388/BG388</f>
        <v>0</v>
      </c>
      <c r="BI388">
        <v>0.5</v>
      </c>
      <c r="BJ388">
        <f>CS388</f>
        <v>0</v>
      </c>
      <c r="BK388">
        <f>L388</f>
        <v>0</v>
      </c>
      <c r="BL388">
        <f>BH388*BI388*BJ388</f>
        <v>0</v>
      </c>
      <c r="BM388">
        <f>(BK388-BC388)/BJ388</f>
        <v>0</v>
      </c>
      <c r="BN388">
        <f>(BA388-BG388)/BG388</f>
        <v>0</v>
      </c>
      <c r="BO388">
        <f>AZ388/(BB388+AZ388/BG388)</f>
        <v>0</v>
      </c>
      <c r="BP388" t="s">
        <v>407</v>
      </c>
      <c r="BQ388">
        <v>0</v>
      </c>
      <c r="BR388">
        <f>IF(BQ388&lt;&gt;0, BQ388, BO388)</f>
        <v>0</v>
      </c>
      <c r="BS388">
        <f>1-BR388/BG388</f>
        <v>0</v>
      </c>
      <c r="BT388">
        <f>(BG388-BF388)/(BG388-BR388)</f>
        <v>0</v>
      </c>
      <c r="BU388">
        <f>(BA388-BG388)/(BA388-BR388)</f>
        <v>0</v>
      </c>
      <c r="BV388">
        <f>(BG388-BF388)/(BG388-AZ388)</f>
        <v>0</v>
      </c>
      <c r="BW388">
        <f>(BA388-BG388)/(BA388-AZ388)</f>
        <v>0</v>
      </c>
      <c r="BX388">
        <f>(BT388*BR388/BF388)</f>
        <v>0</v>
      </c>
      <c r="BY388">
        <f>(1-BX388)</f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f>$B$11*DQ388+$C$11*DR388+$F$11*EC388*(1-EF388)</f>
        <v>0</v>
      </c>
      <c r="CS388">
        <f>CR388*CT388</f>
        <v>0</v>
      </c>
      <c r="CT388">
        <f>($B$11*$D$9+$C$11*$D$9+$F$11*((EP388+EH388)/MAX(EP388+EH388+EQ388, 0.1)*$I$9+EQ388/MAX(EP388+EH388+EQ388, 0.1)*$J$9))/($B$11+$C$11+$F$11)</f>
        <v>0</v>
      </c>
      <c r="CU388">
        <f>($B$11*$K$9+$C$11*$K$9+$F$11*((EP388+EH388)/MAX(EP388+EH388+EQ388, 0.1)*$P$9+EQ388/MAX(EP388+EH388+EQ388, 0.1)*$Q$9))/($B$11+$C$11+$F$11)</f>
        <v>0</v>
      </c>
      <c r="CV388">
        <v>2.96</v>
      </c>
      <c r="CW388">
        <v>0.5</v>
      </c>
      <c r="CX388" t="s">
        <v>408</v>
      </c>
      <c r="CY388">
        <v>2</v>
      </c>
      <c r="CZ388" t="b">
        <v>1</v>
      </c>
      <c r="DA388">
        <v>1510797289.31429</v>
      </c>
      <c r="DB388">
        <v>1332.10821428571</v>
      </c>
      <c r="DC388">
        <v>1362.68714285714</v>
      </c>
      <c r="DD388">
        <v>25.2694035714286</v>
      </c>
      <c r="DE388">
        <v>24.6567071428571</v>
      </c>
      <c r="DF388">
        <v>1320.01571428571</v>
      </c>
      <c r="DG388">
        <v>24.6894392857143</v>
      </c>
      <c r="DH388">
        <v>500.075142857143</v>
      </c>
      <c r="DI388">
        <v>89.7973892857143</v>
      </c>
      <c r="DJ388">
        <v>0.0999308928571428</v>
      </c>
      <c r="DK388">
        <v>26.5319892857143</v>
      </c>
      <c r="DL388">
        <v>27.508925</v>
      </c>
      <c r="DM388">
        <v>999.9</v>
      </c>
      <c r="DN388">
        <v>0</v>
      </c>
      <c r="DO388">
        <v>0</v>
      </c>
      <c r="DP388">
        <v>10002.0078571429</v>
      </c>
      <c r="DQ388">
        <v>0</v>
      </c>
      <c r="DR388">
        <v>9.8192</v>
      </c>
      <c r="DS388">
        <v>-30.5799571428571</v>
      </c>
      <c r="DT388">
        <v>1366.64214285714</v>
      </c>
      <c r="DU388">
        <v>1397.13714285714</v>
      </c>
      <c r="DV388">
        <v>0.612706428571429</v>
      </c>
      <c r="DW388">
        <v>1362.68714285714</v>
      </c>
      <c r="DX388">
        <v>24.6567071428571</v>
      </c>
      <c r="DY388">
        <v>2.26912571428571</v>
      </c>
      <c r="DZ388">
        <v>2.21410571428571</v>
      </c>
      <c r="EA388">
        <v>19.4588821428571</v>
      </c>
      <c r="EB388">
        <v>19.0647535714286</v>
      </c>
      <c r="EC388">
        <v>2000.04107142857</v>
      </c>
      <c r="ED388">
        <v>0.979995392857143</v>
      </c>
      <c r="EE388">
        <v>0.0200047607142857</v>
      </c>
      <c r="EF388">
        <v>0</v>
      </c>
      <c r="EG388">
        <v>2.23776428571429</v>
      </c>
      <c r="EH388">
        <v>0</v>
      </c>
      <c r="EI388">
        <v>4904.18</v>
      </c>
      <c r="EJ388">
        <v>17300.4857142857</v>
      </c>
      <c r="EK388">
        <v>37.937</v>
      </c>
      <c r="EL388">
        <v>38.4082142857143</v>
      </c>
      <c r="EM388">
        <v>37.625</v>
      </c>
      <c r="EN388">
        <v>37.125</v>
      </c>
      <c r="EO388">
        <v>37.33675</v>
      </c>
      <c r="EP388">
        <v>1960.02964285714</v>
      </c>
      <c r="EQ388">
        <v>40.0114285714286</v>
      </c>
      <c r="ER388">
        <v>0</v>
      </c>
      <c r="ES388">
        <v>1679598050.3</v>
      </c>
      <c r="ET388">
        <v>0</v>
      </c>
      <c r="EU388">
        <v>2.243464</v>
      </c>
      <c r="EV388">
        <v>-0.0184307649313874</v>
      </c>
      <c r="EW388">
        <v>-2.07000004899645</v>
      </c>
      <c r="EX388">
        <v>4904.046</v>
      </c>
      <c r="EY388">
        <v>15</v>
      </c>
      <c r="EZ388">
        <v>0</v>
      </c>
      <c r="FA388" t="s">
        <v>409</v>
      </c>
      <c r="FB388">
        <v>1510787920.6</v>
      </c>
      <c r="FC388">
        <v>1510787921.6</v>
      </c>
      <c r="FD388">
        <v>0</v>
      </c>
      <c r="FE388">
        <v>-0.101</v>
      </c>
      <c r="FF388">
        <v>-0.012</v>
      </c>
      <c r="FG388">
        <v>6.901</v>
      </c>
      <c r="FH388">
        <v>0.516</v>
      </c>
      <c r="FI388">
        <v>420</v>
      </c>
      <c r="FJ388">
        <v>24</v>
      </c>
      <c r="FK388">
        <v>0.32</v>
      </c>
      <c r="FL388">
        <v>0.12</v>
      </c>
      <c r="FM388">
        <v>0.61294343902439</v>
      </c>
      <c r="FN388">
        <v>-0.0132709337979083</v>
      </c>
      <c r="FO388">
        <v>0.00205116710440287</v>
      </c>
      <c r="FP388">
        <v>1</v>
      </c>
      <c r="FQ388">
        <v>1</v>
      </c>
      <c r="FR388">
        <v>1</v>
      </c>
      <c r="FS388" t="s">
        <v>410</v>
      </c>
      <c r="FT388">
        <v>2.97285</v>
      </c>
      <c r="FU388">
        <v>2.75406</v>
      </c>
      <c r="FV388">
        <v>0.199904</v>
      </c>
      <c r="FW388">
        <v>0.203568</v>
      </c>
      <c r="FX388">
        <v>0.105875</v>
      </c>
      <c r="FY388">
        <v>0.105389</v>
      </c>
      <c r="FZ388">
        <v>31090.5</v>
      </c>
      <c r="GA388">
        <v>33754.1</v>
      </c>
      <c r="GB388">
        <v>35214.5</v>
      </c>
      <c r="GC388">
        <v>38437.2</v>
      </c>
      <c r="GD388">
        <v>44604.9</v>
      </c>
      <c r="GE388">
        <v>49654</v>
      </c>
      <c r="GF388">
        <v>55000</v>
      </c>
      <c r="GG388">
        <v>61638.4</v>
      </c>
      <c r="GH388">
        <v>1.9823</v>
      </c>
      <c r="GI388">
        <v>1.81763</v>
      </c>
      <c r="GJ388">
        <v>0.125162</v>
      </c>
      <c r="GK388">
        <v>0</v>
      </c>
      <c r="GL388">
        <v>25.456</v>
      </c>
      <c r="GM388">
        <v>999.9</v>
      </c>
      <c r="GN388">
        <v>61.812</v>
      </c>
      <c r="GO388">
        <v>30.051</v>
      </c>
      <c r="GP388">
        <v>29.412</v>
      </c>
      <c r="GQ388">
        <v>55.2534</v>
      </c>
      <c r="GR388">
        <v>49.3349</v>
      </c>
      <c r="GS388">
        <v>1</v>
      </c>
      <c r="GT388">
        <v>-0.00291921</v>
      </c>
      <c r="GU388">
        <v>1.04666</v>
      </c>
      <c r="GV388">
        <v>20.1139</v>
      </c>
      <c r="GW388">
        <v>5.19842</v>
      </c>
      <c r="GX388">
        <v>12.004</v>
      </c>
      <c r="GY388">
        <v>4.9753</v>
      </c>
      <c r="GZ388">
        <v>3.29298</v>
      </c>
      <c r="HA388">
        <v>9999</v>
      </c>
      <c r="HB388">
        <v>9999</v>
      </c>
      <c r="HC388">
        <v>999.9</v>
      </c>
      <c r="HD388">
        <v>9999</v>
      </c>
      <c r="HE388">
        <v>1.8631</v>
      </c>
      <c r="HF388">
        <v>1.86813</v>
      </c>
      <c r="HG388">
        <v>1.86787</v>
      </c>
      <c r="HH388">
        <v>1.86903</v>
      </c>
      <c r="HI388">
        <v>1.86988</v>
      </c>
      <c r="HJ388">
        <v>1.86585</v>
      </c>
      <c r="HK388">
        <v>1.86697</v>
      </c>
      <c r="HL388">
        <v>1.86839</v>
      </c>
      <c r="HM388">
        <v>5</v>
      </c>
      <c r="HN388">
        <v>0</v>
      </c>
      <c r="HO388">
        <v>0</v>
      </c>
      <c r="HP388">
        <v>0</v>
      </c>
      <c r="HQ388" t="s">
        <v>411</v>
      </c>
      <c r="HR388" t="s">
        <v>412</v>
      </c>
      <c r="HS388" t="s">
        <v>413</v>
      </c>
      <c r="HT388" t="s">
        <v>413</v>
      </c>
      <c r="HU388" t="s">
        <v>413</v>
      </c>
      <c r="HV388" t="s">
        <v>413</v>
      </c>
      <c r="HW388">
        <v>0</v>
      </c>
      <c r="HX388">
        <v>100</v>
      </c>
      <c r="HY388">
        <v>100</v>
      </c>
      <c r="HZ388">
        <v>12.22</v>
      </c>
      <c r="IA388">
        <v>0.5798</v>
      </c>
      <c r="IB388">
        <v>4.09459096810632</v>
      </c>
      <c r="IC388">
        <v>0.00701673648668627</v>
      </c>
      <c r="ID388">
        <v>-7.00304995360485e-07</v>
      </c>
      <c r="IE388">
        <v>-1.86506737496121e-11</v>
      </c>
      <c r="IF388">
        <v>0.00125787624930914</v>
      </c>
      <c r="IG388">
        <v>-0.0224036906934607</v>
      </c>
      <c r="IH388">
        <v>0.00249664406764014</v>
      </c>
      <c r="II388">
        <v>-2.59163740235367e-05</v>
      </c>
      <c r="IJ388">
        <v>-2</v>
      </c>
      <c r="IK388">
        <v>2020</v>
      </c>
      <c r="IL388">
        <v>1</v>
      </c>
      <c r="IM388">
        <v>25</v>
      </c>
      <c r="IN388">
        <v>156.3</v>
      </c>
      <c r="IO388">
        <v>156.3</v>
      </c>
      <c r="IP388">
        <v>2.69531</v>
      </c>
      <c r="IQ388">
        <v>2.60742</v>
      </c>
      <c r="IR388">
        <v>1.54785</v>
      </c>
      <c r="IS388">
        <v>2.30347</v>
      </c>
      <c r="IT388">
        <v>1.34644</v>
      </c>
      <c r="IU388">
        <v>2.44873</v>
      </c>
      <c r="IV388">
        <v>34.1905</v>
      </c>
      <c r="IW388">
        <v>24.2188</v>
      </c>
      <c r="IX388">
        <v>18</v>
      </c>
      <c r="IY388">
        <v>503.019</v>
      </c>
      <c r="IZ388">
        <v>398.565</v>
      </c>
      <c r="JA388">
        <v>23.6588</v>
      </c>
      <c r="JB388">
        <v>27.1583</v>
      </c>
      <c r="JC388">
        <v>30.0001</v>
      </c>
      <c r="JD388">
        <v>27.1195</v>
      </c>
      <c r="JE388">
        <v>27.0638</v>
      </c>
      <c r="JF388">
        <v>53.9464</v>
      </c>
      <c r="JG388">
        <v>24.4005</v>
      </c>
      <c r="JH388">
        <v>63.396</v>
      </c>
      <c r="JI388">
        <v>23.6579</v>
      </c>
      <c r="JJ388">
        <v>1410.74</v>
      </c>
      <c r="JK388">
        <v>24.6386</v>
      </c>
      <c r="JL388">
        <v>102.06</v>
      </c>
      <c r="JM388">
        <v>102.607</v>
      </c>
    </row>
    <row r="389" spans="1:273">
      <c r="A389">
        <v>373</v>
      </c>
      <c r="B389">
        <v>1510797302.1</v>
      </c>
      <c r="C389">
        <v>7970</v>
      </c>
      <c r="D389" t="s">
        <v>1157</v>
      </c>
      <c r="E389" t="s">
        <v>1158</v>
      </c>
      <c r="F389">
        <v>5</v>
      </c>
      <c r="G389" t="s">
        <v>798</v>
      </c>
      <c r="H389" t="s">
        <v>406</v>
      </c>
      <c r="I389">
        <v>1510797294.6</v>
      </c>
      <c r="J389">
        <f>(K389)/1000</f>
        <v>0</v>
      </c>
      <c r="K389">
        <f>IF(CZ389, AN389, AH389)</f>
        <v>0</v>
      </c>
      <c r="L389">
        <f>IF(CZ389, AI389, AG389)</f>
        <v>0</v>
      </c>
      <c r="M389">
        <f>DB389 - IF(AU389&gt;1, L389*CV389*100.0/(AW389*DP389), 0)</f>
        <v>0</v>
      </c>
      <c r="N389">
        <f>((T389-J389/2)*M389-L389)/(T389+J389/2)</f>
        <v>0</v>
      </c>
      <c r="O389">
        <f>N389*(DI389+DJ389)/1000.0</f>
        <v>0</v>
      </c>
      <c r="P389">
        <f>(DB389 - IF(AU389&gt;1, L389*CV389*100.0/(AW389*DP389), 0))*(DI389+DJ389)/1000.0</f>
        <v>0</v>
      </c>
      <c r="Q389">
        <f>2.0/((1/S389-1/R389)+SIGN(S389)*SQRT((1/S389-1/R389)*(1/S389-1/R389) + 4*CW389/((CW389+1)*(CW389+1))*(2*1/S389*1/R389-1/R389*1/R389)))</f>
        <v>0</v>
      </c>
      <c r="R389">
        <f>IF(LEFT(CX389,1)&lt;&gt;"0",IF(LEFT(CX389,1)="1",3.0,CY389),$D$5+$E$5*(DP389*DI389/($K$5*1000))+$F$5*(DP389*DI389/($K$5*1000))*MAX(MIN(CV389,$J$5),$I$5)*MAX(MIN(CV389,$J$5),$I$5)+$G$5*MAX(MIN(CV389,$J$5),$I$5)*(DP389*DI389/($K$5*1000))+$H$5*(DP389*DI389/($K$5*1000))*(DP389*DI389/($K$5*1000)))</f>
        <v>0</v>
      </c>
      <c r="S389">
        <f>J389*(1000-(1000*0.61365*exp(17.502*W389/(240.97+W389))/(DI389+DJ389)+DD389)/2)/(1000*0.61365*exp(17.502*W389/(240.97+W389))/(DI389+DJ389)-DD389)</f>
        <v>0</v>
      </c>
      <c r="T389">
        <f>1/((CW389+1)/(Q389/1.6)+1/(R389/1.37)) + CW389/((CW389+1)/(Q389/1.6) + CW389/(R389/1.37))</f>
        <v>0</v>
      </c>
      <c r="U389">
        <f>(CR389*CU389)</f>
        <v>0</v>
      </c>
      <c r="V389">
        <f>(DK389+(U389+2*0.95*5.67E-8*(((DK389+$B$7)+273)^4-(DK389+273)^4)-44100*J389)/(1.84*29.3*R389+8*0.95*5.67E-8*(DK389+273)^3))</f>
        <v>0</v>
      </c>
      <c r="W389">
        <f>($C$7*DL389+$D$7*DM389+$E$7*V389)</f>
        <v>0</v>
      </c>
      <c r="X389">
        <f>0.61365*exp(17.502*W389/(240.97+W389))</f>
        <v>0</v>
      </c>
      <c r="Y389">
        <f>(Z389/AA389*100)</f>
        <v>0</v>
      </c>
      <c r="Z389">
        <f>DD389*(DI389+DJ389)/1000</f>
        <v>0</v>
      </c>
      <c r="AA389">
        <f>0.61365*exp(17.502*DK389/(240.97+DK389))</f>
        <v>0</v>
      </c>
      <c r="AB389">
        <f>(X389-DD389*(DI389+DJ389)/1000)</f>
        <v>0</v>
      </c>
      <c r="AC389">
        <f>(-J389*44100)</f>
        <v>0</v>
      </c>
      <c r="AD389">
        <f>2*29.3*R389*0.92*(DK389-W389)</f>
        <v>0</v>
      </c>
      <c r="AE389">
        <f>2*0.95*5.67E-8*(((DK389+$B$7)+273)^4-(W389+273)^4)</f>
        <v>0</v>
      </c>
      <c r="AF389">
        <f>U389+AE389+AC389+AD389</f>
        <v>0</v>
      </c>
      <c r="AG389">
        <f>DH389*AU389*(DC389-DB389*(1000-AU389*DE389)/(1000-AU389*DD389))/(100*CV389)</f>
        <v>0</v>
      </c>
      <c r="AH389">
        <f>1000*DH389*AU389*(DD389-DE389)/(100*CV389*(1000-AU389*DD389))</f>
        <v>0</v>
      </c>
      <c r="AI389">
        <f>(AJ389 - AK389 - DI389*1E3/(8.314*(DK389+273.15)) * AM389/DH389 * AL389) * DH389/(100*CV389) * (1000 - DE389)/1000</f>
        <v>0</v>
      </c>
      <c r="AJ389">
        <v>1432.47896571423</v>
      </c>
      <c r="AK389">
        <v>1408.9443030303</v>
      </c>
      <c r="AL389">
        <v>3.46290396783841</v>
      </c>
      <c r="AM389">
        <v>64.6680745848926</v>
      </c>
      <c r="AN389">
        <f>(AP389 - AO389 + DI389*1E3/(8.314*(DK389+273.15)) * AR389/DH389 * AQ389) * DH389/(100*CV389) * 1000/(1000 - AP389)</f>
        <v>0</v>
      </c>
      <c r="AO389">
        <v>24.6572119901475</v>
      </c>
      <c r="AP389">
        <v>25.2641132867133</v>
      </c>
      <c r="AQ389">
        <v>-4.32117160835582e-05</v>
      </c>
      <c r="AR389">
        <v>99.6129753711119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MAX(0,($B$13+$C$13*DP389)/(1+$D$13*DP389)*DI389/(DK389+273)*$E$13)</f>
        <v>0</v>
      </c>
      <c r="AX389" t="s">
        <v>407</v>
      </c>
      <c r="AY389" t="s">
        <v>407</v>
      </c>
      <c r="AZ389">
        <v>0</v>
      </c>
      <c r="BA389">
        <v>0</v>
      </c>
      <c r="BB389">
        <f>1-AZ389/BA389</f>
        <v>0</v>
      </c>
      <c r="BC389">
        <v>0</v>
      </c>
      <c r="BD389" t="s">
        <v>407</v>
      </c>
      <c r="BE389" t="s">
        <v>407</v>
      </c>
      <c r="BF389">
        <v>0</v>
      </c>
      <c r="BG389">
        <v>0</v>
      </c>
      <c r="BH389">
        <f>1-BF389/BG389</f>
        <v>0</v>
      </c>
      <c r="BI389">
        <v>0.5</v>
      </c>
      <c r="BJ389">
        <f>CS389</f>
        <v>0</v>
      </c>
      <c r="BK389">
        <f>L389</f>
        <v>0</v>
      </c>
      <c r="BL389">
        <f>BH389*BI389*BJ389</f>
        <v>0</v>
      </c>
      <c r="BM389">
        <f>(BK389-BC389)/BJ389</f>
        <v>0</v>
      </c>
      <c r="BN389">
        <f>(BA389-BG389)/BG389</f>
        <v>0</v>
      </c>
      <c r="BO389">
        <f>AZ389/(BB389+AZ389/BG389)</f>
        <v>0</v>
      </c>
      <c r="BP389" t="s">
        <v>407</v>
      </c>
      <c r="BQ389">
        <v>0</v>
      </c>
      <c r="BR389">
        <f>IF(BQ389&lt;&gt;0, BQ389, BO389)</f>
        <v>0</v>
      </c>
      <c r="BS389">
        <f>1-BR389/BG389</f>
        <v>0</v>
      </c>
      <c r="BT389">
        <f>(BG389-BF389)/(BG389-BR389)</f>
        <v>0</v>
      </c>
      <c r="BU389">
        <f>(BA389-BG389)/(BA389-BR389)</f>
        <v>0</v>
      </c>
      <c r="BV389">
        <f>(BG389-BF389)/(BG389-AZ389)</f>
        <v>0</v>
      </c>
      <c r="BW389">
        <f>(BA389-BG389)/(BA389-AZ389)</f>
        <v>0</v>
      </c>
      <c r="BX389">
        <f>(BT389*BR389/BF389)</f>
        <v>0</v>
      </c>
      <c r="BY389">
        <f>(1-BX389)</f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f>$B$11*DQ389+$C$11*DR389+$F$11*EC389*(1-EF389)</f>
        <v>0</v>
      </c>
      <c r="CS389">
        <f>CR389*CT389</f>
        <v>0</v>
      </c>
      <c r="CT389">
        <f>($B$11*$D$9+$C$11*$D$9+$F$11*((EP389+EH389)/MAX(EP389+EH389+EQ389, 0.1)*$I$9+EQ389/MAX(EP389+EH389+EQ389, 0.1)*$J$9))/($B$11+$C$11+$F$11)</f>
        <v>0</v>
      </c>
      <c r="CU389">
        <f>($B$11*$K$9+$C$11*$K$9+$F$11*((EP389+EH389)/MAX(EP389+EH389+EQ389, 0.1)*$P$9+EQ389/MAX(EP389+EH389+EQ389, 0.1)*$Q$9))/($B$11+$C$11+$F$11)</f>
        <v>0</v>
      </c>
      <c r="CV389">
        <v>2.96</v>
      </c>
      <c r="CW389">
        <v>0.5</v>
      </c>
      <c r="CX389" t="s">
        <v>408</v>
      </c>
      <c r="CY389">
        <v>2</v>
      </c>
      <c r="CZ389" t="b">
        <v>1</v>
      </c>
      <c r="DA389">
        <v>1510797294.6</v>
      </c>
      <c r="DB389">
        <v>1349.82962962963</v>
      </c>
      <c r="DC389">
        <v>1380.42666666667</v>
      </c>
      <c r="DD389">
        <v>25.2679666666667</v>
      </c>
      <c r="DE389">
        <v>24.6578148148148</v>
      </c>
      <c r="DF389">
        <v>1337.64777777778</v>
      </c>
      <c r="DG389">
        <v>24.6880814814815</v>
      </c>
      <c r="DH389">
        <v>500.073666666667</v>
      </c>
      <c r="DI389">
        <v>89.7967037037037</v>
      </c>
      <c r="DJ389">
        <v>0.0999463925925926</v>
      </c>
      <c r="DK389">
        <v>26.5239555555556</v>
      </c>
      <c r="DL389">
        <v>27.5092074074074</v>
      </c>
      <c r="DM389">
        <v>999.9</v>
      </c>
      <c r="DN389">
        <v>0</v>
      </c>
      <c r="DO389">
        <v>0</v>
      </c>
      <c r="DP389">
        <v>10010.81</v>
      </c>
      <c r="DQ389">
        <v>0</v>
      </c>
      <c r="DR389">
        <v>9.8192</v>
      </c>
      <c r="DS389">
        <v>-30.5974185185185</v>
      </c>
      <c r="DT389">
        <v>1384.82148148148</v>
      </c>
      <c r="DU389">
        <v>1415.32555555556</v>
      </c>
      <c r="DV389">
        <v>0.610166259259259</v>
      </c>
      <c r="DW389">
        <v>1380.42666666667</v>
      </c>
      <c r="DX389">
        <v>24.6578148148148</v>
      </c>
      <c r="DY389">
        <v>2.26898074074074</v>
      </c>
      <c r="DZ389">
        <v>2.21418888888889</v>
      </c>
      <c r="EA389">
        <v>19.4578481481481</v>
      </c>
      <c r="EB389">
        <v>19.0653555555556</v>
      </c>
      <c r="EC389">
        <v>2000.02851851852</v>
      </c>
      <c r="ED389">
        <v>0.979995111111111</v>
      </c>
      <c r="EE389">
        <v>0.0200050518518518</v>
      </c>
      <c r="EF389">
        <v>0</v>
      </c>
      <c r="EG389">
        <v>2.25661111111111</v>
      </c>
      <c r="EH389">
        <v>0</v>
      </c>
      <c r="EI389">
        <v>4904.04148148148</v>
      </c>
      <c r="EJ389">
        <v>17300.3814814815</v>
      </c>
      <c r="EK389">
        <v>37.937</v>
      </c>
      <c r="EL389">
        <v>38.3956666666667</v>
      </c>
      <c r="EM389">
        <v>37.625</v>
      </c>
      <c r="EN389">
        <v>37.1203333333333</v>
      </c>
      <c r="EO389">
        <v>37.3423333333333</v>
      </c>
      <c r="EP389">
        <v>1960.01666666667</v>
      </c>
      <c r="EQ389">
        <v>40.0118518518519</v>
      </c>
      <c r="ER389">
        <v>0</v>
      </c>
      <c r="ES389">
        <v>1679598055.1</v>
      </c>
      <c r="ET389">
        <v>0</v>
      </c>
      <c r="EU389">
        <v>2.252612</v>
      </c>
      <c r="EV389">
        <v>0.0304538456282687</v>
      </c>
      <c r="EW389">
        <v>-1.03615391051227</v>
      </c>
      <c r="EX389">
        <v>4903.946</v>
      </c>
      <c r="EY389">
        <v>15</v>
      </c>
      <c r="EZ389">
        <v>0</v>
      </c>
      <c r="FA389" t="s">
        <v>409</v>
      </c>
      <c r="FB389">
        <v>1510787920.6</v>
      </c>
      <c r="FC389">
        <v>1510787921.6</v>
      </c>
      <c r="FD389">
        <v>0</v>
      </c>
      <c r="FE389">
        <v>-0.101</v>
      </c>
      <c r="FF389">
        <v>-0.012</v>
      </c>
      <c r="FG389">
        <v>6.901</v>
      </c>
      <c r="FH389">
        <v>0.516</v>
      </c>
      <c r="FI389">
        <v>420</v>
      </c>
      <c r="FJ389">
        <v>24</v>
      </c>
      <c r="FK389">
        <v>0.32</v>
      </c>
      <c r="FL389">
        <v>0.12</v>
      </c>
      <c r="FM389">
        <v>0.611805073170732</v>
      </c>
      <c r="FN389">
        <v>-0.0254874146341474</v>
      </c>
      <c r="FO389">
        <v>0.00288024870530345</v>
      </c>
      <c r="FP389">
        <v>1</v>
      </c>
      <c r="FQ389">
        <v>1</v>
      </c>
      <c r="FR389">
        <v>1</v>
      </c>
      <c r="FS389" t="s">
        <v>410</v>
      </c>
      <c r="FT389">
        <v>2.97278</v>
      </c>
      <c r="FU389">
        <v>2.75373</v>
      </c>
      <c r="FV389">
        <v>0.201406</v>
      </c>
      <c r="FW389">
        <v>0.205066</v>
      </c>
      <c r="FX389">
        <v>0.105866</v>
      </c>
      <c r="FY389">
        <v>0.105394</v>
      </c>
      <c r="FZ389">
        <v>31031.9</v>
      </c>
      <c r="GA389">
        <v>33690.7</v>
      </c>
      <c r="GB389">
        <v>35214.3</v>
      </c>
      <c r="GC389">
        <v>38437.3</v>
      </c>
      <c r="GD389">
        <v>44605.2</v>
      </c>
      <c r="GE389">
        <v>49653.7</v>
      </c>
      <c r="GF389">
        <v>54999.7</v>
      </c>
      <c r="GG389">
        <v>61638.3</v>
      </c>
      <c r="GH389">
        <v>1.9821</v>
      </c>
      <c r="GI389">
        <v>1.81782</v>
      </c>
      <c r="GJ389">
        <v>0.126041</v>
      </c>
      <c r="GK389">
        <v>0</v>
      </c>
      <c r="GL389">
        <v>25.4504</v>
      </c>
      <c r="GM389">
        <v>999.9</v>
      </c>
      <c r="GN389">
        <v>61.812</v>
      </c>
      <c r="GO389">
        <v>30.051</v>
      </c>
      <c r="GP389">
        <v>29.4152</v>
      </c>
      <c r="GQ389">
        <v>54.9934</v>
      </c>
      <c r="GR389">
        <v>48.9503</v>
      </c>
      <c r="GS389">
        <v>1</v>
      </c>
      <c r="GT389">
        <v>-0.0029878</v>
      </c>
      <c r="GU389">
        <v>1.03211</v>
      </c>
      <c r="GV389">
        <v>20.1138</v>
      </c>
      <c r="GW389">
        <v>5.19812</v>
      </c>
      <c r="GX389">
        <v>12.004</v>
      </c>
      <c r="GY389">
        <v>4.97435</v>
      </c>
      <c r="GZ389">
        <v>3.29298</v>
      </c>
      <c r="HA389">
        <v>9999</v>
      </c>
      <c r="HB389">
        <v>9999</v>
      </c>
      <c r="HC389">
        <v>999.9</v>
      </c>
      <c r="HD389">
        <v>9999</v>
      </c>
      <c r="HE389">
        <v>1.86311</v>
      </c>
      <c r="HF389">
        <v>1.86813</v>
      </c>
      <c r="HG389">
        <v>1.86792</v>
      </c>
      <c r="HH389">
        <v>1.86899</v>
      </c>
      <c r="HI389">
        <v>1.86986</v>
      </c>
      <c r="HJ389">
        <v>1.86584</v>
      </c>
      <c r="HK389">
        <v>1.86697</v>
      </c>
      <c r="HL389">
        <v>1.86833</v>
      </c>
      <c r="HM389">
        <v>5</v>
      </c>
      <c r="HN389">
        <v>0</v>
      </c>
      <c r="HO389">
        <v>0</v>
      </c>
      <c r="HP389">
        <v>0</v>
      </c>
      <c r="HQ389" t="s">
        <v>411</v>
      </c>
      <c r="HR389" t="s">
        <v>412</v>
      </c>
      <c r="HS389" t="s">
        <v>413</v>
      </c>
      <c r="HT389" t="s">
        <v>413</v>
      </c>
      <c r="HU389" t="s">
        <v>413</v>
      </c>
      <c r="HV389" t="s">
        <v>413</v>
      </c>
      <c r="HW389">
        <v>0</v>
      </c>
      <c r="HX389">
        <v>100</v>
      </c>
      <c r="HY389">
        <v>100</v>
      </c>
      <c r="HZ389">
        <v>12.31</v>
      </c>
      <c r="IA389">
        <v>0.5797</v>
      </c>
      <c r="IB389">
        <v>4.09459096810632</v>
      </c>
      <c r="IC389">
        <v>0.00701673648668627</v>
      </c>
      <c r="ID389">
        <v>-7.00304995360485e-07</v>
      </c>
      <c r="IE389">
        <v>-1.86506737496121e-11</v>
      </c>
      <c r="IF389">
        <v>0.00125787624930914</v>
      </c>
      <c r="IG389">
        <v>-0.0224036906934607</v>
      </c>
      <c r="IH389">
        <v>0.00249664406764014</v>
      </c>
      <c r="II389">
        <v>-2.59163740235367e-05</v>
      </c>
      <c r="IJ389">
        <v>-2</v>
      </c>
      <c r="IK389">
        <v>2020</v>
      </c>
      <c r="IL389">
        <v>1</v>
      </c>
      <c r="IM389">
        <v>25</v>
      </c>
      <c r="IN389">
        <v>156.4</v>
      </c>
      <c r="IO389">
        <v>156.3</v>
      </c>
      <c r="IP389">
        <v>2.72339</v>
      </c>
      <c r="IQ389">
        <v>2.60742</v>
      </c>
      <c r="IR389">
        <v>1.54785</v>
      </c>
      <c r="IS389">
        <v>2.30469</v>
      </c>
      <c r="IT389">
        <v>1.34644</v>
      </c>
      <c r="IU389">
        <v>2.45117</v>
      </c>
      <c r="IV389">
        <v>34.1905</v>
      </c>
      <c r="IW389">
        <v>24.2188</v>
      </c>
      <c r="IX389">
        <v>18</v>
      </c>
      <c r="IY389">
        <v>502.886</v>
      </c>
      <c r="IZ389">
        <v>398.675</v>
      </c>
      <c r="JA389">
        <v>23.652</v>
      </c>
      <c r="JB389">
        <v>27.1583</v>
      </c>
      <c r="JC389">
        <v>30</v>
      </c>
      <c r="JD389">
        <v>27.1195</v>
      </c>
      <c r="JE389">
        <v>27.0638</v>
      </c>
      <c r="JF389">
        <v>54.4901</v>
      </c>
      <c r="JG389">
        <v>24.4005</v>
      </c>
      <c r="JH389">
        <v>63.396</v>
      </c>
      <c r="JI389">
        <v>23.651</v>
      </c>
      <c r="JJ389">
        <v>1424.16</v>
      </c>
      <c r="JK389">
        <v>24.6455</v>
      </c>
      <c r="JL389">
        <v>102.059</v>
      </c>
      <c r="JM389">
        <v>102.607</v>
      </c>
    </row>
    <row r="390" spans="1:273">
      <c r="A390">
        <v>374</v>
      </c>
      <c r="B390">
        <v>1510797307.1</v>
      </c>
      <c r="C390">
        <v>7975</v>
      </c>
      <c r="D390" t="s">
        <v>1159</v>
      </c>
      <c r="E390" t="s">
        <v>1160</v>
      </c>
      <c r="F390">
        <v>5</v>
      </c>
      <c r="G390" t="s">
        <v>798</v>
      </c>
      <c r="H390" t="s">
        <v>406</v>
      </c>
      <c r="I390">
        <v>1510797299.31429</v>
      </c>
      <c r="J390">
        <f>(K390)/1000</f>
        <v>0</v>
      </c>
      <c r="K390">
        <f>IF(CZ390, AN390, AH390)</f>
        <v>0</v>
      </c>
      <c r="L390">
        <f>IF(CZ390, AI390, AG390)</f>
        <v>0</v>
      </c>
      <c r="M390">
        <f>DB390 - IF(AU390&gt;1, L390*CV390*100.0/(AW390*DP390), 0)</f>
        <v>0</v>
      </c>
      <c r="N390">
        <f>((T390-J390/2)*M390-L390)/(T390+J390/2)</f>
        <v>0</v>
      </c>
      <c r="O390">
        <f>N390*(DI390+DJ390)/1000.0</f>
        <v>0</v>
      </c>
      <c r="P390">
        <f>(DB390 - IF(AU390&gt;1, L390*CV390*100.0/(AW390*DP390), 0))*(DI390+DJ390)/1000.0</f>
        <v>0</v>
      </c>
      <c r="Q390">
        <f>2.0/((1/S390-1/R390)+SIGN(S390)*SQRT((1/S390-1/R390)*(1/S390-1/R390) + 4*CW390/((CW390+1)*(CW390+1))*(2*1/S390*1/R390-1/R390*1/R390)))</f>
        <v>0</v>
      </c>
      <c r="R390">
        <f>IF(LEFT(CX390,1)&lt;&gt;"0",IF(LEFT(CX390,1)="1",3.0,CY390),$D$5+$E$5*(DP390*DI390/($K$5*1000))+$F$5*(DP390*DI390/($K$5*1000))*MAX(MIN(CV390,$J$5),$I$5)*MAX(MIN(CV390,$J$5),$I$5)+$G$5*MAX(MIN(CV390,$J$5),$I$5)*(DP390*DI390/($K$5*1000))+$H$5*(DP390*DI390/($K$5*1000))*(DP390*DI390/($K$5*1000)))</f>
        <v>0</v>
      </c>
      <c r="S390">
        <f>J390*(1000-(1000*0.61365*exp(17.502*W390/(240.97+W390))/(DI390+DJ390)+DD390)/2)/(1000*0.61365*exp(17.502*W390/(240.97+W390))/(DI390+DJ390)-DD390)</f>
        <v>0</v>
      </c>
      <c r="T390">
        <f>1/((CW390+1)/(Q390/1.6)+1/(R390/1.37)) + CW390/((CW390+1)/(Q390/1.6) + CW390/(R390/1.37))</f>
        <v>0</v>
      </c>
      <c r="U390">
        <f>(CR390*CU390)</f>
        <v>0</v>
      </c>
      <c r="V390">
        <f>(DK390+(U390+2*0.95*5.67E-8*(((DK390+$B$7)+273)^4-(DK390+273)^4)-44100*J390)/(1.84*29.3*R390+8*0.95*5.67E-8*(DK390+273)^3))</f>
        <v>0</v>
      </c>
      <c r="W390">
        <f>($C$7*DL390+$D$7*DM390+$E$7*V390)</f>
        <v>0</v>
      </c>
      <c r="X390">
        <f>0.61365*exp(17.502*W390/(240.97+W390))</f>
        <v>0</v>
      </c>
      <c r="Y390">
        <f>(Z390/AA390*100)</f>
        <v>0</v>
      </c>
      <c r="Z390">
        <f>DD390*(DI390+DJ390)/1000</f>
        <v>0</v>
      </c>
      <c r="AA390">
        <f>0.61365*exp(17.502*DK390/(240.97+DK390))</f>
        <v>0</v>
      </c>
      <c r="AB390">
        <f>(X390-DD390*(DI390+DJ390)/1000)</f>
        <v>0</v>
      </c>
      <c r="AC390">
        <f>(-J390*44100)</f>
        <v>0</v>
      </c>
      <c r="AD390">
        <f>2*29.3*R390*0.92*(DK390-W390)</f>
        <v>0</v>
      </c>
      <c r="AE390">
        <f>2*0.95*5.67E-8*(((DK390+$B$7)+273)^4-(W390+273)^4)</f>
        <v>0</v>
      </c>
      <c r="AF390">
        <f>U390+AE390+AC390+AD390</f>
        <v>0</v>
      </c>
      <c r="AG390">
        <f>DH390*AU390*(DC390-DB390*(1000-AU390*DE390)/(1000-AU390*DD390))/(100*CV390)</f>
        <v>0</v>
      </c>
      <c r="AH390">
        <f>1000*DH390*AU390*(DD390-DE390)/(100*CV390*(1000-AU390*DD390))</f>
        <v>0</v>
      </c>
      <c r="AI390">
        <f>(AJ390 - AK390 - DI390*1E3/(8.314*(DK390+273.15)) * AM390/DH390 * AL390) * DH390/(100*CV390) * (1000 - DE390)/1000</f>
        <v>0</v>
      </c>
      <c r="AJ390">
        <v>1449.70373133618</v>
      </c>
      <c r="AK390">
        <v>1426.376</v>
      </c>
      <c r="AL390">
        <v>3.48887659978485</v>
      </c>
      <c r="AM390">
        <v>64.6680745848926</v>
      </c>
      <c r="AN390">
        <f>(AP390 - AO390 + DI390*1E3/(8.314*(DK390+273.15)) * AR390/DH390 * AQ390) * DH390/(100*CV390) * 1000/(1000 - AP390)</f>
        <v>0</v>
      </c>
      <c r="AO390">
        <v>24.6591036312067</v>
      </c>
      <c r="AP390">
        <v>25.2609300699301</v>
      </c>
      <c r="AQ390">
        <v>-4.97105137036431e-05</v>
      </c>
      <c r="AR390">
        <v>99.6129753711119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MAX(0,($B$13+$C$13*DP390)/(1+$D$13*DP390)*DI390/(DK390+273)*$E$13)</f>
        <v>0</v>
      </c>
      <c r="AX390" t="s">
        <v>407</v>
      </c>
      <c r="AY390" t="s">
        <v>407</v>
      </c>
      <c r="AZ390">
        <v>0</v>
      </c>
      <c r="BA390">
        <v>0</v>
      </c>
      <c r="BB390">
        <f>1-AZ390/BA390</f>
        <v>0</v>
      </c>
      <c r="BC390">
        <v>0</v>
      </c>
      <c r="BD390" t="s">
        <v>407</v>
      </c>
      <c r="BE390" t="s">
        <v>407</v>
      </c>
      <c r="BF390">
        <v>0</v>
      </c>
      <c r="BG390">
        <v>0</v>
      </c>
      <c r="BH390">
        <f>1-BF390/BG390</f>
        <v>0</v>
      </c>
      <c r="BI390">
        <v>0.5</v>
      </c>
      <c r="BJ390">
        <f>CS390</f>
        <v>0</v>
      </c>
      <c r="BK390">
        <f>L390</f>
        <v>0</v>
      </c>
      <c r="BL390">
        <f>BH390*BI390*BJ390</f>
        <v>0</v>
      </c>
      <c r="BM390">
        <f>(BK390-BC390)/BJ390</f>
        <v>0</v>
      </c>
      <c r="BN390">
        <f>(BA390-BG390)/BG390</f>
        <v>0</v>
      </c>
      <c r="BO390">
        <f>AZ390/(BB390+AZ390/BG390)</f>
        <v>0</v>
      </c>
      <c r="BP390" t="s">
        <v>407</v>
      </c>
      <c r="BQ390">
        <v>0</v>
      </c>
      <c r="BR390">
        <f>IF(BQ390&lt;&gt;0, BQ390, BO390)</f>
        <v>0</v>
      </c>
      <c r="BS390">
        <f>1-BR390/BG390</f>
        <v>0</v>
      </c>
      <c r="BT390">
        <f>(BG390-BF390)/(BG390-BR390)</f>
        <v>0</v>
      </c>
      <c r="BU390">
        <f>(BA390-BG390)/(BA390-BR390)</f>
        <v>0</v>
      </c>
      <c r="BV390">
        <f>(BG390-BF390)/(BG390-AZ390)</f>
        <v>0</v>
      </c>
      <c r="BW390">
        <f>(BA390-BG390)/(BA390-AZ390)</f>
        <v>0</v>
      </c>
      <c r="BX390">
        <f>(BT390*BR390/BF390)</f>
        <v>0</v>
      </c>
      <c r="BY390">
        <f>(1-BX390)</f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f>$B$11*DQ390+$C$11*DR390+$F$11*EC390*(1-EF390)</f>
        <v>0</v>
      </c>
      <c r="CS390">
        <f>CR390*CT390</f>
        <v>0</v>
      </c>
      <c r="CT390">
        <f>($B$11*$D$9+$C$11*$D$9+$F$11*((EP390+EH390)/MAX(EP390+EH390+EQ390, 0.1)*$I$9+EQ390/MAX(EP390+EH390+EQ390, 0.1)*$J$9))/($B$11+$C$11+$F$11)</f>
        <v>0</v>
      </c>
      <c r="CU390">
        <f>($B$11*$K$9+$C$11*$K$9+$F$11*((EP390+EH390)/MAX(EP390+EH390+EQ390, 0.1)*$P$9+EQ390/MAX(EP390+EH390+EQ390, 0.1)*$Q$9))/($B$11+$C$11+$F$11)</f>
        <v>0</v>
      </c>
      <c r="CV390">
        <v>2.96</v>
      </c>
      <c r="CW390">
        <v>0.5</v>
      </c>
      <c r="CX390" t="s">
        <v>408</v>
      </c>
      <c r="CY390">
        <v>2</v>
      </c>
      <c r="CZ390" t="b">
        <v>1</v>
      </c>
      <c r="DA390">
        <v>1510797299.31429</v>
      </c>
      <c r="DB390">
        <v>1365.68785714286</v>
      </c>
      <c r="DC390">
        <v>1396.29357142857</v>
      </c>
      <c r="DD390">
        <v>25.265125</v>
      </c>
      <c r="DE390">
        <v>24.6586714285714</v>
      </c>
      <c r="DF390">
        <v>1353.42535714286</v>
      </c>
      <c r="DG390">
        <v>24.6853892857143</v>
      </c>
      <c r="DH390">
        <v>500.084928571429</v>
      </c>
      <c r="DI390">
        <v>89.7968142857143</v>
      </c>
      <c r="DJ390">
        <v>0.100058775</v>
      </c>
      <c r="DK390">
        <v>26.517425</v>
      </c>
      <c r="DL390">
        <v>27.5069571428571</v>
      </c>
      <c r="DM390">
        <v>999.9</v>
      </c>
      <c r="DN390">
        <v>0</v>
      </c>
      <c r="DO390">
        <v>0</v>
      </c>
      <c r="DP390">
        <v>9997.25714285714</v>
      </c>
      <c r="DQ390">
        <v>0</v>
      </c>
      <c r="DR390">
        <v>9.8192</v>
      </c>
      <c r="DS390">
        <v>-30.6066321428571</v>
      </c>
      <c r="DT390">
        <v>1401.08642857143</v>
      </c>
      <c r="DU390">
        <v>1431.595</v>
      </c>
      <c r="DV390">
        <v>0.606459892857143</v>
      </c>
      <c r="DW390">
        <v>1396.29357142857</v>
      </c>
      <c r="DX390">
        <v>24.6586714285714</v>
      </c>
      <c r="DY390">
        <v>2.26872821428571</v>
      </c>
      <c r="DZ390">
        <v>2.21426892857143</v>
      </c>
      <c r="EA390">
        <v>19.4560571428571</v>
      </c>
      <c r="EB390">
        <v>19.0659428571429</v>
      </c>
      <c r="EC390">
        <v>2000.02535714286</v>
      </c>
      <c r="ED390">
        <v>0.979994964285715</v>
      </c>
      <c r="EE390">
        <v>0.0200052035714286</v>
      </c>
      <c r="EF390">
        <v>0</v>
      </c>
      <c r="EG390">
        <v>2.27877857142857</v>
      </c>
      <c r="EH390">
        <v>0</v>
      </c>
      <c r="EI390">
        <v>4903.86857142857</v>
      </c>
      <c r="EJ390">
        <v>17300.35</v>
      </c>
      <c r="EK390">
        <v>37.937</v>
      </c>
      <c r="EL390">
        <v>38.3993571428571</v>
      </c>
      <c r="EM390">
        <v>37.625</v>
      </c>
      <c r="EN390">
        <v>37.1205</v>
      </c>
      <c r="EO390">
        <v>37.35025</v>
      </c>
      <c r="EP390">
        <v>1960.01321428571</v>
      </c>
      <c r="EQ390">
        <v>40.0121428571429</v>
      </c>
      <c r="ER390">
        <v>0</v>
      </c>
      <c r="ES390">
        <v>1679598060.5</v>
      </c>
      <c r="ET390">
        <v>0</v>
      </c>
      <c r="EU390">
        <v>2.28916153846154</v>
      </c>
      <c r="EV390">
        <v>1.14743247102963</v>
      </c>
      <c r="EW390">
        <v>-1.88000002698008</v>
      </c>
      <c r="EX390">
        <v>4903.77730769231</v>
      </c>
      <c r="EY390">
        <v>15</v>
      </c>
      <c r="EZ390">
        <v>0</v>
      </c>
      <c r="FA390" t="s">
        <v>409</v>
      </c>
      <c r="FB390">
        <v>1510787920.6</v>
      </c>
      <c r="FC390">
        <v>1510787921.6</v>
      </c>
      <c r="FD390">
        <v>0</v>
      </c>
      <c r="FE390">
        <v>-0.101</v>
      </c>
      <c r="FF390">
        <v>-0.012</v>
      </c>
      <c r="FG390">
        <v>6.901</v>
      </c>
      <c r="FH390">
        <v>0.516</v>
      </c>
      <c r="FI390">
        <v>420</v>
      </c>
      <c r="FJ390">
        <v>24</v>
      </c>
      <c r="FK390">
        <v>0.32</v>
      </c>
      <c r="FL390">
        <v>0.12</v>
      </c>
      <c r="FM390">
        <v>0.608534780487805</v>
      </c>
      <c r="FN390">
        <v>-0.0449757700348418</v>
      </c>
      <c r="FO390">
        <v>0.00450294959977967</v>
      </c>
      <c r="FP390">
        <v>1</v>
      </c>
      <c r="FQ390">
        <v>1</v>
      </c>
      <c r="FR390">
        <v>1</v>
      </c>
      <c r="FS390" t="s">
        <v>410</v>
      </c>
      <c r="FT390">
        <v>2.97296</v>
      </c>
      <c r="FU390">
        <v>2.75375</v>
      </c>
      <c r="FV390">
        <v>0.202912</v>
      </c>
      <c r="FW390">
        <v>0.206528</v>
      </c>
      <c r="FX390">
        <v>0.105858</v>
      </c>
      <c r="FY390">
        <v>0.105401</v>
      </c>
      <c r="FZ390">
        <v>30973.3</v>
      </c>
      <c r="GA390">
        <v>33628.8</v>
      </c>
      <c r="GB390">
        <v>35214.2</v>
      </c>
      <c r="GC390">
        <v>38437.3</v>
      </c>
      <c r="GD390">
        <v>44605.4</v>
      </c>
      <c r="GE390">
        <v>49653.3</v>
      </c>
      <c r="GF390">
        <v>54999.5</v>
      </c>
      <c r="GG390">
        <v>61638.3</v>
      </c>
      <c r="GH390">
        <v>1.9823</v>
      </c>
      <c r="GI390">
        <v>1.81772</v>
      </c>
      <c r="GJ390">
        <v>0.125296</v>
      </c>
      <c r="GK390">
        <v>0</v>
      </c>
      <c r="GL390">
        <v>25.4454</v>
      </c>
      <c r="GM390">
        <v>999.9</v>
      </c>
      <c r="GN390">
        <v>61.812</v>
      </c>
      <c r="GO390">
        <v>30.051</v>
      </c>
      <c r="GP390">
        <v>29.4147</v>
      </c>
      <c r="GQ390">
        <v>55.8734</v>
      </c>
      <c r="GR390">
        <v>48.8582</v>
      </c>
      <c r="GS390">
        <v>1</v>
      </c>
      <c r="GT390">
        <v>-0.00314533</v>
      </c>
      <c r="GU390">
        <v>1.03645</v>
      </c>
      <c r="GV390">
        <v>20.114</v>
      </c>
      <c r="GW390">
        <v>5.19872</v>
      </c>
      <c r="GX390">
        <v>12.004</v>
      </c>
      <c r="GY390">
        <v>4.97535</v>
      </c>
      <c r="GZ390">
        <v>3.29308</v>
      </c>
      <c r="HA390">
        <v>9999</v>
      </c>
      <c r="HB390">
        <v>9999</v>
      </c>
      <c r="HC390">
        <v>999.9</v>
      </c>
      <c r="HD390">
        <v>9999</v>
      </c>
      <c r="HE390">
        <v>1.8631</v>
      </c>
      <c r="HF390">
        <v>1.86813</v>
      </c>
      <c r="HG390">
        <v>1.8679</v>
      </c>
      <c r="HH390">
        <v>1.86901</v>
      </c>
      <c r="HI390">
        <v>1.86985</v>
      </c>
      <c r="HJ390">
        <v>1.86585</v>
      </c>
      <c r="HK390">
        <v>1.86699</v>
      </c>
      <c r="HL390">
        <v>1.86832</v>
      </c>
      <c r="HM390">
        <v>5</v>
      </c>
      <c r="HN390">
        <v>0</v>
      </c>
      <c r="HO390">
        <v>0</v>
      </c>
      <c r="HP390">
        <v>0</v>
      </c>
      <c r="HQ390" t="s">
        <v>411</v>
      </c>
      <c r="HR390" t="s">
        <v>412</v>
      </c>
      <c r="HS390" t="s">
        <v>413</v>
      </c>
      <c r="HT390" t="s">
        <v>413</v>
      </c>
      <c r="HU390" t="s">
        <v>413</v>
      </c>
      <c r="HV390" t="s">
        <v>413</v>
      </c>
      <c r="HW390">
        <v>0</v>
      </c>
      <c r="HX390">
        <v>100</v>
      </c>
      <c r="HY390">
        <v>100</v>
      </c>
      <c r="HZ390">
        <v>12.39</v>
      </c>
      <c r="IA390">
        <v>0.5795</v>
      </c>
      <c r="IB390">
        <v>4.09459096810632</v>
      </c>
      <c r="IC390">
        <v>0.00701673648668627</v>
      </c>
      <c r="ID390">
        <v>-7.00304995360485e-07</v>
      </c>
      <c r="IE390">
        <v>-1.86506737496121e-11</v>
      </c>
      <c r="IF390">
        <v>0.00125787624930914</v>
      </c>
      <c r="IG390">
        <v>-0.0224036906934607</v>
      </c>
      <c r="IH390">
        <v>0.00249664406764014</v>
      </c>
      <c r="II390">
        <v>-2.59163740235367e-05</v>
      </c>
      <c r="IJ390">
        <v>-2</v>
      </c>
      <c r="IK390">
        <v>2020</v>
      </c>
      <c r="IL390">
        <v>1</v>
      </c>
      <c r="IM390">
        <v>25</v>
      </c>
      <c r="IN390">
        <v>156.4</v>
      </c>
      <c r="IO390">
        <v>156.4</v>
      </c>
      <c r="IP390">
        <v>2.74658</v>
      </c>
      <c r="IQ390">
        <v>2.60742</v>
      </c>
      <c r="IR390">
        <v>1.54785</v>
      </c>
      <c r="IS390">
        <v>2.30469</v>
      </c>
      <c r="IT390">
        <v>1.34644</v>
      </c>
      <c r="IU390">
        <v>2.41699</v>
      </c>
      <c r="IV390">
        <v>34.1905</v>
      </c>
      <c r="IW390">
        <v>24.2188</v>
      </c>
      <c r="IX390">
        <v>18</v>
      </c>
      <c r="IY390">
        <v>503.019</v>
      </c>
      <c r="IZ390">
        <v>398.62</v>
      </c>
      <c r="JA390">
        <v>23.6465</v>
      </c>
      <c r="JB390">
        <v>27.1597</v>
      </c>
      <c r="JC390">
        <v>30</v>
      </c>
      <c r="JD390">
        <v>27.1195</v>
      </c>
      <c r="JE390">
        <v>27.0638</v>
      </c>
      <c r="JF390">
        <v>54.9662</v>
      </c>
      <c r="JG390">
        <v>24.4005</v>
      </c>
      <c r="JH390">
        <v>63.396</v>
      </c>
      <c r="JI390">
        <v>23.6402</v>
      </c>
      <c r="JJ390">
        <v>1444.31</v>
      </c>
      <c r="JK390">
        <v>24.6448</v>
      </c>
      <c r="JL390">
        <v>102.059</v>
      </c>
      <c r="JM390">
        <v>102.607</v>
      </c>
    </row>
    <row r="391" spans="1:273">
      <c r="A391">
        <v>375</v>
      </c>
      <c r="B391">
        <v>1510797312.1</v>
      </c>
      <c r="C391">
        <v>7980</v>
      </c>
      <c r="D391" t="s">
        <v>1161</v>
      </c>
      <c r="E391" t="s">
        <v>1162</v>
      </c>
      <c r="F391">
        <v>5</v>
      </c>
      <c r="G391" t="s">
        <v>798</v>
      </c>
      <c r="H391" t="s">
        <v>406</v>
      </c>
      <c r="I391">
        <v>1510797304.6</v>
      </c>
      <c r="J391">
        <f>(K391)/1000</f>
        <v>0</v>
      </c>
      <c r="K391">
        <f>IF(CZ391, AN391, AH391)</f>
        <v>0</v>
      </c>
      <c r="L391">
        <f>IF(CZ391, AI391, AG391)</f>
        <v>0</v>
      </c>
      <c r="M391">
        <f>DB391 - IF(AU391&gt;1, L391*CV391*100.0/(AW391*DP391), 0)</f>
        <v>0</v>
      </c>
      <c r="N391">
        <f>((T391-J391/2)*M391-L391)/(T391+J391/2)</f>
        <v>0</v>
      </c>
      <c r="O391">
        <f>N391*(DI391+DJ391)/1000.0</f>
        <v>0</v>
      </c>
      <c r="P391">
        <f>(DB391 - IF(AU391&gt;1, L391*CV391*100.0/(AW391*DP391), 0))*(DI391+DJ391)/1000.0</f>
        <v>0</v>
      </c>
      <c r="Q391">
        <f>2.0/((1/S391-1/R391)+SIGN(S391)*SQRT((1/S391-1/R391)*(1/S391-1/R391) + 4*CW391/((CW391+1)*(CW391+1))*(2*1/S391*1/R391-1/R391*1/R391)))</f>
        <v>0</v>
      </c>
      <c r="R391">
        <f>IF(LEFT(CX391,1)&lt;&gt;"0",IF(LEFT(CX391,1)="1",3.0,CY391),$D$5+$E$5*(DP391*DI391/($K$5*1000))+$F$5*(DP391*DI391/($K$5*1000))*MAX(MIN(CV391,$J$5),$I$5)*MAX(MIN(CV391,$J$5),$I$5)+$G$5*MAX(MIN(CV391,$J$5),$I$5)*(DP391*DI391/($K$5*1000))+$H$5*(DP391*DI391/($K$5*1000))*(DP391*DI391/($K$5*1000)))</f>
        <v>0</v>
      </c>
      <c r="S391">
        <f>J391*(1000-(1000*0.61365*exp(17.502*W391/(240.97+W391))/(DI391+DJ391)+DD391)/2)/(1000*0.61365*exp(17.502*W391/(240.97+W391))/(DI391+DJ391)-DD391)</f>
        <v>0</v>
      </c>
      <c r="T391">
        <f>1/((CW391+1)/(Q391/1.6)+1/(R391/1.37)) + CW391/((CW391+1)/(Q391/1.6) + CW391/(R391/1.37))</f>
        <v>0</v>
      </c>
      <c r="U391">
        <f>(CR391*CU391)</f>
        <v>0</v>
      </c>
      <c r="V391">
        <f>(DK391+(U391+2*0.95*5.67E-8*(((DK391+$B$7)+273)^4-(DK391+273)^4)-44100*J391)/(1.84*29.3*R391+8*0.95*5.67E-8*(DK391+273)^3))</f>
        <v>0</v>
      </c>
      <c r="W391">
        <f>($C$7*DL391+$D$7*DM391+$E$7*V391)</f>
        <v>0</v>
      </c>
      <c r="X391">
        <f>0.61365*exp(17.502*W391/(240.97+W391))</f>
        <v>0</v>
      </c>
      <c r="Y391">
        <f>(Z391/AA391*100)</f>
        <v>0</v>
      </c>
      <c r="Z391">
        <f>DD391*(DI391+DJ391)/1000</f>
        <v>0</v>
      </c>
      <c r="AA391">
        <f>0.61365*exp(17.502*DK391/(240.97+DK391))</f>
        <v>0</v>
      </c>
      <c r="AB391">
        <f>(X391-DD391*(DI391+DJ391)/1000)</f>
        <v>0</v>
      </c>
      <c r="AC391">
        <f>(-J391*44100)</f>
        <v>0</v>
      </c>
      <c r="AD391">
        <f>2*29.3*R391*0.92*(DK391-W391)</f>
        <v>0</v>
      </c>
      <c r="AE391">
        <f>2*0.95*5.67E-8*(((DK391+$B$7)+273)^4-(W391+273)^4)</f>
        <v>0</v>
      </c>
      <c r="AF391">
        <f>U391+AE391+AC391+AD391</f>
        <v>0</v>
      </c>
      <c r="AG391">
        <f>DH391*AU391*(DC391-DB391*(1000-AU391*DE391)/(1000-AU391*DD391))/(100*CV391)</f>
        <v>0</v>
      </c>
      <c r="AH391">
        <f>1000*DH391*AU391*(DD391-DE391)/(100*CV391*(1000-AU391*DD391))</f>
        <v>0</v>
      </c>
      <c r="AI391">
        <f>(AJ391 - AK391 - DI391*1E3/(8.314*(DK391+273.15)) * AM391/DH391 * AL391) * DH391/(100*CV391) * (1000 - DE391)/1000</f>
        <v>0</v>
      </c>
      <c r="AJ391">
        <v>1466.86819954393</v>
      </c>
      <c r="AK391">
        <v>1443.5896969697</v>
      </c>
      <c r="AL391">
        <v>3.44557836226677</v>
      </c>
      <c r="AM391">
        <v>64.6680745848926</v>
      </c>
      <c r="AN391">
        <f>(AP391 - AO391 + DI391*1E3/(8.314*(DK391+273.15)) * AR391/DH391 * AQ391) * DH391/(100*CV391) * 1000/(1000 - AP391)</f>
        <v>0</v>
      </c>
      <c r="AO391">
        <v>24.6607798902675</v>
      </c>
      <c r="AP391">
        <v>25.2576755244755</v>
      </c>
      <c r="AQ391">
        <v>-4.0945859324063e-05</v>
      </c>
      <c r="AR391">
        <v>99.6129753711119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MAX(0,($B$13+$C$13*DP391)/(1+$D$13*DP391)*DI391/(DK391+273)*$E$13)</f>
        <v>0</v>
      </c>
      <c r="AX391" t="s">
        <v>407</v>
      </c>
      <c r="AY391" t="s">
        <v>407</v>
      </c>
      <c r="AZ391">
        <v>0</v>
      </c>
      <c r="BA391">
        <v>0</v>
      </c>
      <c r="BB391">
        <f>1-AZ391/BA391</f>
        <v>0</v>
      </c>
      <c r="BC391">
        <v>0</v>
      </c>
      <c r="BD391" t="s">
        <v>407</v>
      </c>
      <c r="BE391" t="s">
        <v>407</v>
      </c>
      <c r="BF391">
        <v>0</v>
      </c>
      <c r="BG391">
        <v>0</v>
      </c>
      <c r="BH391">
        <f>1-BF391/BG391</f>
        <v>0</v>
      </c>
      <c r="BI391">
        <v>0.5</v>
      </c>
      <c r="BJ391">
        <f>CS391</f>
        <v>0</v>
      </c>
      <c r="BK391">
        <f>L391</f>
        <v>0</v>
      </c>
      <c r="BL391">
        <f>BH391*BI391*BJ391</f>
        <v>0</v>
      </c>
      <c r="BM391">
        <f>(BK391-BC391)/BJ391</f>
        <v>0</v>
      </c>
      <c r="BN391">
        <f>(BA391-BG391)/BG391</f>
        <v>0</v>
      </c>
      <c r="BO391">
        <f>AZ391/(BB391+AZ391/BG391)</f>
        <v>0</v>
      </c>
      <c r="BP391" t="s">
        <v>407</v>
      </c>
      <c r="BQ391">
        <v>0</v>
      </c>
      <c r="BR391">
        <f>IF(BQ391&lt;&gt;0, BQ391, BO391)</f>
        <v>0</v>
      </c>
      <c r="BS391">
        <f>1-BR391/BG391</f>
        <v>0</v>
      </c>
      <c r="BT391">
        <f>(BG391-BF391)/(BG391-BR391)</f>
        <v>0</v>
      </c>
      <c r="BU391">
        <f>(BA391-BG391)/(BA391-BR391)</f>
        <v>0</v>
      </c>
      <c r="BV391">
        <f>(BG391-BF391)/(BG391-AZ391)</f>
        <v>0</v>
      </c>
      <c r="BW391">
        <f>(BA391-BG391)/(BA391-AZ391)</f>
        <v>0</v>
      </c>
      <c r="BX391">
        <f>(BT391*BR391/BF391)</f>
        <v>0</v>
      </c>
      <c r="BY391">
        <f>(1-BX391)</f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f>$B$11*DQ391+$C$11*DR391+$F$11*EC391*(1-EF391)</f>
        <v>0</v>
      </c>
      <c r="CS391">
        <f>CR391*CT391</f>
        <v>0</v>
      </c>
      <c r="CT391">
        <f>($B$11*$D$9+$C$11*$D$9+$F$11*((EP391+EH391)/MAX(EP391+EH391+EQ391, 0.1)*$I$9+EQ391/MAX(EP391+EH391+EQ391, 0.1)*$J$9))/($B$11+$C$11+$F$11)</f>
        <v>0</v>
      </c>
      <c r="CU391">
        <f>($B$11*$K$9+$C$11*$K$9+$F$11*((EP391+EH391)/MAX(EP391+EH391+EQ391, 0.1)*$P$9+EQ391/MAX(EP391+EH391+EQ391, 0.1)*$Q$9))/($B$11+$C$11+$F$11)</f>
        <v>0</v>
      </c>
      <c r="CV391">
        <v>2.96</v>
      </c>
      <c r="CW391">
        <v>0.5</v>
      </c>
      <c r="CX391" t="s">
        <v>408</v>
      </c>
      <c r="CY391">
        <v>2</v>
      </c>
      <c r="CZ391" t="b">
        <v>1</v>
      </c>
      <c r="DA391">
        <v>1510797304.6</v>
      </c>
      <c r="DB391">
        <v>1383.51333333333</v>
      </c>
      <c r="DC391">
        <v>1414.06518518519</v>
      </c>
      <c r="DD391">
        <v>25.2619407407407</v>
      </c>
      <c r="DE391">
        <v>24.6592814814815</v>
      </c>
      <c r="DF391">
        <v>1371.16222222222</v>
      </c>
      <c r="DG391">
        <v>24.6823666666667</v>
      </c>
      <c r="DH391">
        <v>500.084888888889</v>
      </c>
      <c r="DI391">
        <v>89.7963074074074</v>
      </c>
      <c r="DJ391">
        <v>0.100059492592593</v>
      </c>
      <c r="DK391">
        <v>26.5092962962963</v>
      </c>
      <c r="DL391">
        <v>27.5011962962963</v>
      </c>
      <c r="DM391">
        <v>999.9</v>
      </c>
      <c r="DN391">
        <v>0</v>
      </c>
      <c r="DO391">
        <v>0</v>
      </c>
      <c r="DP391">
        <v>9989.53814814815</v>
      </c>
      <c r="DQ391">
        <v>0</v>
      </c>
      <c r="DR391">
        <v>9.8192</v>
      </c>
      <c r="DS391">
        <v>-30.5525888888889</v>
      </c>
      <c r="DT391">
        <v>1419.36925925926</v>
      </c>
      <c r="DU391">
        <v>1449.81703703704</v>
      </c>
      <c r="DV391">
        <v>0.602655481481482</v>
      </c>
      <c r="DW391">
        <v>1414.06518518519</v>
      </c>
      <c r="DX391">
        <v>24.6592814814815</v>
      </c>
      <c r="DY391">
        <v>2.26842925925926</v>
      </c>
      <c r="DZ391">
        <v>2.21431148148148</v>
      </c>
      <c r="EA391">
        <v>19.453937037037</v>
      </c>
      <c r="EB391">
        <v>19.0662481481482</v>
      </c>
      <c r="EC391">
        <v>2000.02222222222</v>
      </c>
      <c r="ED391">
        <v>0.979995</v>
      </c>
      <c r="EE391">
        <v>0.0200051666666667</v>
      </c>
      <c r="EF391">
        <v>0</v>
      </c>
      <c r="EG391">
        <v>2.32528518518519</v>
      </c>
      <c r="EH391">
        <v>0</v>
      </c>
      <c r="EI391">
        <v>4903.68</v>
      </c>
      <c r="EJ391">
        <v>17300.3259259259</v>
      </c>
      <c r="EK391">
        <v>37.937</v>
      </c>
      <c r="EL391">
        <v>38.3956666666667</v>
      </c>
      <c r="EM391">
        <v>37.625</v>
      </c>
      <c r="EN391">
        <v>37.1203333333333</v>
      </c>
      <c r="EO391">
        <v>37.3563333333333</v>
      </c>
      <c r="EP391">
        <v>1960.01037037037</v>
      </c>
      <c r="EQ391">
        <v>40.0118518518519</v>
      </c>
      <c r="ER391">
        <v>0</v>
      </c>
      <c r="ES391">
        <v>1679598065.3</v>
      </c>
      <c r="ET391">
        <v>0</v>
      </c>
      <c r="EU391">
        <v>2.34163461538462</v>
      </c>
      <c r="EV391">
        <v>0.556782903689355</v>
      </c>
      <c r="EW391">
        <v>-0.708376083227919</v>
      </c>
      <c r="EX391">
        <v>4903.63692307692</v>
      </c>
      <c r="EY391">
        <v>15</v>
      </c>
      <c r="EZ391">
        <v>0</v>
      </c>
      <c r="FA391" t="s">
        <v>409</v>
      </c>
      <c r="FB391">
        <v>1510787920.6</v>
      </c>
      <c r="FC391">
        <v>1510787921.6</v>
      </c>
      <c r="FD391">
        <v>0</v>
      </c>
      <c r="FE391">
        <v>-0.101</v>
      </c>
      <c r="FF391">
        <v>-0.012</v>
      </c>
      <c r="FG391">
        <v>6.901</v>
      </c>
      <c r="FH391">
        <v>0.516</v>
      </c>
      <c r="FI391">
        <v>420</v>
      </c>
      <c r="FJ391">
        <v>24</v>
      </c>
      <c r="FK391">
        <v>0.32</v>
      </c>
      <c r="FL391">
        <v>0.12</v>
      </c>
      <c r="FM391">
        <v>0.60471587804878</v>
      </c>
      <c r="FN391">
        <v>-0.0439435400696854</v>
      </c>
      <c r="FO391">
        <v>0.00442611183879465</v>
      </c>
      <c r="FP391">
        <v>1</v>
      </c>
      <c r="FQ391">
        <v>1</v>
      </c>
      <c r="FR391">
        <v>1</v>
      </c>
      <c r="FS391" t="s">
        <v>410</v>
      </c>
      <c r="FT391">
        <v>2.97282</v>
      </c>
      <c r="FU391">
        <v>2.7539</v>
      </c>
      <c r="FV391">
        <v>0.204389</v>
      </c>
      <c r="FW391">
        <v>0.207985</v>
      </c>
      <c r="FX391">
        <v>0.10585</v>
      </c>
      <c r="FY391">
        <v>0.105393</v>
      </c>
      <c r="FZ391">
        <v>30916.1</v>
      </c>
      <c r="GA391">
        <v>33567.2</v>
      </c>
      <c r="GB391">
        <v>35214.4</v>
      </c>
      <c r="GC391">
        <v>38437.5</v>
      </c>
      <c r="GD391">
        <v>44606.2</v>
      </c>
      <c r="GE391">
        <v>49653.9</v>
      </c>
      <c r="GF391">
        <v>54999.8</v>
      </c>
      <c r="GG391">
        <v>61638.5</v>
      </c>
      <c r="GH391">
        <v>1.9821</v>
      </c>
      <c r="GI391">
        <v>1.81765</v>
      </c>
      <c r="GJ391">
        <v>0.1247</v>
      </c>
      <c r="GK391">
        <v>0</v>
      </c>
      <c r="GL391">
        <v>25.4402</v>
      </c>
      <c r="GM391">
        <v>999.9</v>
      </c>
      <c r="GN391">
        <v>61.812</v>
      </c>
      <c r="GO391">
        <v>30.051</v>
      </c>
      <c r="GP391">
        <v>29.414</v>
      </c>
      <c r="GQ391">
        <v>55.7334</v>
      </c>
      <c r="GR391">
        <v>48.8582</v>
      </c>
      <c r="GS391">
        <v>1</v>
      </c>
      <c r="GT391">
        <v>-0.00296494</v>
      </c>
      <c r="GU391">
        <v>0.389262</v>
      </c>
      <c r="GV391">
        <v>20.115</v>
      </c>
      <c r="GW391">
        <v>5.19857</v>
      </c>
      <c r="GX391">
        <v>12.004</v>
      </c>
      <c r="GY391">
        <v>4.9753</v>
      </c>
      <c r="GZ391">
        <v>3.29298</v>
      </c>
      <c r="HA391">
        <v>9999</v>
      </c>
      <c r="HB391">
        <v>9999</v>
      </c>
      <c r="HC391">
        <v>999.9</v>
      </c>
      <c r="HD391">
        <v>9999</v>
      </c>
      <c r="HE391">
        <v>1.8631</v>
      </c>
      <c r="HF391">
        <v>1.86813</v>
      </c>
      <c r="HG391">
        <v>1.86787</v>
      </c>
      <c r="HH391">
        <v>1.86899</v>
      </c>
      <c r="HI391">
        <v>1.86985</v>
      </c>
      <c r="HJ391">
        <v>1.86587</v>
      </c>
      <c r="HK391">
        <v>1.86699</v>
      </c>
      <c r="HL391">
        <v>1.86835</v>
      </c>
      <c r="HM391">
        <v>5</v>
      </c>
      <c r="HN391">
        <v>0</v>
      </c>
      <c r="HO391">
        <v>0</v>
      </c>
      <c r="HP391">
        <v>0</v>
      </c>
      <c r="HQ391" t="s">
        <v>411</v>
      </c>
      <c r="HR391" t="s">
        <v>412</v>
      </c>
      <c r="HS391" t="s">
        <v>413</v>
      </c>
      <c r="HT391" t="s">
        <v>413</v>
      </c>
      <c r="HU391" t="s">
        <v>413</v>
      </c>
      <c r="HV391" t="s">
        <v>413</v>
      </c>
      <c r="HW391">
        <v>0</v>
      </c>
      <c r="HX391">
        <v>100</v>
      </c>
      <c r="HY391">
        <v>100</v>
      </c>
      <c r="HZ391">
        <v>12.48</v>
      </c>
      <c r="IA391">
        <v>0.5794</v>
      </c>
      <c r="IB391">
        <v>4.09459096810632</v>
      </c>
      <c r="IC391">
        <v>0.00701673648668627</v>
      </c>
      <c r="ID391">
        <v>-7.00304995360485e-07</v>
      </c>
      <c r="IE391">
        <v>-1.86506737496121e-11</v>
      </c>
      <c r="IF391">
        <v>0.00125787624930914</v>
      </c>
      <c r="IG391">
        <v>-0.0224036906934607</v>
      </c>
      <c r="IH391">
        <v>0.00249664406764014</v>
      </c>
      <c r="II391">
        <v>-2.59163740235367e-05</v>
      </c>
      <c r="IJ391">
        <v>-2</v>
      </c>
      <c r="IK391">
        <v>2020</v>
      </c>
      <c r="IL391">
        <v>1</v>
      </c>
      <c r="IM391">
        <v>25</v>
      </c>
      <c r="IN391">
        <v>156.5</v>
      </c>
      <c r="IO391">
        <v>156.5</v>
      </c>
      <c r="IP391">
        <v>2.77466</v>
      </c>
      <c r="IQ391">
        <v>2.6062</v>
      </c>
      <c r="IR391">
        <v>1.54785</v>
      </c>
      <c r="IS391">
        <v>2.30469</v>
      </c>
      <c r="IT391">
        <v>1.34644</v>
      </c>
      <c r="IU391">
        <v>2.3938</v>
      </c>
      <c r="IV391">
        <v>34.1905</v>
      </c>
      <c r="IW391">
        <v>24.2188</v>
      </c>
      <c r="IX391">
        <v>18</v>
      </c>
      <c r="IY391">
        <v>502.886</v>
      </c>
      <c r="IZ391">
        <v>398.579</v>
      </c>
      <c r="JA391">
        <v>23.6505</v>
      </c>
      <c r="JB391">
        <v>27.1606</v>
      </c>
      <c r="JC391">
        <v>30.0001</v>
      </c>
      <c r="JD391">
        <v>27.1195</v>
      </c>
      <c r="JE391">
        <v>27.0638</v>
      </c>
      <c r="JF391">
        <v>55.5156</v>
      </c>
      <c r="JG391">
        <v>24.4005</v>
      </c>
      <c r="JH391">
        <v>63.396</v>
      </c>
      <c r="JI391">
        <v>23.89</v>
      </c>
      <c r="JJ391">
        <v>1457.77</v>
      </c>
      <c r="JK391">
        <v>24.6524</v>
      </c>
      <c r="JL391">
        <v>102.06</v>
      </c>
      <c r="JM391">
        <v>102.607</v>
      </c>
    </row>
    <row r="392" spans="1:273">
      <c r="A392">
        <v>376</v>
      </c>
      <c r="B392">
        <v>1510797317.1</v>
      </c>
      <c r="C392">
        <v>7985</v>
      </c>
      <c r="D392" t="s">
        <v>1163</v>
      </c>
      <c r="E392" t="s">
        <v>1164</v>
      </c>
      <c r="F392">
        <v>5</v>
      </c>
      <c r="G392" t="s">
        <v>798</v>
      </c>
      <c r="H392" t="s">
        <v>406</v>
      </c>
      <c r="I392">
        <v>1510797309.31429</v>
      </c>
      <c r="J392">
        <f>(K392)/1000</f>
        <v>0</v>
      </c>
      <c r="K392">
        <f>IF(CZ392, AN392, AH392)</f>
        <v>0</v>
      </c>
      <c r="L392">
        <f>IF(CZ392, AI392, AG392)</f>
        <v>0</v>
      </c>
      <c r="M392">
        <f>DB392 - IF(AU392&gt;1, L392*CV392*100.0/(AW392*DP392), 0)</f>
        <v>0</v>
      </c>
      <c r="N392">
        <f>((T392-J392/2)*M392-L392)/(T392+J392/2)</f>
        <v>0</v>
      </c>
      <c r="O392">
        <f>N392*(DI392+DJ392)/1000.0</f>
        <v>0</v>
      </c>
      <c r="P392">
        <f>(DB392 - IF(AU392&gt;1, L392*CV392*100.0/(AW392*DP392), 0))*(DI392+DJ392)/1000.0</f>
        <v>0</v>
      </c>
      <c r="Q392">
        <f>2.0/((1/S392-1/R392)+SIGN(S392)*SQRT((1/S392-1/R392)*(1/S392-1/R392) + 4*CW392/((CW392+1)*(CW392+1))*(2*1/S392*1/R392-1/R392*1/R392)))</f>
        <v>0</v>
      </c>
      <c r="R392">
        <f>IF(LEFT(CX392,1)&lt;&gt;"0",IF(LEFT(CX392,1)="1",3.0,CY392),$D$5+$E$5*(DP392*DI392/($K$5*1000))+$F$5*(DP392*DI392/($K$5*1000))*MAX(MIN(CV392,$J$5),$I$5)*MAX(MIN(CV392,$J$5),$I$5)+$G$5*MAX(MIN(CV392,$J$5),$I$5)*(DP392*DI392/($K$5*1000))+$H$5*(DP392*DI392/($K$5*1000))*(DP392*DI392/($K$5*1000)))</f>
        <v>0</v>
      </c>
      <c r="S392">
        <f>J392*(1000-(1000*0.61365*exp(17.502*W392/(240.97+W392))/(DI392+DJ392)+DD392)/2)/(1000*0.61365*exp(17.502*W392/(240.97+W392))/(DI392+DJ392)-DD392)</f>
        <v>0</v>
      </c>
      <c r="T392">
        <f>1/((CW392+1)/(Q392/1.6)+1/(R392/1.37)) + CW392/((CW392+1)/(Q392/1.6) + CW392/(R392/1.37))</f>
        <v>0</v>
      </c>
      <c r="U392">
        <f>(CR392*CU392)</f>
        <v>0</v>
      </c>
      <c r="V392">
        <f>(DK392+(U392+2*0.95*5.67E-8*(((DK392+$B$7)+273)^4-(DK392+273)^4)-44100*J392)/(1.84*29.3*R392+8*0.95*5.67E-8*(DK392+273)^3))</f>
        <v>0</v>
      </c>
      <c r="W392">
        <f>($C$7*DL392+$D$7*DM392+$E$7*V392)</f>
        <v>0</v>
      </c>
      <c r="X392">
        <f>0.61365*exp(17.502*W392/(240.97+W392))</f>
        <v>0</v>
      </c>
      <c r="Y392">
        <f>(Z392/AA392*100)</f>
        <v>0</v>
      </c>
      <c r="Z392">
        <f>DD392*(DI392+DJ392)/1000</f>
        <v>0</v>
      </c>
      <c r="AA392">
        <f>0.61365*exp(17.502*DK392/(240.97+DK392))</f>
        <v>0</v>
      </c>
      <c r="AB392">
        <f>(X392-DD392*(DI392+DJ392)/1000)</f>
        <v>0</v>
      </c>
      <c r="AC392">
        <f>(-J392*44100)</f>
        <v>0</v>
      </c>
      <c r="AD392">
        <f>2*29.3*R392*0.92*(DK392-W392)</f>
        <v>0</v>
      </c>
      <c r="AE392">
        <f>2*0.95*5.67E-8*(((DK392+$B$7)+273)^4-(W392+273)^4)</f>
        <v>0</v>
      </c>
      <c r="AF392">
        <f>U392+AE392+AC392+AD392</f>
        <v>0</v>
      </c>
      <c r="AG392">
        <f>DH392*AU392*(DC392-DB392*(1000-AU392*DE392)/(1000-AU392*DD392))/(100*CV392)</f>
        <v>0</v>
      </c>
      <c r="AH392">
        <f>1000*DH392*AU392*(DD392-DE392)/(100*CV392*(1000-AU392*DD392))</f>
        <v>0</v>
      </c>
      <c r="AI392">
        <f>(AJ392 - AK392 - DI392*1E3/(8.314*(DK392+273.15)) * AM392/DH392 * AL392) * DH392/(100*CV392) * (1000 - DE392)/1000</f>
        <v>0</v>
      </c>
      <c r="AJ392">
        <v>1484.48642829008</v>
      </c>
      <c r="AK392">
        <v>1460.95787878788</v>
      </c>
      <c r="AL392">
        <v>3.4831079446915</v>
      </c>
      <c r="AM392">
        <v>64.6680745848926</v>
      </c>
      <c r="AN392">
        <f>(AP392 - AO392 + DI392*1E3/(8.314*(DK392+273.15)) * AR392/DH392 * AQ392) * DH392/(100*CV392) * 1000/(1000 - AP392)</f>
        <v>0</v>
      </c>
      <c r="AO392">
        <v>24.6593861931582</v>
      </c>
      <c r="AP392">
        <v>25.2681734265734</v>
      </c>
      <c r="AQ392">
        <v>-4.24973525027214e-06</v>
      </c>
      <c r="AR392">
        <v>99.6129753711119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MAX(0,($B$13+$C$13*DP392)/(1+$D$13*DP392)*DI392/(DK392+273)*$E$13)</f>
        <v>0</v>
      </c>
      <c r="AX392" t="s">
        <v>407</v>
      </c>
      <c r="AY392" t="s">
        <v>407</v>
      </c>
      <c r="AZ392">
        <v>0</v>
      </c>
      <c r="BA392">
        <v>0</v>
      </c>
      <c r="BB392">
        <f>1-AZ392/BA392</f>
        <v>0</v>
      </c>
      <c r="BC392">
        <v>0</v>
      </c>
      <c r="BD392" t="s">
        <v>407</v>
      </c>
      <c r="BE392" t="s">
        <v>407</v>
      </c>
      <c r="BF392">
        <v>0</v>
      </c>
      <c r="BG392">
        <v>0</v>
      </c>
      <c r="BH392">
        <f>1-BF392/BG392</f>
        <v>0</v>
      </c>
      <c r="BI392">
        <v>0.5</v>
      </c>
      <c r="BJ392">
        <f>CS392</f>
        <v>0</v>
      </c>
      <c r="BK392">
        <f>L392</f>
        <v>0</v>
      </c>
      <c r="BL392">
        <f>BH392*BI392*BJ392</f>
        <v>0</v>
      </c>
      <c r="BM392">
        <f>(BK392-BC392)/BJ392</f>
        <v>0</v>
      </c>
      <c r="BN392">
        <f>(BA392-BG392)/BG392</f>
        <v>0</v>
      </c>
      <c r="BO392">
        <f>AZ392/(BB392+AZ392/BG392)</f>
        <v>0</v>
      </c>
      <c r="BP392" t="s">
        <v>407</v>
      </c>
      <c r="BQ392">
        <v>0</v>
      </c>
      <c r="BR392">
        <f>IF(BQ392&lt;&gt;0, BQ392, BO392)</f>
        <v>0</v>
      </c>
      <c r="BS392">
        <f>1-BR392/BG392</f>
        <v>0</v>
      </c>
      <c r="BT392">
        <f>(BG392-BF392)/(BG392-BR392)</f>
        <v>0</v>
      </c>
      <c r="BU392">
        <f>(BA392-BG392)/(BA392-BR392)</f>
        <v>0</v>
      </c>
      <c r="BV392">
        <f>(BG392-BF392)/(BG392-AZ392)</f>
        <v>0</v>
      </c>
      <c r="BW392">
        <f>(BA392-BG392)/(BA392-AZ392)</f>
        <v>0</v>
      </c>
      <c r="BX392">
        <f>(BT392*BR392/BF392)</f>
        <v>0</v>
      </c>
      <c r="BY392">
        <f>(1-BX392)</f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f>$B$11*DQ392+$C$11*DR392+$F$11*EC392*(1-EF392)</f>
        <v>0</v>
      </c>
      <c r="CS392">
        <f>CR392*CT392</f>
        <v>0</v>
      </c>
      <c r="CT392">
        <f>($B$11*$D$9+$C$11*$D$9+$F$11*((EP392+EH392)/MAX(EP392+EH392+EQ392, 0.1)*$I$9+EQ392/MAX(EP392+EH392+EQ392, 0.1)*$J$9))/($B$11+$C$11+$F$11)</f>
        <v>0</v>
      </c>
      <c r="CU392">
        <f>($B$11*$K$9+$C$11*$K$9+$F$11*((EP392+EH392)/MAX(EP392+EH392+EQ392, 0.1)*$P$9+EQ392/MAX(EP392+EH392+EQ392, 0.1)*$Q$9))/($B$11+$C$11+$F$11)</f>
        <v>0</v>
      </c>
      <c r="CV392">
        <v>2.96</v>
      </c>
      <c r="CW392">
        <v>0.5</v>
      </c>
      <c r="CX392" t="s">
        <v>408</v>
      </c>
      <c r="CY392">
        <v>2</v>
      </c>
      <c r="CZ392" t="b">
        <v>1</v>
      </c>
      <c r="DA392">
        <v>1510797309.31429</v>
      </c>
      <c r="DB392">
        <v>1399.43571428571</v>
      </c>
      <c r="DC392">
        <v>1429.96607142857</v>
      </c>
      <c r="DD392">
        <v>25.2609642857143</v>
      </c>
      <c r="DE392">
        <v>24.6597928571429</v>
      </c>
      <c r="DF392">
        <v>1387.00571428571</v>
      </c>
      <c r="DG392">
        <v>24.6814392857143</v>
      </c>
      <c r="DH392">
        <v>500.087428571429</v>
      </c>
      <c r="DI392">
        <v>89.7964107142857</v>
      </c>
      <c r="DJ392">
        <v>0.100074403571429</v>
      </c>
      <c r="DK392">
        <v>26.5026785714286</v>
      </c>
      <c r="DL392">
        <v>27.4913464285714</v>
      </c>
      <c r="DM392">
        <v>999.9</v>
      </c>
      <c r="DN392">
        <v>0</v>
      </c>
      <c r="DO392">
        <v>0</v>
      </c>
      <c r="DP392">
        <v>9990.89392857143</v>
      </c>
      <c r="DQ392">
        <v>0</v>
      </c>
      <c r="DR392">
        <v>9.81580178571429</v>
      </c>
      <c r="DS392">
        <v>-30.530925</v>
      </c>
      <c r="DT392">
        <v>1435.70285714286</v>
      </c>
      <c r="DU392">
        <v>1466.12035714286</v>
      </c>
      <c r="DV392">
        <v>0.601168107142857</v>
      </c>
      <c r="DW392">
        <v>1429.96607142857</v>
      </c>
      <c r="DX392">
        <v>24.6597928571429</v>
      </c>
      <c r="DY392">
        <v>2.26834357142857</v>
      </c>
      <c r="DZ392">
        <v>2.21436071428571</v>
      </c>
      <c r="EA392">
        <v>19.4533392857143</v>
      </c>
      <c r="EB392">
        <v>19.0665928571429</v>
      </c>
      <c r="EC392">
        <v>2000.02785714286</v>
      </c>
      <c r="ED392">
        <v>0.979994964285715</v>
      </c>
      <c r="EE392">
        <v>0.0200052035714286</v>
      </c>
      <c r="EF392">
        <v>0</v>
      </c>
      <c r="EG392">
        <v>2.38552857142857</v>
      </c>
      <c r="EH392">
        <v>0</v>
      </c>
      <c r="EI392">
        <v>4903.6125</v>
      </c>
      <c r="EJ392">
        <v>17300.3642857143</v>
      </c>
      <c r="EK392">
        <v>37.937</v>
      </c>
      <c r="EL392">
        <v>38.4126428571428</v>
      </c>
      <c r="EM392">
        <v>37.625</v>
      </c>
      <c r="EN392">
        <v>37.12275</v>
      </c>
      <c r="EO392">
        <v>37.357</v>
      </c>
      <c r="EP392">
        <v>1960.01571428571</v>
      </c>
      <c r="EQ392">
        <v>40.0121428571429</v>
      </c>
      <c r="ER392">
        <v>0</v>
      </c>
      <c r="ES392">
        <v>1679598070.1</v>
      </c>
      <c r="ET392">
        <v>0</v>
      </c>
      <c r="EU392">
        <v>2.39573076923077</v>
      </c>
      <c r="EV392">
        <v>0.599726499348076</v>
      </c>
      <c r="EW392">
        <v>-1.92376067678418</v>
      </c>
      <c r="EX392">
        <v>4903.55269230769</v>
      </c>
      <c r="EY392">
        <v>15</v>
      </c>
      <c r="EZ392">
        <v>0</v>
      </c>
      <c r="FA392" t="s">
        <v>409</v>
      </c>
      <c r="FB392">
        <v>1510787920.6</v>
      </c>
      <c r="FC392">
        <v>1510787921.6</v>
      </c>
      <c r="FD392">
        <v>0</v>
      </c>
      <c r="FE392">
        <v>-0.101</v>
      </c>
      <c r="FF392">
        <v>-0.012</v>
      </c>
      <c r="FG392">
        <v>6.901</v>
      </c>
      <c r="FH392">
        <v>0.516</v>
      </c>
      <c r="FI392">
        <v>420</v>
      </c>
      <c r="FJ392">
        <v>24</v>
      </c>
      <c r="FK392">
        <v>0.32</v>
      </c>
      <c r="FL392">
        <v>0.12</v>
      </c>
      <c r="FM392">
        <v>0.602724634146341</v>
      </c>
      <c r="FN392">
        <v>-0.0236925783972116</v>
      </c>
      <c r="FO392">
        <v>0.00367543125563948</v>
      </c>
      <c r="FP392">
        <v>1</v>
      </c>
      <c r="FQ392">
        <v>1</v>
      </c>
      <c r="FR392">
        <v>1</v>
      </c>
      <c r="FS392" t="s">
        <v>410</v>
      </c>
      <c r="FT392">
        <v>2.97289</v>
      </c>
      <c r="FU392">
        <v>2.75405</v>
      </c>
      <c r="FV392">
        <v>0.205873</v>
      </c>
      <c r="FW392">
        <v>0.209407</v>
      </c>
      <c r="FX392">
        <v>0.105889</v>
      </c>
      <c r="FY392">
        <v>0.105397</v>
      </c>
      <c r="FZ392">
        <v>30858.6</v>
      </c>
      <c r="GA392">
        <v>33507</v>
      </c>
      <c r="GB392">
        <v>35214.5</v>
      </c>
      <c r="GC392">
        <v>38437.5</v>
      </c>
      <c r="GD392">
        <v>44604.3</v>
      </c>
      <c r="GE392">
        <v>49653.9</v>
      </c>
      <c r="GF392">
        <v>54999.9</v>
      </c>
      <c r="GG392">
        <v>61638.6</v>
      </c>
      <c r="GH392">
        <v>1.98245</v>
      </c>
      <c r="GI392">
        <v>1.81782</v>
      </c>
      <c r="GJ392">
        <v>0.124503</v>
      </c>
      <c r="GK392">
        <v>0</v>
      </c>
      <c r="GL392">
        <v>25.4359</v>
      </c>
      <c r="GM392">
        <v>999.9</v>
      </c>
      <c r="GN392">
        <v>61.812</v>
      </c>
      <c r="GO392">
        <v>30.051</v>
      </c>
      <c r="GP392">
        <v>29.4139</v>
      </c>
      <c r="GQ392">
        <v>55.3834</v>
      </c>
      <c r="GR392">
        <v>49.0024</v>
      </c>
      <c r="GS392">
        <v>1</v>
      </c>
      <c r="GT392">
        <v>-0.00416921</v>
      </c>
      <c r="GU392">
        <v>0.314807</v>
      </c>
      <c r="GV392">
        <v>20.1171</v>
      </c>
      <c r="GW392">
        <v>5.19812</v>
      </c>
      <c r="GX392">
        <v>12.0041</v>
      </c>
      <c r="GY392">
        <v>4.975</v>
      </c>
      <c r="GZ392">
        <v>3.29298</v>
      </c>
      <c r="HA392">
        <v>9999</v>
      </c>
      <c r="HB392">
        <v>9999</v>
      </c>
      <c r="HC392">
        <v>999.9</v>
      </c>
      <c r="HD392">
        <v>9999</v>
      </c>
      <c r="HE392">
        <v>1.8631</v>
      </c>
      <c r="HF392">
        <v>1.86813</v>
      </c>
      <c r="HG392">
        <v>1.86787</v>
      </c>
      <c r="HH392">
        <v>1.869</v>
      </c>
      <c r="HI392">
        <v>1.86984</v>
      </c>
      <c r="HJ392">
        <v>1.86585</v>
      </c>
      <c r="HK392">
        <v>1.867</v>
      </c>
      <c r="HL392">
        <v>1.86832</v>
      </c>
      <c r="HM392">
        <v>5</v>
      </c>
      <c r="HN392">
        <v>0</v>
      </c>
      <c r="HO392">
        <v>0</v>
      </c>
      <c r="HP392">
        <v>0</v>
      </c>
      <c r="HQ392" t="s">
        <v>411</v>
      </c>
      <c r="HR392" t="s">
        <v>412</v>
      </c>
      <c r="HS392" t="s">
        <v>413</v>
      </c>
      <c r="HT392" t="s">
        <v>413</v>
      </c>
      <c r="HU392" t="s">
        <v>413</v>
      </c>
      <c r="HV392" t="s">
        <v>413</v>
      </c>
      <c r="HW392">
        <v>0</v>
      </c>
      <c r="HX392">
        <v>100</v>
      </c>
      <c r="HY392">
        <v>100</v>
      </c>
      <c r="HZ392">
        <v>12.56</v>
      </c>
      <c r="IA392">
        <v>0.5801</v>
      </c>
      <c r="IB392">
        <v>4.09459096810632</v>
      </c>
      <c r="IC392">
        <v>0.00701673648668627</v>
      </c>
      <c r="ID392">
        <v>-7.00304995360485e-07</v>
      </c>
      <c r="IE392">
        <v>-1.86506737496121e-11</v>
      </c>
      <c r="IF392">
        <v>0.00125787624930914</v>
      </c>
      <c r="IG392">
        <v>-0.0224036906934607</v>
      </c>
      <c r="IH392">
        <v>0.00249664406764014</v>
      </c>
      <c r="II392">
        <v>-2.59163740235367e-05</v>
      </c>
      <c r="IJ392">
        <v>-2</v>
      </c>
      <c r="IK392">
        <v>2020</v>
      </c>
      <c r="IL392">
        <v>1</v>
      </c>
      <c r="IM392">
        <v>25</v>
      </c>
      <c r="IN392">
        <v>156.6</v>
      </c>
      <c r="IO392">
        <v>156.6</v>
      </c>
      <c r="IP392">
        <v>2.79663</v>
      </c>
      <c r="IQ392">
        <v>2.61841</v>
      </c>
      <c r="IR392">
        <v>1.54785</v>
      </c>
      <c r="IS392">
        <v>2.30347</v>
      </c>
      <c r="IT392">
        <v>1.34644</v>
      </c>
      <c r="IU392">
        <v>2.30225</v>
      </c>
      <c r="IV392">
        <v>34.1905</v>
      </c>
      <c r="IW392">
        <v>24.2188</v>
      </c>
      <c r="IX392">
        <v>18</v>
      </c>
      <c r="IY392">
        <v>503.118</v>
      </c>
      <c r="IZ392">
        <v>398.675</v>
      </c>
      <c r="JA392">
        <v>23.873</v>
      </c>
      <c r="JB392">
        <v>27.1606</v>
      </c>
      <c r="JC392">
        <v>29.9996</v>
      </c>
      <c r="JD392">
        <v>27.1195</v>
      </c>
      <c r="JE392">
        <v>27.0638</v>
      </c>
      <c r="JF392">
        <v>55.9687</v>
      </c>
      <c r="JG392">
        <v>24.4005</v>
      </c>
      <c r="JH392">
        <v>63.396</v>
      </c>
      <c r="JI392">
        <v>23.903</v>
      </c>
      <c r="JJ392">
        <v>1471.14</v>
      </c>
      <c r="JK392">
        <v>24.6466</v>
      </c>
      <c r="JL392">
        <v>102.06</v>
      </c>
      <c r="JM392">
        <v>102.607</v>
      </c>
    </row>
    <row r="393" spans="1:273">
      <c r="A393">
        <v>377</v>
      </c>
      <c r="B393">
        <v>1510797322</v>
      </c>
      <c r="C393">
        <v>7989.90000009537</v>
      </c>
      <c r="D393" t="s">
        <v>1165</v>
      </c>
      <c r="E393" t="s">
        <v>1166</v>
      </c>
      <c r="F393">
        <v>5</v>
      </c>
      <c r="G393" t="s">
        <v>798</v>
      </c>
      <c r="H393" t="s">
        <v>406</v>
      </c>
      <c r="I393">
        <v>1510797314.28929</v>
      </c>
      <c r="J393">
        <f>(K393)/1000</f>
        <v>0</v>
      </c>
      <c r="K393">
        <f>IF(CZ393, AN393, AH393)</f>
        <v>0</v>
      </c>
      <c r="L393">
        <f>IF(CZ393, AI393, AG393)</f>
        <v>0</v>
      </c>
      <c r="M393">
        <f>DB393 - IF(AU393&gt;1, L393*CV393*100.0/(AW393*DP393), 0)</f>
        <v>0</v>
      </c>
      <c r="N393">
        <f>((T393-J393/2)*M393-L393)/(T393+J393/2)</f>
        <v>0</v>
      </c>
      <c r="O393">
        <f>N393*(DI393+DJ393)/1000.0</f>
        <v>0</v>
      </c>
      <c r="P393">
        <f>(DB393 - IF(AU393&gt;1, L393*CV393*100.0/(AW393*DP393), 0))*(DI393+DJ393)/1000.0</f>
        <v>0</v>
      </c>
      <c r="Q393">
        <f>2.0/((1/S393-1/R393)+SIGN(S393)*SQRT((1/S393-1/R393)*(1/S393-1/R393) + 4*CW393/((CW393+1)*(CW393+1))*(2*1/S393*1/R393-1/R393*1/R393)))</f>
        <v>0</v>
      </c>
      <c r="R393">
        <f>IF(LEFT(CX393,1)&lt;&gt;"0",IF(LEFT(CX393,1)="1",3.0,CY393),$D$5+$E$5*(DP393*DI393/($K$5*1000))+$F$5*(DP393*DI393/($K$5*1000))*MAX(MIN(CV393,$J$5),$I$5)*MAX(MIN(CV393,$J$5),$I$5)+$G$5*MAX(MIN(CV393,$J$5),$I$5)*(DP393*DI393/($K$5*1000))+$H$5*(DP393*DI393/($K$5*1000))*(DP393*DI393/($K$5*1000)))</f>
        <v>0</v>
      </c>
      <c r="S393">
        <f>J393*(1000-(1000*0.61365*exp(17.502*W393/(240.97+W393))/(DI393+DJ393)+DD393)/2)/(1000*0.61365*exp(17.502*W393/(240.97+W393))/(DI393+DJ393)-DD393)</f>
        <v>0</v>
      </c>
      <c r="T393">
        <f>1/((CW393+1)/(Q393/1.6)+1/(R393/1.37)) + CW393/((CW393+1)/(Q393/1.6) + CW393/(R393/1.37))</f>
        <v>0</v>
      </c>
      <c r="U393">
        <f>(CR393*CU393)</f>
        <v>0</v>
      </c>
      <c r="V393">
        <f>(DK393+(U393+2*0.95*5.67E-8*(((DK393+$B$7)+273)^4-(DK393+273)^4)-44100*J393)/(1.84*29.3*R393+8*0.95*5.67E-8*(DK393+273)^3))</f>
        <v>0</v>
      </c>
      <c r="W393">
        <f>($C$7*DL393+$D$7*DM393+$E$7*V393)</f>
        <v>0</v>
      </c>
      <c r="X393">
        <f>0.61365*exp(17.502*W393/(240.97+W393))</f>
        <v>0</v>
      </c>
      <c r="Y393">
        <f>(Z393/AA393*100)</f>
        <v>0</v>
      </c>
      <c r="Z393">
        <f>DD393*(DI393+DJ393)/1000</f>
        <v>0</v>
      </c>
      <c r="AA393">
        <f>0.61365*exp(17.502*DK393/(240.97+DK393))</f>
        <v>0</v>
      </c>
      <c r="AB393">
        <f>(X393-DD393*(DI393+DJ393)/1000)</f>
        <v>0</v>
      </c>
      <c r="AC393">
        <f>(-J393*44100)</f>
        <v>0</v>
      </c>
      <c r="AD393">
        <f>2*29.3*R393*0.92*(DK393-W393)</f>
        <v>0</v>
      </c>
      <c r="AE393">
        <f>2*0.95*5.67E-8*(((DK393+$B$7)+273)^4-(W393+273)^4)</f>
        <v>0</v>
      </c>
      <c r="AF393">
        <f>U393+AE393+AC393+AD393</f>
        <v>0</v>
      </c>
      <c r="AG393">
        <f>DH393*AU393*(DC393-DB393*(1000-AU393*DE393)/(1000-AU393*DD393))/(100*CV393)</f>
        <v>0</v>
      </c>
      <c r="AH393">
        <f>1000*DH393*AU393*(DD393-DE393)/(100*CV393*(1000-AU393*DD393))</f>
        <v>0</v>
      </c>
      <c r="AI393">
        <f>(AJ393 - AK393 - DI393*1E3/(8.314*(DK393+273.15)) * AM393/DH393 * AL393) * DH393/(100*CV393) * (1000 - DE393)/1000</f>
        <v>0</v>
      </c>
      <c r="AJ393">
        <v>1500.72447428742</v>
      </c>
      <c r="AK393">
        <v>1477.79893769393</v>
      </c>
      <c r="AL393">
        <v>3.40345764452133</v>
      </c>
      <c r="AM393">
        <v>64.6680745848926</v>
      </c>
      <c r="AN393">
        <f>(AP393 - AO393 + DI393*1E3/(8.314*(DK393+273.15)) * AR393/DH393 * AQ393) * DH393/(100*CV393) * 1000/(1000 - AP393)</f>
        <v>0</v>
      </c>
      <c r="AO393">
        <v>24.6587510558482</v>
      </c>
      <c r="AP393">
        <v>25.2913458176093</v>
      </c>
      <c r="AQ393">
        <v>0.00651949994011295</v>
      </c>
      <c r="AR393">
        <v>99.6129753711119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MAX(0,($B$13+$C$13*DP393)/(1+$D$13*DP393)*DI393/(DK393+273)*$E$13)</f>
        <v>0</v>
      </c>
      <c r="AX393" t="s">
        <v>407</v>
      </c>
      <c r="AY393" t="s">
        <v>407</v>
      </c>
      <c r="AZ393">
        <v>0</v>
      </c>
      <c r="BA393">
        <v>0</v>
      </c>
      <c r="BB393">
        <f>1-AZ393/BA393</f>
        <v>0</v>
      </c>
      <c r="BC393">
        <v>0</v>
      </c>
      <c r="BD393" t="s">
        <v>407</v>
      </c>
      <c r="BE393" t="s">
        <v>407</v>
      </c>
      <c r="BF393">
        <v>0</v>
      </c>
      <c r="BG393">
        <v>0</v>
      </c>
      <c r="BH393">
        <f>1-BF393/BG393</f>
        <v>0</v>
      </c>
      <c r="BI393">
        <v>0.5</v>
      </c>
      <c r="BJ393">
        <f>CS393</f>
        <v>0</v>
      </c>
      <c r="BK393">
        <f>L393</f>
        <v>0</v>
      </c>
      <c r="BL393">
        <f>BH393*BI393*BJ393</f>
        <v>0</v>
      </c>
      <c r="BM393">
        <f>(BK393-BC393)/BJ393</f>
        <v>0</v>
      </c>
      <c r="BN393">
        <f>(BA393-BG393)/BG393</f>
        <v>0</v>
      </c>
      <c r="BO393">
        <f>AZ393/(BB393+AZ393/BG393)</f>
        <v>0</v>
      </c>
      <c r="BP393" t="s">
        <v>407</v>
      </c>
      <c r="BQ393">
        <v>0</v>
      </c>
      <c r="BR393">
        <f>IF(BQ393&lt;&gt;0, BQ393, BO393)</f>
        <v>0</v>
      </c>
      <c r="BS393">
        <f>1-BR393/BG393</f>
        <v>0</v>
      </c>
      <c r="BT393">
        <f>(BG393-BF393)/(BG393-BR393)</f>
        <v>0</v>
      </c>
      <c r="BU393">
        <f>(BA393-BG393)/(BA393-BR393)</f>
        <v>0</v>
      </c>
      <c r="BV393">
        <f>(BG393-BF393)/(BG393-AZ393)</f>
        <v>0</v>
      </c>
      <c r="BW393">
        <f>(BA393-BG393)/(BA393-AZ393)</f>
        <v>0</v>
      </c>
      <c r="BX393">
        <f>(BT393*BR393/BF393)</f>
        <v>0</v>
      </c>
      <c r="BY393">
        <f>(1-BX393)</f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f>$B$11*DQ393+$C$11*DR393+$F$11*EC393*(1-EF393)</f>
        <v>0</v>
      </c>
      <c r="CS393">
        <f>CR393*CT393</f>
        <v>0</v>
      </c>
      <c r="CT393">
        <f>($B$11*$D$9+$C$11*$D$9+$F$11*((EP393+EH393)/MAX(EP393+EH393+EQ393, 0.1)*$I$9+EQ393/MAX(EP393+EH393+EQ393, 0.1)*$J$9))/($B$11+$C$11+$F$11)</f>
        <v>0</v>
      </c>
      <c r="CU393">
        <f>($B$11*$K$9+$C$11*$K$9+$F$11*((EP393+EH393)/MAX(EP393+EH393+EQ393, 0.1)*$P$9+EQ393/MAX(EP393+EH393+EQ393, 0.1)*$Q$9))/($B$11+$C$11+$F$11)</f>
        <v>0</v>
      </c>
      <c r="CV393">
        <v>2.96</v>
      </c>
      <c r="CW393">
        <v>0.5</v>
      </c>
      <c r="CX393" t="s">
        <v>408</v>
      </c>
      <c r="CY393">
        <v>2</v>
      </c>
      <c r="CZ393" t="b">
        <v>1</v>
      </c>
      <c r="DA393">
        <v>1510797314.28929</v>
      </c>
      <c r="DB393">
        <v>1416.23071428571</v>
      </c>
      <c r="DC393">
        <v>1446.58357142857</v>
      </c>
      <c r="DD393">
        <v>25.2678892857143</v>
      </c>
      <c r="DE393">
        <v>24.659475</v>
      </c>
      <c r="DF393">
        <v>1403.71821428571</v>
      </c>
      <c r="DG393">
        <v>24.6880107142857</v>
      </c>
      <c r="DH393">
        <v>500.079785714286</v>
      </c>
      <c r="DI393">
        <v>89.7963642857143</v>
      </c>
      <c r="DJ393">
        <v>0.0999433821428571</v>
      </c>
      <c r="DK393">
        <v>26.498975</v>
      </c>
      <c r="DL393">
        <v>27.4830571428571</v>
      </c>
      <c r="DM393">
        <v>999.9</v>
      </c>
      <c r="DN393">
        <v>0</v>
      </c>
      <c r="DO393">
        <v>0</v>
      </c>
      <c r="DP393">
        <v>10010.4725</v>
      </c>
      <c r="DQ393">
        <v>0</v>
      </c>
      <c r="DR393">
        <v>9.81570321428572</v>
      </c>
      <c r="DS393">
        <v>-30.3531107142857</v>
      </c>
      <c r="DT393">
        <v>1452.94321428571</v>
      </c>
      <c r="DU393">
        <v>1483.15785714286</v>
      </c>
      <c r="DV393">
        <v>0.608411785714286</v>
      </c>
      <c r="DW393">
        <v>1446.58357142857</v>
      </c>
      <c r="DX393">
        <v>24.659475</v>
      </c>
      <c r="DY393">
        <v>2.26896428571429</v>
      </c>
      <c r="DZ393">
        <v>2.21433214285714</v>
      </c>
      <c r="EA393">
        <v>19.4577428571429</v>
      </c>
      <c r="EB393">
        <v>19.066375</v>
      </c>
      <c r="EC393">
        <v>2000.01785714286</v>
      </c>
      <c r="ED393">
        <v>0.979994964285715</v>
      </c>
      <c r="EE393">
        <v>0.0200052035714286</v>
      </c>
      <c r="EF393">
        <v>0</v>
      </c>
      <c r="EG393">
        <v>2.37585</v>
      </c>
      <c r="EH393">
        <v>0</v>
      </c>
      <c r="EI393">
        <v>4903.47214285714</v>
      </c>
      <c r="EJ393">
        <v>17300.2821428571</v>
      </c>
      <c r="EK393">
        <v>37.937</v>
      </c>
      <c r="EL393">
        <v>38.4215</v>
      </c>
      <c r="EM393">
        <v>37.625</v>
      </c>
      <c r="EN393">
        <v>37.125</v>
      </c>
      <c r="EO393">
        <v>37.36375</v>
      </c>
      <c r="EP393">
        <v>1960.00607142857</v>
      </c>
      <c r="EQ393">
        <v>40.0117857142857</v>
      </c>
      <c r="ER393">
        <v>0</v>
      </c>
      <c r="ES393">
        <v>1679598074.9</v>
      </c>
      <c r="ET393">
        <v>0</v>
      </c>
      <c r="EU393">
        <v>2.38445384615385</v>
      </c>
      <c r="EV393">
        <v>-0.482037599641343</v>
      </c>
      <c r="EW393">
        <v>-1.52923075341677</v>
      </c>
      <c r="EX393">
        <v>4903.43961538462</v>
      </c>
      <c r="EY393">
        <v>15</v>
      </c>
      <c r="EZ393">
        <v>0</v>
      </c>
      <c r="FA393" t="s">
        <v>409</v>
      </c>
      <c r="FB393">
        <v>1510787920.6</v>
      </c>
      <c r="FC393">
        <v>1510787921.6</v>
      </c>
      <c r="FD393">
        <v>0</v>
      </c>
      <c r="FE393">
        <v>-0.101</v>
      </c>
      <c r="FF393">
        <v>-0.012</v>
      </c>
      <c r="FG393">
        <v>6.901</v>
      </c>
      <c r="FH393">
        <v>0.516</v>
      </c>
      <c r="FI393">
        <v>420</v>
      </c>
      <c r="FJ393">
        <v>24</v>
      </c>
      <c r="FK393">
        <v>0.32</v>
      </c>
      <c r="FL393">
        <v>0.12</v>
      </c>
      <c r="FM393">
        <v>0.606717609756098</v>
      </c>
      <c r="FN393">
        <v>0.0762027743102793</v>
      </c>
      <c r="FO393">
        <v>0.0106393300331847</v>
      </c>
      <c r="FP393">
        <v>1</v>
      </c>
      <c r="FQ393">
        <v>1</v>
      </c>
      <c r="FR393">
        <v>1</v>
      </c>
      <c r="FS393" t="s">
        <v>410</v>
      </c>
      <c r="FT393">
        <v>2.97278</v>
      </c>
      <c r="FU393">
        <v>2.7539</v>
      </c>
      <c r="FV393">
        <v>0.207304</v>
      </c>
      <c r="FW393">
        <v>0.210834</v>
      </c>
      <c r="FX393">
        <v>0.105951</v>
      </c>
      <c r="FY393">
        <v>0.105394</v>
      </c>
      <c r="FZ393">
        <v>30803.2</v>
      </c>
      <c r="GA393">
        <v>33446.3</v>
      </c>
      <c r="GB393">
        <v>35214.7</v>
      </c>
      <c r="GC393">
        <v>38437.2</v>
      </c>
      <c r="GD393">
        <v>44601.3</v>
      </c>
      <c r="GE393">
        <v>49654</v>
      </c>
      <c r="GF393">
        <v>55000</v>
      </c>
      <c r="GG393">
        <v>61638.6</v>
      </c>
      <c r="GH393">
        <v>1.98237</v>
      </c>
      <c r="GI393">
        <v>1.818</v>
      </c>
      <c r="GJ393">
        <v>0.126157</v>
      </c>
      <c r="GK393">
        <v>0</v>
      </c>
      <c r="GL393">
        <v>25.4316</v>
      </c>
      <c r="GM393">
        <v>999.9</v>
      </c>
      <c r="GN393">
        <v>61.812</v>
      </c>
      <c r="GO393">
        <v>30.041</v>
      </c>
      <c r="GP393">
        <v>29.3962</v>
      </c>
      <c r="GQ393">
        <v>54.6434</v>
      </c>
      <c r="GR393">
        <v>49.3309</v>
      </c>
      <c r="GS393">
        <v>1</v>
      </c>
      <c r="GT393">
        <v>-0.00347815</v>
      </c>
      <c r="GU393">
        <v>0.571288</v>
      </c>
      <c r="GV393">
        <v>20.1162</v>
      </c>
      <c r="GW393">
        <v>5.19812</v>
      </c>
      <c r="GX393">
        <v>12.004</v>
      </c>
      <c r="GY393">
        <v>4.97515</v>
      </c>
      <c r="GZ393">
        <v>3.29298</v>
      </c>
      <c r="HA393">
        <v>9999</v>
      </c>
      <c r="HB393">
        <v>9999</v>
      </c>
      <c r="HC393">
        <v>999.9</v>
      </c>
      <c r="HD393">
        <v>9999</v>
      </c>
      <c r="HE393">
        <v>1.8631</v>
      </c>
      <c r="HF393">
        <v>1.86813</v>
      </c>
      <c r="HG393">
        <v>1.86788</v>
      </c>
      <c r="HH393">
        <v>1.86902</v>
      </c>
      <c r="HI393">
        <v>1.86988</v>
      </c>
      <c r="HJ393">
        <v>1.86586</v>
      </c>
      <c r="HK393">
        <v>1.86698</v>
      </c>
      <c r="HL393">
        <v>1.86832</v>
      </c>
      <c r="HM393">
        <v>5</v>
      </c>
      <c r="HN393">
        <v>0</v>
      </c>
      <c r="HO393">
        <v>0</v>
      </c>
      <c r="HP393">
        <v>0</v>
      </c>
      <c r="HQ393" t="s">
        <v>411</v>
      </c>
      <c r="HR393" t="s">
        <v>412</v>
      </c>
      <c r="HS393" t="s">
        <v>413</v>
      </c>
      <c r="HT393" t="s">
        <v>413</v>
      </c>
      <c r="HU393" t="s">
        <v>413</v>
      </c>
      <c r="HV393" t="s">
        <v>413</v>
      </c>
      <c r="HW393">
        <v>0</v>
      </c>
      <c r="HX393">
        <v>100</v>
      </c>
      <c r="HY393">
        <v>100</v>
      </c>
      <c r="HZ393">
        <v>12.63</v>
      </c>
      <c r="IA393">
        <v>0.5811</v>
      </c>
      <c r="IB393">
        <v>4.09459096810632</v>
      </c>
      <c r="IC393">
        <v>0.00701673648668627</v>
      </c>
      <c r="ID393">
        <v>-7.00304995360485e-07</v>
      </c>
      <c r="IE393">
        <v>-1.86506737496121e-11</v>
      </c>
      <c r="IF393">
        <v>0.00125787624930914</v>
      </c>
      <c r="IG393">
        <v>-0.0224036906934607</v>
      </c>
      <c r="IH393">
        <v>0.00249664406764014</v>
      </c>
      <c r="II393">
        <v>-2.59163740235367e-05</v>
      </c>
      <c r="IJ393">
        <v>-2</v>
      </c>
      <c r="IK393">
        <v>2020</v>
      </c>
      <c r="IL393">
        <v>1</v>
      </c>
      <c r="IM393">
        <v>25</v>
      </c>
      <c r="IN393">
        <v>156.7</v>
      </c>
      <c r="IO393">
        <v>156.7</v>
      </c>
      <c r="IP393">
        <v>2.81738</v>
      </c>
      <c r="IQ393">
        <v>2.61597</v>
      </c>
      <c r="IR393">
        <v>1.54785</v>
      </c>
      <c r="IS393">
        <v>2.30347</v>
      </c>
      <c r="IT393">
        <v>1.34644</v>
      </c>
      <c r="IU393">
        <v>2.32788</v>
      </c>
      <c r="IV393">
        <v>34.1905</v>
      </c>
      <c r="IW393">
        <v>24.2101</v>
      </c>
      <c r="IX393">
        <v>18</v>
      </c>
      <c r="IY393">
        <v>503.068</v>
      </c>
      <c r="IZ393">
        <v>398.772</v>
      </c>
      <c r="JA393">
        <v>23.9336</v>
      </c>
      <c r="JB393">
        <v>27.1606</v>
      </c>
      <c r="JC393">
        <v>30.0003</v>
      </c>
      <c r="JD393">
        <v>27.1195</v>
      </c>
      <c r="JE393">
        <v>27.0638</v>
      </c>
      <c r="JF393">
        <v>56.4874</v>
      </c>
      <c r="JG393">
        <v>24.4005</v>
      </c>
      <c r="JH393">
        <v>63.396</v>
      </c>
      <c r="JI393">
        <v>23.9193</v>
      </c>
      <c r="JJ393">
        <v>1491.44</v>
      </c>
      <c r="JK393">
        <v>24.5324</v>
      </c>
      <c r="JL393">
        <v>102.06</v>
      </c>
      <c r="JM393">
        <v>102.607</v>
      </c>
    </row>
    <row r="394" spans="1:273">
      <c r="A394">
        <v>378</v>
      </c>
      <c r="B394">
        <v>1510797327</v>
      </c>
      <c r="C394">
        <v>7994.90000009537</v>
      </c>
      <c r="D394" t="s">
        <v>1167</v>
      </c>
      <c r="E394" t="s">
        <v>1168</v>
      </c>
      <c r="F394">
        <v>5</v>
      </c>
      <c r="G394" t="s">
        <v>798</v>
      </c>
      <c r="H394" t="s">
        <v>406</v>
      </c>
      <c r="I394">
        <v>1510797319.25714</v>
      </c>
      <c r="J394">
        <f>(K394)/1000</f>
        <v>0</v>
      </c>
      <c r="K394">
        <f>IF(CZ394, AN394, AH394)</f>
        <v>0</v>
      </c>
      <c r="L394">
        <f>IF(CZ394, AI394, AG394)</f>
        <v>0</v>
      </c>
      <c r="M394">
        <f>DB394 - IF(AU394&gt;1, L394*CV394*100.0/(AW394*DP394), 0)</f>
        <v>0</v>
      </c>
      <c r="N394">
        <f>((T394-J394/2)*M394-L394)/(T394+J394/2)</f>
        <v>0</v>
      </c>
      <c r="O394">
        <f>N394*(DI394+DJ394)/1000.0</f>
        <v>0</v>
      </c>
      <c r="P394">
        <f>(DB394 - IF(AU394&gt;1, L394*CV394*100.0/(AW394*DP394), 0))*(DI394+DJ394)/1000.0</f>
        <v>0</v>
      </c>
      <c r="Q394">
        <f>2.0/((1/S394-1/R394)+SIGN(S394)*SQRT((1/S394-1/R394)*(1/S394-1/R394) + 4*CW394/((CW394+1)*(CW394+1))*(2*1/S394*1/R394-1/R394*1/R394)))</f>
        <v>0</v>
      </c>
      <c r="R394">
        <f>IF(LEFT(CX394,1)&lt;&gt;"0",IF(LEFT(CX394,1)="1",3.0,CY394),$D$5+$E$5*(DP394*DI394/($K$5*1000))+$F$5*(DP394*DI394/($K$5*1000))*MAX(MIN(CV394,$J$5),$I$5)*MAX(MIN(CV394,$J$5),$I$5)+$G$5*MAX(MIN(CV394,$J$5),$I$5)*(DP394*DI394/($K$5*1000))+$H$5*(DP394*DI394/($K$5*1000))*(DP394*DI394/($K$5*1000)))</f>
        <v>0</v>
      </c>
      <c r="S394">
        <f>J394*(1000-(1000*0.61365*exp(17.502*W394/(240.97+W394))/(DI394+DJ394)+DD394)/2)/(1000*0.61365*exp(17.502*W394/(240.97+W394))/(DI394+DJ394)-DD394)</f>
        <v>0</v>
      </c>
      <c r="T394">
        <f>1/((CW394+1)/(Q394/1.6)+1/(R394/1.37)) + CW394/((CW394+1)/(Q394/1.6) + CW394/(R394/1.37))</f>
        <v>0</v>
      </c>
      <c r="U394">
        <f>(CR394*CU394)</f>
        <v>0</v>
      </c>
      <c r="V394">
        <f>(DK394+(U394+2*0.95*5.67E-8*(((DK394+$B$7)+273)^4-(DK394+273)^4)-44100*J394)/(1.84*29.3*R394+8*0.95*5.67E-8*(DK394+273)^3))</f>
        <v>0</v>
      </c>
      <c r="W394">
        <f>($C$7*DL394+$D$7*DM394+$E$7*V394)</f>
        <v>0</v>
      </c>
      <c r="X394">
        <f>0.61365*exp(17.502*W394/(240.97+W394))</f>
        <v>0</v>
      </c>
      <c r="Y394">
        <f>(Z394/AA394*100)</f>
        <v>0</v>
      </c>
      <c r="Z394">
        <f>DD394*(DI394+DJ394)/1000</f>
        <v>0</v>
      </c>
      <c r="AA394">
        <f>0.61365*exp(17.502*DK394/(240.97+DK394))</f>
        <v>0</v>
      </c>
      <c r="AB394">
        <f>(X394-DD394*(DI394+DJ394)/1000)</f>
        <v>0</v>
      </c>
      <c r="AC394">
        <f>(-J394*44100)</f>
        <v>0</v>
      </c>
      <c r="AD394">
        <f>2*29.3*R394*0.92*(DK394-W394)</f>
        <v>0</v>
      </c>
      <c r="AE394">
        <f>2*0.95*5.67E-8*(((DK394+$B$7)+273)^4-(W394+273)^4)</f>
        <v>0</v>
      </c>
      <c r="AF394">
        <f>U394+AE394+AC394+AD394</f>
        <v>0</v>
      </c>
      <c r="AG394">
        <f>DH394*AU394*(DC394-DB394*(1000-AU394*DE394)/(1000-AU394*DD394))/(100*CV394)</f>
        <v>0</v>
      </c>
      <c r="AH394">
        <f>1000*DH394*AU394*(DD394-DE394)/(100*CV394*(1000-AU394*DD394))</f>
        <v>0</v>
      </c>
      <c r="AI394">
        <f>(AJ394 - AK394 - DI394*1E3/(8.314*(DK394+273.15)) * AM394/DH394 * AL394) * DH394/(100*CV394) * (1000 - DE394)/1000</f>
        <v>0</v>
      </c>
      <c r="AJ394">
        <v>1517.52771509669</v>
      </c>
      <c r="AK394">
        <v>1494.85157575758</v>
      </c>
      <c r="AL394">
        <v>3.36193721524262</v>
      </c>
      <c r="AM394">
        <v>64.6680745848926</v>
      </c>
      <c r="AN394">
        <f>(AP394 - AO394 + DI394*1E3/(8.314*(DK394+273.15)) * AR394/DH394 * AQ394) * DH394/(100*CV394) * 1000/(1000 - AP394)</f>
        <v>0</v>
      </c>
      <c r="AO394">
        <v>24.6591005205461</v>
      </c>
      <c r="AP394">
        <v>25.2969783216783</v>
      </c>
      <c r="AQ394">
        <v>0.000881131821873914</v>
      </c>
      <c r="AR394">
        <v>99.6129753711119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MAX(0,($B$13+$C$13*DP394)/(1+$D$13*DP394)*DI394/(DK394+273)*$E$13)</f>
        <v>0</v>
      </c>
      <c r="AX394" t="s">
        <v>407</v>
      </c>
      <c r="AY394" t="s">
        <v>407</v>
      </c>
      <c r="AZ394">
        <v>0</v>
      </c>
      <c r="BA394">
        <v>0</v>
      </c>
      <c r="BB394">
        <f>1-AZ394/BA394</f>
        <v>0</v>
      </c>
      <c r="BC394">
        <v>0</v>
      </c>
      <c r="BD394" t="s">
        <v>407</v>
      </c>
      <c r="BE394" t="s">
        <v>407</v>
      </c>
      <c r="BF394">
        <v>0</v>
      </c>
      <c r="BG394">
        <v>0</v>
      </c>
      <c r="BH394">
        <f>1-BF394/BG394</f>
        <v>0</v>
      </c>
      <c r="BI394">
        <v>0.5</v>
      </c>
      <c r="BJ394">
        <f>CS394</f>
        <v>0</v>
      </c>
      <c r="BK394">
        <f>L394</f>
        <v>0</v>
      </c>
      <c r="BL394">
        <f>BH394*BI394*BJ394</f>
        <v>0</v>
      </c>
      <c r="BM394">
        <f>(BK394-BC394)/BJ394</f>
        <v>0</v>
      </c>
      <c r="BN394">
        <f>(BA394-BG394)/BG394</f>
        <v>0</v>
      </c>
      <c r="BO394">
        <f>AZ394/(BB394+AZ394/BG394)</f>
        <v>0</v>
      </c>
      <c r="BP394" t="s">
        <v>407</v>
      </c>
      <c r="BQ394">
        <v>0</v>
      </c>
      <c r="BR394">
        <f>IF(BQ394&lt;&gt;0, BQ394, BO394)</f>
        <v>0</v>
      </c>
      <c r="BS394">
        <f>1-BR394/BG394</f>
        <v>0</v>
      </c>
      <c r="BT394">
        <f>(BG394-BF394)/(BG394-BR394)</f>
        <v>0</v>
      </c>
      <c r="BU394">
        <f>(BA394-BG394)/(BA394-BR394)</f>
        <v>0</v>
      </c>
      <c r="BV394">
        <f>(BG394-BF394)/(BG394-AZ394)</f>
        <v>0</v>
      </c>
      <c r="BW394">
        <f>(BA394-BG394)/(BA394-AZ394)</f>
        <v>0</v>
      </c>
      <c r="BX394">
        <f>(BT394*BR394/BF394)</f>
        <v>0</v>
      </c>
      <c r="BY394">
        <f>(1-BX394)</f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f>$B$11*DQ394+$C$11*DR394+$F$11*EC394*(1-EF394)</f>
        <v>0</v>
      </c>
      <c r="CS394">
        <f>CR394*CT394</f>
        <v>0</v>
      </c>
      <c r="CT394">
        <f>($B$11*$D$9+$C$11*$D$9+$F$11*((EP394+EH394)/MAX(EP394+EH394+EQ394, 0.1)*$I$9+EQ394/MAX(EP394+EH394+EQ394, 0.1)*$J$9))/($B$11+$C$11+$F$11)</f>
        <v>0</v>
      </c>
      <c r="CU394">
        <f>($B$11*$K$9+$C$11*$K$9+$F$11*((EP394+EH394)/MAX(EP394+EH394+EQ394, 0.1)*$P$9+EQ394/MAX(EP394+EH394+EQ394, 0.1)*$Q$9))/($B$11+$C$11+$F$11)</f>
        <v>0</v>
      </c>
      <c r="CV394">
        <v>2.96</v>
      </c>
      <c r="CW394">
        <v>0.5</v>
      </c>
      <c r="CX394" t="s">
        <v>408</v>
      </c>
      <c r="CY394">
        <v>2</v>
      </c>
      <c r="CZ394" t="b">
        <v>1</v>
      </c>
      <c r="DA394">
        <v>1510797319.25714</v>
      </c>
      <c r="DB394">
        <v>1432.93214285714</v>
      </c>
      <c r="DC394">
        <v>1463.07928571429</v>
      </c>
      <c r="DD394">
        <v>25.2798642857143</v>
      </c>
      <c r="DE394">
        <v>24.6590571428571</v>
      </c>
      <c r="DF394">
        <v>1420.3375</v>
      </c>
      <c r="DG394">
        <v>24.6993785714286</v>
      </c>
      <c r="DH394">
        <v>500.079321428571</v>
      </c>
      <c r="DI394">
        <v>89.7969142857143</v>
      </c>
      <c r="DJ394">
        <v>0.0999342714285714</v>
      </c>
      <c r="DK394">
        <v>26.5008214285714</v>
      </c>
      <c r="DL394">
        <v>27.4888071428571</v>
      </c>
      <c r="DM394">
        <v>999.9</v>
      </c>
      <c r="DN394">
        <v>0</v>
      </c>
      <c r="DO394">
        <v>0</v>
      </c>
      <c r="DP394">
        <v>10023.0357142857</v>
      </c>
      <c r="DQ394">
        <v>0</v>
      </c>
      <c r="DR394">
        <v>9.81570321428572</v>
      </c>
      <c r="DS394">
        <v>-30.147825</v>
      </c>
      <c r="DT394">
        <v>1470.09464285714</v>
      </c>
      <c r="DU394">
        <v>1500.06964285714</v>
      </c>
      <c r="DV394">
        <v>0.620805071428571</v>
      </c>
      <c r="DW394">
        <v>1463.07928571429</v>
      </c>
      <c r="DX394">
        <v>24.6590571428571</v>
      </c>
      <c r="DY394">
        <v>2.27005321428571</v>
      </c>
      <c r="DZ394">
        <v>2.21430928571429</v>
      </c>
      <c r="EA394">
        <v>19.4654642857143</v>
      </c>
      <c r="EB394">
        <v>19.0662107142857</v>
      </c>
      <c r="EC394">
        <v>2000.0025</v>
      </c>
      <c r="ED394">
        <v>0.979994964285715</v>
      </c>
      <c r="EE394">
        <v>0.0200052035714286</v>
      </c>
      <c r="EF394">
        <v>0</v>
      </c>
      <c r="EG394">
        <v>2.34740357142857</v>
      </c>
      <c r="EH394">
        <v>0</v>
      </c>
      <c r="EI394">
        <v>4903.24285714286</v>
      </c>
      <c r="EJ394">
        <v>17300.15</v>
      </c>
      <c r="EK394">
        <v>37.937</v>
      </c>
      <c r="EL394">
        <v>38.4303571428571</v>
      </c>
      <c r="EM394">
        <v>37.6294285714286</v>
      </c>
      <c r="EN394">
        <v>37.125</v>
      </c>
      <c r="EO394">
        <v>37.35925</v>
      </c>
      <c r="EP394">
        <v>1959.99107142857</v>
      </c>
      <c r="EQ394">
        <v>40.0114285714286</v>
      </c>
      <c r="ER394">
        <v>0</v>
      </c>
      <c r="ES394">
        <v>1679598080.3</v>
      </c>
      <c r="ET394">
        <v>0</v>
      </c>
      <c r="EU394">
        <v>2.358344</v>
      </c>
      <c r="EV394">
        <v>-0.818476918675587</v>
      </c>
      <c r="EW394">
        <v>-4.1653845889309</v>
      </c>
      <c r="EX394">
        <v>4903.1588</v>
      </c>
      <c r="EY394">
        <v>15</v>
      </c>
      <c r="EZ394">
        <v>0</v>
      </c>
      <c r="FA394" t="s">
        <v>409</v>
      </c>
      <c r="FB394">
        <v>1510787920.6</v>
      </c>
      <c r="FC394">
        <v>1510787921.6</v>
      </c>
      <c r="FD394">
        <v>0</v>
      </c>
      <c r="FE394">
        <v>-0.101</v>
      </c>
      <c r="FF394">
        <v>-0.012</v>
      </c>
      <c r="FG394">
        <v>6.901</v>
      </c>
      <c r="FH394">
        <v>0.516</v>
      </c>
      <c r="FI394">
        <v>420</v>
      </c>
      <c r="FJ394">
        <v>24</v>
      </c>
      <c r="FK394">
        <v>0.32</v>
      </c>
      <c r="FL394">
        <v>0.12</v>
      </c>
      <c r="FM394">
        <v>0.613203536585366</v>
      </c>
      <c r="FN394">
        <v>0.147544665843947</v>
      </c>
      <c r="FO394">
        <v>0.0156534426605367</v>
      </c>
      <c r="FP394">
        <v>1</v>
      </c>
      <c r="FQ394">
        <v>1</v>
      </c>
      <c r="FR394">
        <v>1</v>
      </c>
      <c r="FS394" t="s">
        <v>410</v>
      </c>
      <c r="FT394">
        <v>2.97293</v>
      </c>
      <c r="FU394">
        <v>2.75406</v>
      </c>
      <c r="FV394">
        <v>0.208722</v>
      </c>
      <c r="FW394">
        <v>0.212176</v>
      </c>
      <c r="FX394">
        <v>0.10596</v>
      </c>
      <c r="FY394">
        <v>0.105381</v>
      </c>
      <c r="FZ394">
        <v>30747.9</v>
      </c>
      <c r="GA394">
        <v>33389.4</v>
      </c>
      <c r="GB394">
        <v>35214.5</v>
      </c>
      <c r="GC394">
        <v>38437.2</v>
      </c>
      <c r="GD394">
        <v>44600.8</v>
      </c>
      <c r="GE394">
        <v>49654.6</v>
      </c>
      <c r="GF394">
        <v>54999.9</v>
      </c>
      <c r="GG394">
        <v>61638.3</v>
      </c>
      <c r="GH394">
        <v>1.98245</v>
      </c>
      <c r="GI394">
        <v>1.81802</v>
      </c>
      <c r="GJ394">
        <v>0.127465</v>
      </c>
      <c r="GK394">
        <v>0</v>
      </c>
      <c r="GL394">
        <v>25.4286</v>
      </c>
      <c r="GM394">
        <v>999.9</v>
      </c>
      <c r="GN394">
        <v>61.812</v>
      </c>
      <c r="GO394">
        <v>30.051</v>
      </c>
      <c r="GP394">
        <v>29.4118</v>
      </c>
      <c r="GQ394">
        <v>55.1034</v>
      </c>
      <c r="GR394">
        <v>49.379</v>
      </c>
      <c r="GS394">
        <v>1</v>
      </c>
      <c r="GT394">
        <v>-0.00352642</v>
      </c>
      <c r="GU394">
        <v>0.72518</v>
      </c>
      <c r="GV394">
        <v>20.1156</v>
      </c>
      <c r="GW394">
        <v>5.19842</v>
      </c>
      <c r="GX394">
        <v>12.004</v>
      </c>
      <c r="GY394">
        <v>4.97535</v>
      </c>
      <c r="GZ394">
        <v>3.29308</v>
      </c>
      <c r="HA394">
        <v>9999</v>
      </c>
      <c r="HB394">
        <v>9999</v>
      </c>
      <c r="HC394">
        <v>999.9</v>
      </c>
      <c r="HD394">
        <v>9999</v>
      </c>
      <c r="HE394">
        <v>1.8631</v>
      </c>
      <c r="HF394">
        <v>1.86813</v>
      </c>
      <c r="HG394">
        <v>1.86789</v>
      </c>
      <c r="HH394">
        <v>1.86901</v>
      </c>
      <c r="HI394">
        <v>1.8699</v>
      </c>
      <c r="HJ394">
        <v>1.86587</v>
      </c>
      <c r="HK394">
        <v>1.867</v>
      </c>
      <c r="HL394">
        <v>1.86835</v>
      </c>
      <c r="HM394">
        <v>5</v>
      </c>
      <c r="HN394">
        <v>0</v>
      </c>
      <c r="HO394">
        <v>0</v>
      </c>
      <c r="HP394">
        <v>0</v>
      </c>
      <c r="HQ394" t="s">
        <v>411</v>
      </c>
      <c r="HR394" t="s">
        <v>412</v>
      </c>
      <c r="HS394" t="s">
        <v>413</v>
      </c>
      <c r="HT394" t="s">
        <v>413</v>
      </c>
      <c r="HU394" t="s">
        <v>413</v>
      </c>
      <c r="HV394" t="s">
        <v>413</v>
      </c>
      <c r="HW394">
        <v>0</v>
      </c>
      <c r="HX394">
        <v>100</v>
      </c>
      <c r="HY394">
        <v>100</v>
      </c>
      <c r="HZ394">
        <v>12.72</v>
      </c>
      <c r="IA394">
        <v>0.5814</v>
      </c>
      <c r="IB394">
        <v>4.09459096810632</v>
      </c>
      <c r="IC394">
        <v>0.00701673648668627</v>
      </c>
      <c r="ID394">
        <v>-7.00304995360485e-07</v>
      </c>
      <c r="IE394">
        <v>-1.86506737496121e-11</v>
      </c>
      <c r="IF394">
        <v>0.00125787624930914</v>
      </c>
      <c r="IG394">
        <v>-0.0224036906934607</v>
      </c>
      <c r="IH394">
        <v>0.00249664406764014</v>
      </c>
      <c r="II394">
        <v>-2.59163740235367e-05</v>
      </c>
      <c r="IJ394">
        <v>-2</v>
      </c>
      <c r="IK394">
        <v>2020</v>
      </c>
      <c r="IL394">
        <v>1</v>
      </c>
      <c r="IM394">
        <v>25</v>
      </c>
      <c r="IN394">
        <v>156.8</v>
      </c>
      <c r="IO394">
        <v>156.8</v>
      </c>
      <c r="IP394">
        <v>2.84668</v>
      </c>
      <c r="IQ394">
        <v>2.61475</v>
      </c>
      <c r="IR394">
        <v>1.54785</v>
      </c>
      <c r="IS394">
        <v>2.30469</v>
      </c>
      <c r="IT394">
        <v>1.34644</v>
      </c>
      <c r="IU394">
        <v>2.37671</v>
      </c>
      <c r="IV394">
        <v>34.1905</v>
      </c>
      <c r="IW394">
        <v>24.2188</v>
      </c>
      <c r="IX394">
        <v>18</v>
      </c>
      <c r="IY394">
        <v>503.12</v>
      </c>
      <c r="IZ394">
        <v>398.789</v>
      </c>
      <c r="JA394">
        <v>23.9491</v>
      </c>
      <c r="JB394">
        <v>27.1606</v>
      </c>
      <c r="JC394">
        <v>30.0001</v>
      </c>
      <c r="JD394">
        <v>27.1198</v>
      </c>
      <c r="JE394">
        <v>27.0644</v>
      </c>
      <c r="JF394">
        <v>56.9623</v>
      </c>
      <c r="JG394">
        <v>24.6812</v>
      </c>
      <c r="JH394">
        <v>63.396</v>
      </c>
      <c r="JI394">
        <v>23.9204</v>
      </c>
      <c r="JJ394">
        <v>1505.05</v>
      </c>
      <c r="JK394">
        <v>24.4838</v>
      </c>
      <c r="JL394">
        <v>102.06</v>
      </c>
      <c r="JM394">
        <v>102.607</v>
      </c>
    </row>
    <row r="395" spans="1:273">
      <c r="A395">
        <v>379</v>
      </c>
      <c r="B395">
        <v>1510797332</v>
      </c>
      <c r="C395">
        <v>7999.90000009537</v>
      </c>
      <c r="D395" t="s">
        <v>1169</v>
      </c>
      <c r="E395" t="s">
        <v>1170</v>
      </c>
      <c r="F395">
        <v>5</v>
      </c>
      <c r="G395" t="s">
        <v>798</v>
      </c>
      <c r="H395" t="s">
        <v>406</v>
      </c>
      <c r="I395">
        <v>1510797324.225</v>
      </c>
      <c r="J395">
        <f>(K395)/1000</f>
        <v>0</v>
      </c>
      <c r="K395">
        <f>IF(CZ395, AN395, AH395)</f>
        <v>0</v>
      </c>
      <c r="L395">
        <f>IF(CZ395, AI395, AG395)</f>
        <v>0</v>
      </c>
      <c r="M395">
        <f>DB395 - IF(AU395&gt;1, L395*CV395*100.0/(AW395*DP395), 0)</f>
        <v>0</v>
      </c>
      <c r="N395">
        <f>((T395-J395/2)*M395-L395)/(T395+J395/2)</f>
        <v>0</v>
      </c>
      <c r="O395">
        <f>N395*(DI395+DJ395)/1000.0</f>
        <v>0</v>
      </c>
      <c r="P395">
        <f>(DB395 - IF(AU395&gt;1, L395*CV395*100.0/(AW395*DP395), 0))*(DI395+DJ395)/1000.0</f>
        <v>0</v>
      </c>
      <c r="Q395">
        <f>2.0/((1/S395-1/R395)+SIGN(S395)*SQRT((1/S395-1/R395)*(1/S395-1/R395) + 4*CW395/((CW395+1)*(CW395+1))*(2*1/S395*1/R395-1/R395*1/R395)))</f>
        <v>0</v>
      </c>
      <c r="R395">
        <f>IF(LEFT(CX395,1)&lt;&gt;"0",IF(LEFT(CX395,1)="1",3.0,CY395),$D$5+$E$5*(DP395*DI395/($K$5*1000))+$F$5*(DP395*DI395/($K$5*1000))*MAX(MIN(CV395,$J$5),$I$5)*MAX(MIN(CV395,$J$5),$I$5)+$G$5*MAX(MIN(CV395,$J$5),$I$5)*(DP395*DI395/($K$5*1000))+$H$5*(DP395*DI395/($K$5*1000))*(DP395*DI395/($K$5*1000)))</f>
        <v>0</v>
      </c>
      <c r="S395">
        <f>J395*(1000-(1000*0.61365*exp(17.502*W395/(240.97+W395))/(DI395+DJ395)+DD395)/2)/(1000*0.61365*exp(17.502*W395/(240.97+W395))/(DI395+DJ395)-DD395)</f>
        <v>0</v>
      </c>
      <c r="T395">
        <f>1/((CW395+1)/(Q395/1.6)+1/(R395/1.37)) + CW395/((CW395+1)/(Q395/1.6) + CW395/(R395/1.37))</f>
        <v>0</v>
      </c>
      <c r="U395">
        <f>(CR395*CU395)</f>
        <v>0</v>
      </c>
      <c r="V395">
        <f>(DK395+(U395+2*0.95*5.67E-8*(((DK395+$B$7)+273)^4-(DK395+273)^4)-44100*J395)/(1.84*29.3*R395+8*0.95*5.67E-8*(DK395+273)^3))</f>
        <v>0</v>
      </c>
      <c r="W395">
        <f>($C$7*DL395+$D$7*DM395+$E$7*V395)</f>
        <v>0</v>
      </c>
      <c r="X395">
        <f>0.61365*exp(17.502*W395/(240.97+W395))</f>
        <v>0</v>
      </c>
      <c r="Y395">
        <f>(Z395/AA395*100)</f>
        <v>0</v>
      </c>
      <c r="Z395">
        <f>DD395*(DI395+DJ395)/1000</f>
        <v>0</v>
      </c>
      <c r="AA395">
        <f>0.61365*exp(17.502*DK395/(240.97+DK395))</f>
        <v>0</v>
      </c>
      <c r="AB395">
        <f>(X395-DD395*(DI395+DJ395)/1000)</f>
        <v>0</v>
      </c>
      <c r="AC395">
        <f>(-J395*44100)</f>
        <v>0</v>
      </c>
      <c r="AD395">
        <f>2*29.3*R395*0.92*(DK395-W395)</f>
        <v>0</v>
      </c>
      <c r="AE395">
        <f>2*0.95*5.67E-8*(((DK395+$B$7)+273)^4-(W395+273)^4)</f>
        <v>0</v>
      </c>
      <c r="AF395">
        <f>U395+AE395+AC395+AD395</f>
        <v>0</v>
      </c>
      <c r="AG395">
        <f>DH395*AU395*(DC395-DB395*(1000-AU395*DE395)/(1000-AU395*DD395))/(100*CV395)</f>
        <v>0</v>
      </c>
      <c r="AH395">
        <f>1000*DH395*AU395*(DD395-DE395)/(100*CV395*(1000-AU395*DD395))</f>
        <v>0</v>
      </c>
      <c r="AI395">
        <f>(AJ395 - AK395 - DI395*1E3/(8.314*(DK395+273.15)) * AM395/DH395 * AL395) * DH395/(100*CV395) * (1000 - DE395)/1000</f>
        <v>0</v>
      </c>
      <c r="AJ395">
        <v>1534.4236540647</v>
      </c>
      <c r="AK395">
        <v>1511.58642424242</v>
      </c>
      <c r="AL395">
        <v>3.37838331981163</v>
      </c>
      <c r="AM395">
        <v>64.6680745848926</v>
      </c>
      <c r="AN395">
        <f>(AP395 - AO395 + DI395*1E3/(8.314*(DK395+273.15)) * AR395/DH395 * AQ395) * DH395/(100*CV395) * 1000/(1000 - AP395)</f>
        <v>0</v>
      </c>
      <c r="AO395">
        <v>24.6423260168913</v>
      </c>
      <c r="AP395">
        <v>25.2817146853147</v>
      </c>
      <c r="AQ395">
        <v>-0.00035983662900511</v>
      </c>
      <c r="AR395">
        <v>99.6129753711119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MAX(0,($B$13+$C$13*DP395)/(1+$D$13*DP395)*DI395/(DK395+273)*$E$13)</f>
        <v>0</v>
      </c>
      <c r="AX395" t="s">
        <v>407</v>
      </c>
      <c r="AY395" t="s">
        <v>407</v>
      </c>
      <c r="AZ395">
        <v>0</v>
      </c>
      <c r="BA395">
        <v>0</v>
      </c>
      <c r="BB395">
        <f>1-AZ395/BA395</f>
        <v>0</v>
      </c>
      <c r="BC395">
        <v>0</v>
      </c>
      <c r="BD395" t="s">
        <v>407</v>
      </c>
      <c r="BE395" t="s">
        <v>407</v>
      </c>
      <c r="BF395">
        <v>0</v>
      </c>
      <c r="BG395">
        <v>0</v>
      </c>
      <c r="BH395">
        <f>1-BF395/BG395</f>
        <v>0</v>
      </c>
      <c r="BI395">
        <v>0.5</v>
      </c>
      <c r="BJ395">
        <f>CS395</f>
        <v>0</v>
      </c>
      <c r="BK395">
        <f>L395</f>
        <v>0</v>
      </c>
      <c r="BL395">
        <f>BH395*BI395*BJ395</f>
        <v>0</v>
      </c>
      <c r="BM395">
        <f>(BK395-BC395)/BJ395</f>
        <v>0</v>
      </c>
      <c r="BN395">
        <f>(BA395-BG395)/BG395</f>
        <v>0</v>
      </c>
      <c r="BO395">
        <f>AZ395/(BB395+AZ395/BG395)</f>
        <v>0</v>
      </c>
      <c r="BP395" t="s">
        <v>407</v>
      </c>
      <c r="BQ395">
        <v>0</v>
      </c>
      <c r="BR395">
        <f>IF(BQ395&lt;&gt;0, BQ395, BO395)</f>
        <v>0</v>
      </c>
      <c r="BS395">
        <f>1-BR395/BG395</f>
        <v>0</v>
      </c>
      <c r="BT395">
        <f>(BG395-BF395)/(BG395-BR395)</f>
        <v>0</v>
      </c>
      <c r="BU395">
        <f>(BA395-BG395)/(BA395-BR395)</f>
        <v>0</v>
      </c>
      <c r="BV395">
        <f>(BG395-BF395)/(BG395-AZ395)</f>
        <v>0</v>
      </c>
      <c r="BW395">
        <f>(BA395-BG395)/(BA395-AZ395)</f>
        <v>0</v>
      </c>
      <c r="BX395">
        <f>(BT395*BR395/BF395)</f>
        <v>0</v>
      </c>
      <c r="BY395">
        <f>(1-BX395)</f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f>$B$11*DQ395+$C$11*DR395+$F$11*EC395*(1-EF395)</f>
        <v>0</v>
      </c>
      <c r="CS395">
        <f>CR395*CT395</f>
        <v>0</v>
      </c>
      <c r="CT395">
        <f>($B$11*$D$9+$C$11*$D$9+$F$11*((EP395+EH395)/MAX(EP395+EH395+EQ395, 0.1)*$I$9+EQ395/MAX(EP395+EH395+EQ395, 0.1)*$J$9))/($B$11+$C$11+$F$11)</f>
        <v>0</v>
      </c>
      <c r="CU395">
        <f>($B$11*$K$9+$C$11*$K$9+$F$11*((EP395+EH395)/MAX(EP395+EH395+EQ395, 0.1)*$P$9+EQ395/MAX(EP395+EH395+EQ395, 0.1)*$Q$9))/($B$11+$C$11+$F$11)</f>
        <v>0</v>
      </c>
      <c r="CV395">
        <v>2.96</v>
      </c>
      <c r="CW395">
        <v>0.5</v>
      </c>
      <c r="CX395" t="s">
        <v>408</v>
      </c>
      <c r="CY395">
        <v>2</v>
      </c>
      <c r="CZ395" t="b">
        <v>1</v>
      </c>
      <c r="DA395">
        <v>1510797324.225</v>
      </c>
      <c r="DB395">
        <v>1449.44892857143</v>
      </c>
      <c r="DC395">
        <v>1479.36142857143</v>
      </c>
      <c r="DD395">
        <v>25.2891607142857</v>
      </c>
      <c r="DE395">
        <v>24.6498214285714</v>
      </c>
      <c r="DF395">
        <v>1436.77392857143</v>
      </c>
      <c r="DG395">
        <v>24.7082</v>
      </c>
      <c r="DH395">
        <v>500.085285714286</v>
      </c>
      <c r="DI395">
        <v>89.7967142857143</v>
      </c>
      <c r="DJ395">
        <v>0.0999896785714286</v>
      </c>
      <c r="DK395">
        <v>26.5067</v>
      </c>
      <c r="DL395">
        <v>27.4993071428571</v>
      </c>
      <c r="DM395">
        <v>999.9</v>
      </c>
      <c r="DN395">
        <v>0</v>
      </c>
      <c r="DO395">
        <v>0</v>
      </c>
      <c r="DP395">
        <v>10006.3375</v>
      </c>
      <c r="DQ395">
        <v>0</v>
      </c>
      <c r="DR395">
        <v>9.81860892857143</v>
      </c>
      <c r="DS395">
        <v>-29.9138571428571</v>
      </c>
      <c r="DT395">
        <v>1487.05285714286</v>
      </c>
      <c r="DU395">
        <v>1516.74928571429</v>
      </c>
      <c r="DV395">
        <v>0.639330428571429</v>
      </c>
      <c r="DW395">
        <v>1479.36142857143</v>
      </c>
      <c r="DX395">
        <v>24.6498214285714</v>
      </c>
      <c r="DY395">
        <v>2.27088357142857</v>
      </c>
      <c r="DZ395">
        <v>2.21347464285714</v>
      </c>
      <c r="EA395">
        <v>19.4713357142857</v>
      </c>
      <c r="EB395">
        <v>19.0601678571429</v>
      </c>
      <c r="EC395">
        <v>2000.00107142857</v>
      </c>
      <c r="ED395">
        <v>0.979995071428572</v>
      </c>
      <c r="EE395">
        <v>0.0200050928571429</v>
      </c>
      <c r="EF395">
        <v>0</v>
      </c>
      <c r="EG395">
        <v>2.28133571428571</v>
      </c>
      <c r="EH395">
        <v>0</v>
      </c>
      <c r="EI395">
        <v>4902.85464285714</v>
      </c>
      <c r="EJ395">
        <v>17300.1321428571</v>
      </c>
      <c r="EK395">
        <v>37.937</v>
      </c>
      <c r="EL395">
        <v>38.4281428571429</v>
      </c>
      <c r="EM395">
        <v>37.6294285714286</v>
      </c>
      <c r="EN395">
        <v>37.125</v>
      </c>
      <c r="EO395">
        <v>37.348</v>
      </c>
      <c r="EP395">
        <v>1959.99</v>
      </c>
      <c r="EQ395">
        <v>40.0110714285714</v>
      </c>
      <c r="ER395">
        <v>0</v>
      </c>
      <c r="ES395">
        <v>1679598085.1</v>
      </c>
      <c r="ET395">
        <v>0</v>
      </c>
      <c r="EU395">
        <v>2.291084</v>
      </c>
      <c r="EV395">
        <v>-0.25626153134646</v>
      </c>
      <c r="EW395">
        <v>-5.25999999002744</v>
      </c>
      <c r="EX395">
        <v>4902.844</v>
      </c>
      <c r="EY395">
        <v>15</v>
      </c>
      <c r="EZ395">
        <v>0</v>
      </c>
      <c r="FA395" t="s">
        <v>409</v>
      </c>
      <c r="FB395">
        <v>1510787920.6</v>
      </c>
      <c r="FC395">
        <v>1510787921.6</v>
      </c>
      <c r="FD395">
        <v>0</v>
      </c>
      <c r="FE395">
        <v>-0.101</v>
      </c>
      <c r="FF395">
        <v>-0.012</v>
      </c>
      <c r="FG395">
        <v>6.901</v>
      </c>
      <c r="FH395">
        <v>0.516</v>
      </c>
      <c r="FI395">
        <v>420</v>
      </c>
      <c r="FJ395">
        <v>24</v>
      </c>
      <c r="FK395">
        <v>0.32</v>
      </c>
      <c r="FL395">
        <v>0.12</v>
      </c>
      <c r="FM395">
        <v>0.629185951219512</v>
      </c>
      <c r="FN395">
        <v>0.213899045135115</v>
      </c>
      <c r="FO395">
        <v>0.0213744009403444</v>
      </c>
      <c r="FP395">
        <v>1</v>
      </c>
      <c r="FQ395">
        <v>1</v>
      </c>
      <c r="FR395">
        <v>1</v>
      </c>
      <c r="FS395" t="s">
        <v>410</v>
      </c>
      <c r="FT395">
        <v>2.97285</v>
      </c>
      <c r="FU395">
        <v>2.75363</v>
      </c>
      <c r="FV395">
        <v>0.210124</v>
      </c>
      <c r="FW395">
        <v>0.213559</v>
      </c>
      <c r="FX395">
        <v>0.105911</v>
      </c>
      <c r="FY395">
        <v>0.105224</v>
      </c>
      <c r="FZ395">
        <v>30693.6</v>
      </c>
      <c r="GA395">
        <v>33330.7</v>
      </c>
      <c r="GB395">
        <v>35214.7</v>
      </c>
      <c r="GC395">
        <v>38437.1</v>
      </c>
      <c r="GD395">
        <v>44603.5</v>
      </c>
      <c r="GE395">
        <v>49663.4</v>
      </c>
      <c r="GF395">
        <v>55000.2</v>
      </c>
      <c r="GG395">
        <v>61638.5</v>
      </c>
      <c r="GH395">
        <v>1.98228</v>
      </c>
      <c r="GI395">
        <v>1.81822</v>
      </c>
      <c r="GJ395">
        <v>0.127211</v>
      </c>
      <c r="GK395">
        <v>0</v>
      </c>
      <c r="GL395">
        <v>25.4265</v>
      </c>
      <c r="GM395">
        <v>999.9</v>
      </c>
      <c r="GN395">
        <v>61.812</v>
      </c>
      <c r="GO395">
        <v>30.051</v>
      </c>
      <c r="GP395">
        <v>29.4121</v>
      </c>
      <c r="GQ395">
        <v>55.5634</v>
      </c>
      <c r="GR395">
        <v>49.4391</v>
      </c>
      <c r="GS395">
        <v>1</v>
      </c>
      <c r="GT395">
        <v>-0.00285061</v>
      </c>
      <c r="GU395">
        <v>0.812162</v>
      </c>
      <c r="GV395">
        <v>20.115</v>
      </c>
      <c r="GW395">
        <v>5.19842</v>
      </c>
      <c r="GX395">
        <v>12.004</v>
      </c>
      <c r="GY395">
        <v>4.97515</v>
      </c>
      <c r="GZ395">
        <v>3.29298</v>
      </c>
      <c r="HA395">
        <v>9999</v>
      </c>
      <c r="HB395">
        <v>9999</v>
      </c>
      <c r="HC395">
        <v>999.9</v>
      </c>
      <c r="HD395">
        <v>9999</v>
      </c>
      <c r="HE395">
        <v>1.8631</v>
      </c>
      <c r="HF395">
        <v>1.86813</v>
      </c>
      <c r="HG395">
        <v>1.86791</v>
      </c>
      <c r="HH395">
        <v>1.86904</v>
      </c>
      <c r="HI395">
        <v>1.86986</v>
      </c>
      <c r="HJ395">
        <v>1.86587</v>
      </c>
      <c r="HK395">
        <v>1.86697</v>
      </c>
      <c r="HL395">
        <v>1.86834</v>
      </c>
      <c r="HM395">
        <v>5</v>
      </c>
      <c r="HN395">
        <v>0</v>
      </c>
      <c r="HO395">
        <v>0</v>
      </c>
      <c r="HP395">
        <v>0</v>
      </c>
      <c r="HQ395" t="s">
        <v>411</v>
      </c>
      <c r="HR395" t="s">
        <v>412</v>
      </c>
      <c r="HS395" t="s">
        <v>413</v>
      </c>
      <c r="HT395" t="s">
        <v>413</v>
      </c>
      <c r="HU395" t="s">
        <v>413</v>
      </c>
      <c r="HV395" t="s">
        <v>413</v>
      </c>
      <c r="HW395">
        <v>0</v>
      </c>
      <c r="HX395">
        <v>100</v>
      </c>
      <c r="HY395">
        <v>100</v>
      </c>
      <c r="HZ395">
        <v>12.8</v>
      </c>
      <c r="IA395">
        <v>0.5805</v>
      </c>
      <c r="IB395">
        <v>4.09459096810632</v>
      </c>
      <c r="IC395">
        <v>0.00701673648668627</v>
      </c>
      <c r="ID395">
        <v>-7.00304995360485e-07</v>
      </c>
      <c r="IE395">
        <v>-1.86506737496121e-11</v>
      </c>
      <c r="IF395">
        <v>0.00125787624930914</v>
      </c>
      <c r="IG395">
        <v>-0.0224036906934607</v>
      </c>
      <c r="IH395">
        <v>0.00249664406764014</v>
      </c>
      <c r="II395">
        <v>-2.59163740235367e-05</v>
      </c>
      <c r="IJ395">
        <v>-2</v>
      </c>
      <c r="IK395">
        <v>2020</v>
      </c>
      <c r="IL395">
        <v>1</v>
      </c>
      <c r="IM395">
        <v>25</v>
      </c>
      <c r="IN395">
        <v>156.9</v>
      </c>
      <c r="IO395">
        <v>156.8</v>
      </c>
      <c r="IP395">
        <v>2.87354</v>
      </c>
      <c r="IQ395">
        <v>2.59033</v>
      </c>
      <c r="IR395">
        <v>1.54785</v>
      </c>
      <c r="IS395">
        <v>2.30469</v>
      </c>
      <c r="IT395">
        <v>1.34644</v>
      </c>
      <c r="IU395">
        <v>2.42432</v>
      </c>
      <c r="IV395">
        <v>34.1905</v>
      </c>
      <c r="IW395">
        <v>24.2188</v>
      </c>
      <c r="IX395">
        <v>18</v>
      </c>
      <c r="IY395">
        <v>503.023</v>
      </c>
      <c r="IZ395">
        <v>398.911</v>
      </c>
      <c r="JA395">
        <v>23.9409</v>
      </c>
      <c r="JB395">
        <v>27.1606</v>
      </c>
      <c r="JC395">
        <v>30.0006</v>
      </c>
      <c r="JD395">
        <v>27.1218</v>
      </c>
      <c r="JE395">
        <v>27.0659</v>
      </c>
      <c r="JF395">
        <v>57.4955</v>
      </c>
      <c r="JG395">
        <v>24.981</v>
      </c>
      <c r="JH395">
        <v>63.396</v>
      </c>
      <c r="JI395">
        <v>23.9177</v>
      </c>
      <c r="JJ395">
        <v>1525.18</v>
      </c>
      <c r="JK395">
        <v>24.4524</v>
      </c>
      <c r="JL395">
        <v>102.06</v>
      </c>
      <c r="JM395">
        <v>102.607</v>
      </c>
    </row>
    <row r="396" spans="1:273">
      <c r="A396">
        <v>380</v>
      </c>
      <c r="B396">
        <v>1510797337</v>
      </c>
      <c r="C396">
        <v>8004.90000009537</v>
      </c>
      <c r="D396" t="s">
        <v>1171</v>
      </c>
      <c r="E396" t="s">
        <v>1172</v>
      </c>
      <c r="F396">
        <v>5</v>
      </c>
      <c r="G396" t="s">
        <v>798</v>
      </c>
      <c r="H396" t="s">
        <v>406</v>
      </c>
      <c r="I396">
        <v>1510797329.5</v>
      </c>
      <c r="J396">
        <f>(K396)/1000</f>
        <v>0</v>
      </c>
      <c r="K396">
        <f>IF(CZ396, AN396, AH396)</f>
        <v>0</v>
      </c>
      <c r="L396">
        <f>IF(CZ396, AI396, AG396)</f>
        <v>0</v>
      </c>
      <c r="M396">
        <f>DB396 - IF(AU396&gt;1, L396*CV396*100.0/(AW396*DP396), 0)</f>
        <v>0</v>
      </c>
      <c r="N396">
        <f>((T396-J396/2)*M396-L396)/(T396+J396/2)</f>
        <v>0</v>
      </c>
      <c r="O396">
        <f>N396*(DI396+DJ396)/1000.0</f>
        <v>0</v>
      </c>
      <c r="P396">
        <f>(DB396 - IF(AU396&gt;1, L396*CV396*100.0/(AW396*DP396), 0))*(DI396+DJ396)/1000.0</f>
        <v>0</v>
      </c>
      <c r="Q396">
        <f>2.0/((1/S396-1/R396)+SIGN(S396)*SQRT((1/S396-1/R396)*(1/S396-1/R396) + 4*CW396/((CW396+1)*(CW396+1))*(2*1/S396*1/R396-1/R396*1/R396)))</f>
        <v>0</v>
      </c>
      <c r="R396">
        <f>IF(LEFT(CX396,1)&lt;&gt;"0",IF(LEFT(CX396,1)="1",3.0,CY396),$D$5+$E$5*(DP396*DI396/($K$5*1000))+$F$5*(DP396*DI396/($K$5*1000))*MAX(MIN(CV396,$J$5),$I$5)*MAX(MIN(CV396,$J$5),$I$5)+$G$5*MAX(MIN(CV396,$J$5),$I$5)*(DP396*DI396/($K$5*1000))+$H$5*(DP396*DI396/($K$5*1000))*(DP396*DI396/($K$5*1000)))</f>
        <v>0</v>
      </c>
      <c r="S396">
        <f>J396*(1000-(1000*0.61365*exp(17.502*W396/(240.97+W396))/(DI396+DJ396)+DD396)/2)/(1000*0.61365*exp(17.502*W396/(240.97+W396))/(DI396+DJ396)-DD396)</f>
        <v>0</v>
      </c>
      <c r="T396">
        <f>1/((CW396+1)/(Q396/1.6)+1/(R396/1.37)) + CW396/((CW396+1)/(Q396/1.6) + CW396/(R396/1.37))</f>
        <v>0</v>
      </c>
      <c r="U396">
        <f>(CR396*CU396)</f>
        <v>0</v>
      </c>
      <c r="V396">
        <f>(DK396+(U396+2*0.95*5.67E-8*(((DK396+$B$7)+273)^4-(DK396+273)^4)-44100*J396)/(1.84*29.3*R396+8*0.95*5.67E-8*(DK396+273)^3))</f>
        <v>0</v>
      </c>
      <c r="W396">
        <f>($C$7*DL396+$D$7*DM396+$E$7*V396)</f>
        <v>0</v>
      </c>
      <c r="X396">
        <f>0.61365*exp(17.502*W396/(240.97+W396))</f>
        <v>0</v>
      </c>
      <c r="Y396">
        <f>(Z396/AA396*100)</f>
        <v>0</v>
      </c>
      <c r="Z396">
        <f>DD396*(DI396+DJ396)/1000</f>
        <v>0</v>
      </c>
      <c r="AA396">
        <f>0.61365*exp(17.502*DK396/(240.97+DK396))</f>
        <v>0</v>
      </c>
      <c r="AB396">
        <f>(X396-DD396*(DI396+DJ396)/1000)</f>
        <v>0</v>
      </c>
      <c r="AC396">
        <f>(-J396*44100)</f>
        <v>0</v>
      </c>
      <c r="AD396">
        <f>2*29.3*R396*0.92*(DK396-W396)</f>
        <v>0</v>
      </c>
      <c r="AE396">
        <f>2*0.95*5.67E-8*(((DK396+$B$7)+273)^4-(W396+273)^4)</f>
        <v>0</v>
      </c>
      <c r="AF396">
        <f>U396+AE396+AC396+AD396</f>
        <v>0</v>
      </c>
      <c r="AG396">
        <f>DH396*AU396*(DC396-DB396*(1000-AU396*DE396)/(1000-AU396*DD396))/(100*CV396)</f>
        <v>0</v>
      </c>
      <c r="AH396">
        <f>1000*DH396*AU396*(DD396-DE396)/(100*CV396*(1000-AU396*DD396))</f>
        <v>0</v>
      </c>
      <c r="AI396">
        <f>(AJ396 - AK396 - DI396*1E3/(8.314*(DK396+273.15)) * AM396/DH396 * AL396) * DH396/(100*CV396) * (1000 - DE396)/1000</f>
        <v>0</v>
      </c>
      <c r="AJ396">
        <v>1551.18939536966</v>
      </c>
      <c r="AK396">
        <v>1528.28951515151</v>
      </c>
      <c r="AL396">
        <v>3.3599381779058</v>
      </c>
      <c r="AM396">
        <v>64.6680745848926</v>
      </c>
      <c r="AN396">
        <f>(AP396 - AO396 + DI396*1E3/(8.314*(DK396+273.15)) * AR396/DH396 * AQ396) * DH396/(100*CV396) * 1000/(1000 - AP396)</f>
        <v>0</v>
      </c>
      <c r="AO396">
        <v>24.5816056948374</v>
      </c>
      <c r="AP396">
        <v>25.2444006993007</v>
      </c>
      <c r="AQ396">
        <v>-0.00572211842987164</v>
      </c>
      <c r="AR396">
        <v>99.6129753711119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MAX(0,($B$13+$C$13*DP396)/(1+$D$13*DP396)*DI396/(DK396+273)*$E$13)</f>
        <v>0</v>
      </c>
      <c r="AX396" t="s">
        <v>407</v>
      </c>
      <c r="AY396" t="s">
        <v>407</v>
      </c>
      <c r="AZ396">
        <v>0</v>
      </c>
      <c r="BA396">
        <v>0</v>
      </c>
      <c r="BB396">
        <f>1-AZ396/BA396</f>
        <v>0</v>
      </c>
      <c r="BC396">
        <v>0</v>
      </c>
      <c r="BD396" t="s">
        <v>407</v>
      </c>
      <c r="BE396" t="s">
        <v>407</v>
      </c>
      <c r="BF396">
        <v>0</v>
      </c>
      <c r="BG396">
        <v>0</v>
      </c>
      <c r="BH396">
        <f>1-BF396/BG396</f>
        <v>0</v>
      </c>
      <c r="BI396">
        <v>0.5</v>
      </c>
      <c r="BJ396">
        <f>CS396</f>
        <v>0</v>
      </c>
      <c r="BK396">
        <f>L396</f>
        <v>0</v>
      </c>
      <c r="BL396">
        <f>BH396*BI396*BJ396</f>
        <v>0</v>
      </c>
      <c r="BM396">
        <f>(BK396-BC396)/BJ396</f>
        <v>0</v>
      </c>
      <c r="BN396">
        <f>(BA396-BG396)/BG396</f>
        <v>0</v>
      </c>
      <c r="BO396">
        <f>AZ396/(BB396+AZ396/BG396)</f>
        <v>0</v>
      </c>
      <c r="BP396" t="s">
        <v>407</v>
      </c>
      <c r="BQ396">
        <v>0</v>
      </c>
      <c r="BR396">
        <f>IF(BQ396&lt;&gt;0, BQ396, BO396)</f>
        <v>0</v>
      </c>
      <c r="BS396">
        <f>1-BR396/BG396</f>
        <v>0</v>
      </c>
      <c r="BT396">
        <f>(BG396-BF396)/(BG396-BR396)</f>
        <v>0</v>
      </c>
      <c r="BU396">
        <f>(BA396-BG396)/(BA396-BR396)</f>
        <v>0</v>
      </c>
      <c r="BV396">
        <f>(BG396-BF396)/(BG396-AZ396)</f>
        <v>0</v>
      </c>
      <c r="BW396">
        <f>(BA396-BG396)/(BA396-AZ396)</f>
        <v>0</v>
      </c>
      <c r="BX396">
        <f>(BT396*BR396/BF396)</f>
        <v>0</v>
      </c>
      <c r="BY396">
        <f>(1-BX396)</f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f>$B$11*DQ396+$C$11*DR396+$F$11*EC396*(1-EF396)</f>
        <v>0</v>
      </c>
      <c r="CS396">
        <f>CR396*CT396</f>
        <v>0</v>
      </c>
      <c r="CT396">
        <f>($B$11*$D$9+$C$11*$D$9+$F$11*((EP396+EH396)/MAX(EP396+EH396+EQ396, 0.1)*$I$9+EQ396/MAX(EP396+EH396+EQ396, 0.1)*$J$9))/($B$11+$C$11+$F$11)</f>
        <v>0</v>
      </c>
      <c r="CU396">
        <f>($B$11*$K$9+$C$11*$K$9+$F$11*((EP396+EH396)/MAX(EP396+EH396+EQ396, 0.1)*$P$9+EQ396/MAX(EP396+EH396+EQ396, 0.1)*$Q$9))/($B$11+$C$11+$F$11)</f>
        <v>0</v>
      </c>
      <c r="CV396">
        <v>2.96</v>
      </c>
      <c r="CW396">
        <v>0.5</v>
      </c>
      <c r="CX396" t="s">
        <v>408</v>
      </c>
      <c r="CY396">
        <v>2</v>
      </c>
      <c r="CZ396" t="b">
        <v>1</v>
      </c>
      <c r="DA396">
        <v>1510797329.5</v>
      </c>
      <c r="DB396">
        <v>1466.79740740741</v>
      </c>
      <c r="DC396">
        <v>1496.74296296296</v>
      </c>
      <c r="DD396">
        <v>25.2825111111111</v>
      </c>
      <c r="DE396">
        <v>24.6207296296296</v>
      </c>
      <c r="DF396">
        <v>1454.03703703704</v>
      </c>
      <c r="DG396">
        <v>24.7018925925926</v>
      </c>
      <c r="DH396">
        <v>500.082037037037</v>
      </c>
      <c r="DI396">
        <v>89.7959555555556</v>
      </c>
      <c r="DJ396">
        <v>0.100010107407407</v>
      </c>
      <c r="DK396">
        <v>26.5116851851852</v>
      </c>
      <c r="DL396">
        <v>27.5106592592593</v>
      </c>
      <c r="DM396">
        <v>999.9</v>
      </c>
      <c r="DN396">
        <v>0</v>
      </c>
      <c r="DO396">
        <v>0</v>
      </c>
      <c r="DP396">
        <v>9992.44814814815</v>
      </c>
      <c r="DQ396">
        <v>0</v>
      </c>
      <c r="DR396">
        <v>9.8192</v>
      </c>
      <c r="DS396">
        <v>-29.9473925925926</v>
      </c>
      <c r="DT396">
        <v>1504.84074074074</v>
      </c>
      <c r="DU396">
        <v>1534.5237037037</v>
      </c>
      <c r="DV396">
        <v>0.661773518518519</v>
      </c>
      <c r="DW396">
        <v>1496.74296296296</v>
      </c>
      <c r="DX396">
        <v>24.6207296296296</v>
      </c>
      <c r="DY396">
        <v>2.27026777777778</v>
      </c>
      <c r="DZ396">
        <v>2.21084333333333</v>
      </c>
      <c r="EA396">
        <v>19.466962962963</v>
      </c>
      <c r="EB396">
        <v>19.0410814814815</v>
      </c>
      <c r="EC396">
        <v>2000.00518518518</v>
      </c>
      <c r="ED396">
        <v>0.979995111111111</v>
      </c>
      <c r="EE396">
        <v>0.0200050518518519</v>
      </c>
      <c r="EF396">
        <v>0</v>
      </c>
      <c r="EG396">
        <v>2.25352592592593</v>
      </c>
      <c r="EH396">
        <v>0</v>
      </c>
      <c r="EI396">
        <v>4902.56888888889</v>
      </c>
      <c r="EJ396">
        <v>17300.162962963</v>
      </c>
      <c r="EK396">
        <v>37.937</v>
      </c>
      <c r="EL396">
        <v>38.4278148148148</v>
      </c>
      <c r="EM396">
        <v>37.6295925925926</v>
      </c>
      <c r="EN396">
        <v>37.125</v>
      </c>
      <c r="EO396">
        <v>37.3353333333333</v>
      </c>
      <c r="EP396">
        <v>1959.99407407407</v>
      </c>
      <c r="EQ396">
        <v>40.0111111111111</v>
      </c>
      <c r="ER396">
        <v>0</v>
      </c>
      <c r="ES396">
        <v>1679598089.9</v>
      </c>
      <c r="ET396">
        <v>0</v>
      </c>
      <c r="EU396">
        <v>2.248492</v>
      </c>
      <c r="EV396">
        <v>-0.870499998037318</v>
      </c>
      <c r="EW396">
        <v>-2.8484615063268</v>
      </c>
      <c r="EX396">
        <v>4902.5668</v>
      </c>
      <c r="EY396">
        <v>15</v>
      </c>
      <c r="EZ396">
        <v>0</v>
      </c>
      <c r="FA396" t="s">
        <v>409</v>
      </c>
      <c r="FB396">
        <v>1510787920.6</v>
      </c>
      <c r="FC396">
        <v>1510787921.6</v>
      </c>
      <c r="FD396">
        <v>0</v>
      </c>
      <c r="FE396">
        <v>-0.101</v>
      </c>
      <c r="FF396">
        <v>-0.012</v>
      </c>
      <c r="FG396">
        <v>6.901</v>
      </c>
      <c r="FH396">
        <v>0.516</v>
      </c>
      <c r="FI396">
        <v>420</v>
      </c>
      <c r="FJ396">
        <v>24</v>
      </c>
      <c r="FK396">
        <v>0.32</v>
      </c>
      <c r="FL396">
        <v>0.12</v>
      </c>
      <c r="FM396">
        <v>0.646383341463415</v>
      </c>
      <c r="FN396">
        <v>0.256863466458076</v>
      </c>
      <c r="FO396">
        <v>0.0259196841346398</v>
      </c>
      <c r="FP396">
        <v>1</v>
      </c>
      <c r="FQ396">
        <v>1</v>
      </c>
      <c r="FR396">
        <v>1</v>
      </c>
      <c r="FS396" t="s">
        <v>410</v>
      </c>
      <c r="FT396">
        <v>2.97269</v>
      </c>
      <c r="FU396">
        <v>2.75379</v>
      </c>
      <c r="FV396">
        <v>0.21152</v>
      </c>
      <c r="FW396">
        <v>0.215033</v>
      </c>
      <c r="FX396">
        <v>0.105799</v>
      </c>
      <c r="FY396">
        <v>0.105069</v>
      </c>
      <c r="FZ396">
        <v>30639.3</v>
      </c>
      <c r="GA396">
        <v>33268.1</v>
      </c>
      <c r="GB396">
        <v>35214.6</v>
      </c>
      <c r="GC396">
        <v>38436.9</v>
      </c>
      <c r="GD396">
        <v>44609.2</v>
      </c>
      <c r="GE396">
        <v>49671.6</v>
      </c>
      <c r="GF396">
        <v>55000.2</v>
      </c>
      <c r="GG396">
        <v>61637.8</v>
      </c>
      <c r="GH396">
        <v>1.9823</v>
      </c>
      <c r="GI396">
        <v>1.81772</v>
      </c>
      <c r="GJ396">
        <v>0.128478</v>
      </c>
      <c r="GK396">
        <v>0</v>
      </c>
      <c r="GL396">
        <v>25.4249</v>
      </c>
      <c r="GM396">
        <v>999.9</v>
      </c>
      <c r="GN396">
        <v>61.812</v>
      </c>
      <c r="GO396">
        <v>30.051</v>
      </c>
      <c r="GP396">
        <v>29.4138</v>
      </c>
      <c r="GQ396">
        <v>55.1234</v>
      </c>
      <c r="GR396">
        <v>49.363</v>
      </c>
      <c r="GS396">
        <v>1</v>
      </c>
      <c r="GT396">
        <v>-0.0025813</v>
      </c>
      <c r="GU396">
        <v>0.858949</v>
      </c>
      <c r="GV396">
        <v>20.1149</v>
      </c>
      <c r="GW396">
        <v>5.19857</v>
      </c>
      <c r="GX396">
        <v>12.004</v>
      </c>
      <c r="GY396">
        <v>4.9755</v>
      </c>
      <c r="GZ396">
        <v>3.29305</v>
      </c>
      <c r="HA396">
        <v>9999</v>
      </c>
      <c r="HB396">
        <v>9999</v>
      </c>
      <c r="HC396">
        <v>999.9</v>
      </c>
      <c r="HD396">
        <v>9999</v>
      </c>
      <c r="HE396">
        <v>1.86311</v>
      </c>
      <c r="HF396">
        <v>1.86813</v>
      </c>
      <c r="HG396">
        <v>1.8679</v>
      </c>
      <c r="HH396">
        <v>1.86903</v>
      </c>
      <c r="HI396">
        <v>1.86986</v>
      </c>
      <c r="HJ396">
        <v>1.86588</v>
      </c>
      <c r="HK396">
        <v>1.86697</v>
      </c>
      <c r="HL396">
        <v>1.86833</v>
      </c>
      <c r="HM396">
        <v>5</v>
      </c>
      <c r="HN396">
        <v>0</v>
      </c>
      <c r="HO396">
        <v>0</v>
      </c>
      <c r="HP396">
        <v>0</v>
      </c>
      <c r="HQ396" t="s">
        <v>411</v>
      </c>
      <c r="HR396" t="s">
        <v>412</v>
      </c>
      <c r="HS396" t="s">
        <v>413</v>
      </c>
      <c r="HT396" t="s">
        <v>413</v>
      </c>
      <c r="HU396" t="s">
        <v>413</v>
      </c>
      <c r="HV396" t="s">
        <v>413</v>
      </c>
      <c r="HW396">
        <v>0</v>
      </c>
      <c r="HX396">
        <v>100</v>
      </c>
      <c r="HY396">
        <v>100</v>
      </c>
      <c r="HZ396">
        <v>12.88</v>
      </c>
      <c r="IA396">
        <v>0.5785</v>
      </c>
      <c r="IB396">
        <v>4.09459096810632</v>
      </c>
      <c r="IC396">
        <v>0.00701673648668627</v>
      </c>
      <c r="ID396">
        <v>-7.00304995360485e-07</v>
      </c>
      <c r="IE396">
        <v>-1.86506737496121e-11</v>
      </c>
      <c r="IF396">
        <v>0.00125787624930914</v>
      </c>
      <c r="IG396">
        <v>-0.0224036906934607</v>
      </c>
      <c r="IH396">
        <v>0.00249664406764014</v>
      </c>
      <c r="II396">
        <v>-2.59163740235367e-05</v>
      </c>
      <c r="IJ396">
        <v>-2</v>
      </c>
      <c r="IK396">
        <v>2020</v>
      </c>
      <c r="IL396">
        <v>1</v>
      </c>
      <c r="IM396">
        <v>25</v>
      </c>
      <c r="IN396">
        <v>156.9</v>
      </c>
      <c r="IO396">
        <v>156.9</v>
      </c>
      <c r="IP396">
        <v>2.89673</v>
      </c>
      <c r="IQ396">
        <v>2.60498</v>
      </c>
      <c r="IR396">
        <v>1.54785</v>
      </c>
      <c r="IS396">
        <v>2.30469</v>
      </c>
      <c r="IT396">
        <v>1.34644</v>
      </c>
      <c r="IU396">
        <v>2.44629</v>
      </c>
      <c r="IV396">
        <v>34.1905</v>
      </c>
      <c r="IW396">
        <v>24.2188</v>
      </c>
      <c r="IX396">
        <v>18</v>
      </c>
      <c r="IY396">
        <v>503.039</v>
      </c>
      <c r="IZ396">
        <v>398.633</v>
      </c>
      <c r="JA396">
        <v>23.9272</v>
      </c>
      <c r="JB396">
        <v>27.1606</v>
      </c>
      <c r="JC396">
        <v>30.0004</v>
      </c>
      <c r="JD396">
        <v>27.1218</v>
      </c>
      <c r="JE396">
        <v>27.0657</v>
      </c>
      <c r="JF396">
        <v>57.9525</v>
      </c>
      <c r="JG396">
        <v>25.2691</v>
      </c>
      <c r="JH396">
        <v>63.396</v>
      </c>
      <c r="JI396">
        <v>23.9076</v>
      </c>
      <c r="JJ396">
        <v>1538.69</v>
      </c>
      <c r="JK396">
        <v>24.4463</v>
      </c>
      <c r="JL396">
        <v>102.06</v>
      </c>
      <c r="JM396">
        <v>102.606</v>
      </c>
    </row>
    <row r="397" spans="1:273">
      <c r="A397">
        <v>381</v>
      </c>
      <c r="B397">
        <v>1510797342</v>
      </c>
      <c r="C397">
        <v>8009.90000009537</v>
      </c>
      <c r="D397" t="s">
        <v>1173</v>
      </c>
      <c r="E397" t="s">
        <v>1174</v>
      </c>
      <c r="F397">
        <v>5</v>
      </c>
      <c r="G397" t="s">
        <v>798</v>
      </c>
      <c r="H397" t="s">
        <v>406</v>
      </c>
      <c r="I397">
        <v>1510797334.21429</v>
      </c>
      <c r="J397">
        <f>(K397)/1000</f>
        <v>0</v>
      </c>
      <c r="K397">
        <f>IF(CZ397, AN397, AH397)</f>
        <v>0</v>
      </c>
      <c r="L397">
        <f>IF(CZ397, AI397, AG397)</f>
        <v>0</v>
      </c>
      <c r="M397">
        <f>DB397 - IF(AU397&gt;1, L397*CV397*100.0/(AW397*DP397), 0)</f>
        <v>0</v>
      </c>
      <c r="N397">
        <f>((T397-J397/2)*M397-L397)/(T397+J397/2)</f>
        <v>0</v>
      </c>
      <c r="O397">
        <f>N397*(DI397+DJ397)/1000.0</f>
        <v>0</v>
      </c>
      <c r="P397">
        <f>(DB397 - IF(AU397&gt;1, L397*CV397*100.0/(AW397*DP397), 0))*(DI397+DJ397)/1000.0</f>
        <v>0</v>
      </c>
      <c r="Q397">
        <f>2.0/((1/S397-1/R397)+SIGN(S397)*SQRT((1/S397-1/R397)*(1/S397-1/R397) + 4*CW397/((CW397+1)*(CW397+1))*(2*1/S397*1/R397-1/R397*1/R397)))</f>
        <v>0</v>
      </c>
      <c r="R397">
        <f>IF(LEFT(CX397,1)&lt;&gt;"0",IF(LEFT(CX397,1)="1",3.0,CY397),$D$5+$E$5*(DP397*DI397/($K$5*1000))+$F$5*(DP397*DI397/($K$5*1000))*MAX(MIN(CV397,$J$5),$I$5)*MAX(MIN(CV397,$J$5),$I$5)+$G$5*MAX(MIN(CV397,$J$5),$I$5)*(DP397*DI397/($K$5*1000))+$H$5*(DP397*DI397/($K$5*1000))*(DP397*DI397/($K$5*1000)))</f>
        <v>0</v>
      </c>
      <c r="S397">
        <f>J397*(1000-(1000*0.61365*exp(17.502*W397/(240.97+W397))/(DI397+DJ397)+DD397)/2)/(1000*0.61365*exp(17.502*W397/(240.97+W397))/(DI397+DJ397)-DD397)</f>
        <v>0</v>
      </c>
      <c r="T397">
        <f>1/((CW397+1)/(Q397/1.6)+1/(R397/1.37)) + CW397/((CW397+1)/(Q397/1.6) + CW397/(R397/1.37))</f>
        <v>0</v>
      </c>
      <c r="U397">
        <f>(CR397*CU397)</f>
        <v>0</v>
      </c>
      <c r="V397">
        <f>(DK397+(U397+2*0.95*5.67E-8*(((DK397+$B$7)+273)^4-(DK397+273)^4)-44100*J397)/(1.84*29.3*R397+8*0.95*5.67E-8*(DK397+273)^3))</f>
        <v>0</v>
      </c>
      <c r="W397">
        <f>($C$7*DL397+$D$7*DM397+$E$7*V397)</f>
        <v>0</v>
      </c>
      <c r="X397">
        <f>0.61365*exp(17.502*W397/(240.97+W397))</f>
        <v>0</v>
      </c>
      <c r="Y397">
        <f>(Z397/AA397*100)</f>
        <v>0</v>
      </c>
      <c r="Z397">
        <f>DD397*(DI397+DJ397)/1000</f>
        <v>0</v>
      </c>
      <c r="AA397">
        <f>0.61365*exp(17.502*DK397/(240.97+DK397))</f>
        <v>0</v>
      </c>
      <c r="AB397">
        <f>(X397-DD397*(DI397+DJ397)/1000)</f>
        <v>0</v>
      </c>
      <c r="AC397">
        <f>(-J397*44100)</f>
        <v>0</v>
      </c>
      <c r="AD397">
        <f>2*29.3*R397*0.92*(DK397-W397)</f>
        <v>0</v>
      </c>
      <c r="AE397">
        <f>2*0.95*5.67E-8*(((DK397+$B$7)+273)^4-(W397+273)^4)</f>
        <v>0</v>
      </c>
      <c r="AF397">
        <f>U397+AE397+AC397+AD397</f>
        <v>0</v>
      </c>
      <c r="AG397">
        <f>DH397*AU397*(DC397-DB397*(1000-AU397*DE397)/(1000-AU397*DD397))/(100*CV397)</f>
        <v>0</v>
      </c>
      <c r="AH397">
        <f>1000*DH397*AU397*(DD397-DE397)/(100*CV397*(1000-AU397*DD397))</f>
        <v>0</v>
      </c>
      <c r="AI397">
        <f>(AJ397 - AK397 - DI397*1E3/(8.314*(DK397+273.15)) * AM397/DH397 * AL397) * DH397/(100*CV397) * (1000 - DE397)/1000</f>
        <v>0</v>
      </c>
      <c r="AJ397">
        <v>1569.15207896346</v>
      </c>
      <c r="AK397">
        <v>1545.76363636364</v>
      </c>
      <c r="AL397">
        <v>3.49705707246449</v>
      </c>
      <c r="AM397">
        <v>64.6680745848926</v>
      </c>
      <c r="AN397">
        <f>(AP397 - AO397 + DI397*1E3/(8.314*(DK397+273.15)) * AR397/DH397 * AQ397) * DH397/(100*CV397) * 1000/(1000 - AP397)</f>
        <v>0</v>
      </c>
      <c r="AO397">
        <v>24.5216928812365</v>
      </c>
      <c r="AP397">
        <v>25.1968307692308</v>
      </c>
      <c r="AQ397">
        <v>-0.00838558898593075</v>
      </c>
      <c r="AR397">
        <v>99.6129753711119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MAX(0,($B$13+$C$13*DP397)/(1+$D$13*DP397)*DI397/(DK397+273)*$E$13)</f>
        <v>0</v>
      </c>
      <c r="AX397" t="s">
        <v>407</v>
      </c>
      <c r="AY397" t="s">
        <v>407</v>
      </c>
      <c r="AZ397">
        <v>0</v>
      </c>
      <c r="BA397">
        <v>0</v>
      </c>
      <c r="BB397">
        <f>1-AZ397/BA397</f>
        <v>0</v>
      </c>
      <c r="BC397">
        <v>0</v>
      </c>
      <c r="BD397" t="s">
        <v>407</v>
      </c>
      <c r="BE397" t="s">
        <v>407</v>
      </c>
      <c r="BF397">
        <v>0</v>
      </c>
      <c r="BG397">
        <v>0</v>
      </c>
      <c r="BH397">
        <f>1-BF397/BG397</f>
        <v>0</v>
      </c>
      <c r="BI397">
        <v>0.5</v>
      </c>
      <c r="BJ397">
        <f>CS397</f>
        <v>0</v>
      </c>
      <c r="BK397">
        <f>L397</f>
        <v>0</v>
      </c>
      <c r="BL397">
        <f>BH397*BI397*BJ397</f>
        <v>0</v>
      </c>
      <c r="BM397">
        <f>(BK397-BC397)/BJ397</f>
        <v>0</v>
      </c>
      <c r="BN397">
        <f>(BA397-BG397)/BG397</f>
        <v>0</v>
      </c>
      <c r="BO397">
        <f>AZ397/(BB397+AZ397/BG397)</f>
        <v>0</v>
      </c>
      <c r="BP397" t="s">
        <v>407</v>
      </c>
      <c r="BQ397">
        <v>0</v>
      </c>
      <c r="BR397">
        <f>IF(BQ397&lt;&gt;0, BQ397, BO397)</f>
        <v>0</v>
      </c>
      <c r="BS397">
        <f>1-BR397/BG397</f>
        <v>0</v>
      </c>
      <c r="BT397">
        <f>(BG397-BF397)/(BG397-BR397)</f>
        <v>0</v>
      </c>
      <c r="BU397">
        <f>(BA397-BG397)/(BA397-BR397)</f>
        <v>0</v>
      </c>
      <c r="BV397">
        <f>(BG397-BF397)/(BG397-AZ397)</f>
        <v>0</v>
      </c>
      <c r="BW397">
        <f>(BA397-BG397)/(BA397-AZ397)</f>
        <v>0</v>
      </c>
      <c r="BX397">
        <f>(BT397*BR397/BF397)</f>
        <v>0</v>
      </c>
      <c r="BY397">
        <f>(1-BX397)</f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f>$B$11*DQ397+$C$11*DR397+$F$11*EC397*(1-EF397)</f>
        <v>0</v>
      </c>
      <c r="CS397">
        <f>CR397*CT397</f>
        <v>0</v>
      </c>
      <c r="CT397">
        <f>($B$11*$D$9+$C$11*$D$9+$F$11*((EP397+EH397)/MAX(EP397+EH397+EQ397, 0.1)*$I$9+EQ397/MAX(EP397+EH397+EQ397, 0.1)*$J$9))/($B$11+$C$11+$F$11)</f>
        <v>0</v>
      </c>
      <c r="CU397">
        <f>($B$11*$K$9+$C$11*$K$9+$F$11*((EP397+EH397)/MAX(EP397+EH397+EQ397, 0.1)*$P$9+EQ397/MAX(EP397+EH397+EQ397, 0.1)*$Q$9))/($B$11+$C$11+$F$11)</f>
        <v>0</v>
      </c>
      <c r="CV397">
        <v>2.96</v>
      </c>
      <c r="CW397">
        <v>0.5</v>
      </c>
      <c r="CX397" t="s">
        <v>408</v>
      </c>
      <c r="CY397">
        <v>2</v>
      </c>
      <c r="CZ397" t="b">
        <v>1</v>
      </c>
      <c r="DA397">
        <v>1510797334.21429</v>
      </c>
      <c r="DB397">
        <v>1482.35071428571</v>
      </c>
      <c r="DC397">
        <v>1512.56821428571</v>
      </c>
      <c r="DD397">
        <v>25.2576392857143</v>
      </c>
      <c r="DE397">
        <v>24.5725285714286</v>
      </c>
      <c r="DF397">
        <v>1469.51571428571</v>
      </c>
      <c r="DG397">
        <v>24.6782857142857</v>
      </c>
      <c r="DH397">
        <v>500.075035714286</v>
      </c>
      <c r="DI397">
        <v>89.7954928571429</v>
      </c>
      <c r="DJ397">
        <v>0.100049221428571</v>
      </c>
      <c r="DK397">
        <v>26.5133071428571</v>
      </c>
      <c r="DL397">
        <v>27.5180428571429</v>
      </c>
      <c r="DM397">
        <v>999.9</v>
      </c>
      <c r="DN397">
        <v>0</v>
      </c>
      <c r="DO397">
        <v>0</v>
      </c>
      <c r="DP397">
        <v>9981.49464285714</v>
      </c>
      <c r="DQ397">
        <v>0</v>
      </c>
      <c r="DR397">
        <v>9.8192</v>
      </c>
      <c r="DS397">
        <v>-30.2189357142857</v>
      </c>
      <c r="DT397">
        <v>1520.75928571429</v>
      </c>
      <c r="DU397">
        <v>1550.67178571429</v>
      </c>
      <c r="DV397">
        <v>0.685107392857143</v>
      </c>
      <c r="DW397">
        <v>1512.56821428571</v>
      </c>
      <c r="DX397">
        <v>24.5725285714286</v>
      </c>
      <c r="DY397">
        <v>2.26802321428571</v>
      </c>
      <c r="DZ397">
        <v>2.20650285714286</v>
      </c>
      <c r="EA397">
        <v>19.4510464285714</v>
      </c>
      <c r="EB397">
        <v>19.0095607142857</v>
      </c>
      <c r="EC397">
        <v>2000.02</v>
      </c>
      <c r="ED397">
        <v>0.979995178571429</v>
      </c>
      <c r="EE397">
        <v>0.0200049821428571</v>
      </c>
      <c r="EF397">
        <v>0</v>
      </c>
      <c r="EG397">
        <v>2.26787857142857</v>
      </c>
      <c r="EH397">
        <v>0</v>
      </c>
      <c r="EI397">
        <v>4902.24607142857</v>
      </c>
      <c r="EJ397">
        <v>17300.2892857143</v>
      </c>
      <c r="EK397">
        <v>37.937</v>
      </c>
      <c r="EL397">
        <v>38.4281428571429</v>
      </c>
      <c r="EM397">
        <v>37.625</v>
      </c>
      <c r="EN397">
        <v>37.125</v>
      </c>
      <c r="EO397">
        <v>37.3435</v>
      </c>
      <c r="EP397">
        <v>1960.00857142857</v>
      </c>
      <c r="EQ397">
        <v>40.0114285714286</v>
      </c>
      <c r="ER397">
        <v>0</v>
      </c>
      <c r="ES397">
        <v>1679598095.3</v>
      </c>
      <c r="ET397">
        <v>0</v>
      </c>
      <c r="EU397">
        <v>2.27000769230769</v>
      </c>
      <c r="EV397">
        <v>0.177299140751566</v>
      </c>
      <c r="EW397">
        <v>-3.49709398555574</v>
      </c>
      <c r="EX397">
        <v>4902.17038461539</v>
      </c>
      <c r="EY397">
        <v>15</v>
      </c>
      <c r="EZ397">
        <v>0</v>
      </c>
      <c r="FA397" t="s">
        <v>409</v>
      </c>
      <c r="FB397">
        <v>1510787920.6</v>
      </c>
      <c r="FC397">
        <v>1510787921.6</v>
      </c>
      <c r="FD397">
        <v>0</v>
      </c>
      <c r="FE397">
        <v>-0.101</v>
      </c>
      <c r="FF397">
        <v>-0.012</v>
      </c>
      <c r="FG397">
        <v>6.901</v>
      </c>
      <c r="FH397">
        <v>0.516</v>
      </c>
      <c r="FI397">
        <v>420</v>
      </c>
      <c r="FJ397">
        <v>24</v>
      </c>
      <c r="FK397">
        <v>0.32</v>
      </c>
      <c r="FL397">
        <v>0.12</v>
      </c>
      <c r="FM397">
        <v>0.67315905</v>
      </c>
      <c r="FN397">
        <v>0.299811782363975</v>
      </c>
      <c r="FO397">
        <v>0.0293371016904789</v>
      </c>
      <c r="FP397">
        <v>1</v>
      </c>
      <c r="FQ397">
        <v>1</v>
      </c>
      <c r="FR397">
        <v>1</v>
      </c>
      <c r="FS397" t="s">
        <v>410</v>
      </c>
      <c r="FT397">
        <v>2.97287</v>
      </c>
      <c r="FU397">
        <v>2.75368</v>
      </c>
      <c r="FV397">
        <v>0.212965</v>
      </c>
      <c r="FW397">
        <v>0.216379</v>
      </c>
      <c r="FX397">
        <v>0.105658</v>
      </c>
      <c r="FY397">
        <v>0.104847</v>
      </c>
      <c r="FZ397">
        <v>30583.2</v>
      </c>
      <c r="GA397">
        <v>33210.9</v>
      </c>
      <c r="GB397">
        <v>35214.6</v>
      </c>
      <c r="GC397">
        <v>38436.7</v>
      </c>
      <c r="GD397">
        <v>44616.1</v>
      </c>
      <c r="GE397">
        <v>49683.9</v>
      </c>
      <c r="GF397">
        <v>54999.8</v>
      </c>
      <c r="GG397">
        <v>61637.7</v>
      </c>
      <c r="GH397">
        <v>1.98228</v>
      </c>
      <c r="GI397">
        <v>1.8176</v>
      </c>
      <c r="GJ397">
        <v>0.128165</v>
      </c>
      <c r="GK397">
        <v>0</v>
      </c>
      <c r="GL397">
        <v>25.423</v>
      </c>
      <c r="GM397">
        <v>999.9</v>
      </c>
      <c r="GN397">
        <v>61.812</v>
      </c>
      <c r="GO397">
        <v>30.051</v>
      </c>
      <c r="GP397">
        <v>29.4127</v>
      </c>
      <c r="GQ397">
        <v>55.4334</v>
      </c>
      <c r="GR397">
        <v>49.1066</v>
      </c>
      <c r="GS397">
        <v>1</v>
      </c>
      <c r="GT397">
        <v>-0.00275152</v>
      </c>
      <c r="GU397">
        <v>0.920079</v>
      </c>
      <c r="GV397">
        <v>20.1145</v>
      </c>
      <c r="GW397">
        <v>5.19872</v>
      </c>
      <c r="GX397">
        <v>12.004</v>
      </c>
      <c r="GY397">
        <v>4.9753</v>
      </c>
      <c r="GZ397">
        <v>3.29308</v>
      </c>
      <c r="HA397">
        <v>9999</v>
      </c>
      <c r="HB397">
        <v>9999</v>
      </c>
      <c r="HC397">
        <v>999.9</v>
      </c>
      <c r="HD397">
        <v>9999</v>
      </c>
      <c r="HE397">
        <v>1.86311</v>
      </c>
      <c r="HF397">
        <v>1.86813</v>
      </c>
      <c r="HG397">
        <v>1.86788</v>
      </c>
      <c r="HH397">
        <v>1.869</v>
      </c>
      <c r="HI397">
        <v>1.86984</v>
      </c>
      <c r="HJ397">
        <v>1.86587</v>
      </c>
      <c r="HK397">
        <v>1.867</v>
      </c>
      <c r="HL397">
        <v>1.86833</v>
      </c>
      <c r="HM397">
        <v>5</v>
      </c>
      <c r="HN397">
        <v>0</v>
      </c>
      <c r="HO397">
        <v>0</v>
      </c>
      <c r="HP397">
        <v>0</v>
      </c>
      <c r="HQ397" t="s">
        <v>411</v>
      </c>
      <c r="HR397" t="s">
        <v>412</v>
      </c>
      <c r="HS397" t="s">
        <v>413</v>
      </c>
      <c r="HT397" t="s">
        <v>413</v>
      </c>
      <c r="HU397" t="s">
        <v>413</v>
      </c>
      <c r="HV397" t="s">
        <v>413</v>
      </c>
      <c r="HW397">
        <v>0</v>
      </c>
      <c r="HX397">
        <v>100</v>
      </c>
      <c r="HY397">
        <v>100</v>
      </c>
      <c r="HZ397">
        <v>12.96</v>
      </c>
      <c r="IA397">
        <v>0.576</v>
      </c>
      <c r="IB397">
        <v>4.09459096810632</v>
      </c>
      <c r="IC397">
        <v>0.00701673648668627</v>
      </c>
      <c r="ID397">
        <v>-7.00304995360485e-07</v>
      </c>
      <c r="IE397">
        <v>-1.86506737496121e-11</v>
      </c>
      <c r="IF397">
        <v>0.00125787624930914</v>
      </c>
      <c r="IG397">
        <v>-0.0224036906934607</v>
      </c>
      <c r="IH397">
        <v>0.00249664406764014</v>
      </c>
      <c r="II397">
        <v>-2.59163740235367e-05</v>
      </c>
      <c r="IJ397">
        <v>-2</v>
      </c>
      <c r="IK397">
        <v>2020</v>
      </c>
      <c r="IL397">
        <v>1</v>
      </c>
      <c r="IM397">
        <v>25</v>
      </c>
      <c r="IN397">
        <v>157</v>
      </c>
      <c r="IO397">
        <v>157</v>
      </c>
      <c r="IP397">
        <v>2.92236</v>
      </c>
      <c r="IQ397">
        <v>2.60254</v>
      </c>
      <c r="IR397">
        <v>1.54785</v>
      </c>
      <c r="IS397">
        <v>2.30347</v>
      </c>
      <c r="IT397">
        <v>1.34644</v>
      </c>
      <c r="IU397">
        <v>2.43896</v>
      </c>
      <c r="IV397">
        <v>34.1905</v>
      </c>
      <c r="IW397">
        <v>24.2188</v>
      </c>
      <c r="IX397">
        <v>18</v>
      </c>
      <c r="IY397">
        <v>503.023</v>
      </c>
      <c r="IZ397">
        <v>398.567</v>
      </c>
      <c r="JA397">
        <v>23.9093</v>
      </c>
      <c r="JB397">
        <v>27.1606</v>
      </c>
      <c r="JC397">
        <v>30.0001</v>
      </c>
      <c r="JD397">
        <v>27.1218</v>
      </c>
      <c r="JE397">
        <v>27.0661</v>
      </c>
      <c r="JF397">
        <v>58.4776</v>
      </c>
      <c r="JG397">
        <v>25.2691</v>
      </c>
      <c r="JH397">
        <v>63.396</v>
      </c>
      <c r="JI397">
        <v>23.8809</v>
      </c>
      <c r="JJ397">
        <v>1558.75</v>
      </c>
      <c r="JK397">
        <v>24.4657</v>
      </c>
      <c r="JL397">
        <v>102.06</v>
      </c>
      <c r="JM397">
        <v>102.606</v>
      </c>
    </row>
    <row r="398" spans="1:273">
      <c r="A398">
        <v>382</v>
      </c>
      <c r="B398">
        <v>1510797347</v>
      </c>
      <c r="C398">
        <v>8014.90000009537</v>
      </c>
      <c r="D398" t="s">
        <v>1175</v>
      </c>
      <c r="E398" t="s">
        <v>1176</v>
      </c>
      <c r="F398">
        <v>5</v>
      </c>
      <c r="G398" t="s">
        <v>798</v>
      </c>
      <c r="H398" t="s">
        <v>406</v>
      </c>
      <c r="I398">
        <v>1510797339.5</v>
      </c>
      <c r="J398">
        <f>(K398)/1000</f>
        <v>0</v>
      </c>
      <c r="K398">
        <f>IF(CZ398, AN398, AH398)</f>
        <v>0</v>
      </c>
      <c r="L398">
        <f>IF(CZ398, AI398, AG398)</f>
        <v>0</v>
      </c>
      <c r="M398">
        <f>DB398 - IF(AU398&gt;1, L398*CV398*100.0/(AW398*DP398), 0)</f>
        <v>0</v>
      </c>
      <c r="N398">
        <f>((T398-J398/2)*M398-L398)/(T398+J398/2)</f>
        <v>0</v>
      </c>
      <c r="O398">
        <f>N398*(DI398+DJ398)/1000.0</f>
        <v>0</v>
      </c>
      <c r="P398">
        <f>(DB398 - IF(AU398&gt;1, L398*CV398*100.0/(AW398*DP398), 0))*(DI398+DJ398)/1000.0</f>
        <v>0</v>
      </c>
      <c r="Q398">
        <f>2.0/((1/S398-1/R398)+SIGN(S398)*SQRT((1/S398-1/R398)*(1/S398-1/R398) + 4*CW398/((CW398+1)*(CW398+1))*(2*1/S398*1/R398-1/R398*1/R398)))</f>
        <v>0</v>
      </c>
      <c r="R398">
        <f>IF(LEFT(CX398,1)&lt;&gt;"0",IF(LEFT(CX398,1)="1",3.0,CY398),$D$5+$E$5*(DP398*DI398/($K$5*1000))+$F$5*(DP398*DI398/($K$5*1000))*MAX(MIN(CV398,$J$5),$I$5)*MAX(MIN(CV398,$J$5),$I$5)+$G$5*MAX(MIN(CV398,$J$5),$I$5)*(DP398*DI398/($K$5*1000))+$H$5*(DP398*DI398/($K$5*1000))*(DP398*DI398/($K$5*1000)))</f>
        <v>0</v>
      </c>
      <c r="S398">
        <f>J398*(1000-(1000*0.61365*exp(17.502*W398/(240.97+W398))/(DI398+DJ398)+DD398)/2)/(1000*0.61365*exp(17.502*W398/(240.97+W398))/(DI398+DJ398)-DD398)</f>
        <v>0</v>
      </c>
      <c r="T398">
        <f>1/((CW398+1)/(Q398/1.6)+1/(R398/1.37)) + CW398/((CW398+1)/(Q398/1.6) + CW398/(R398/1.37))</f>
        <v>0</v>
      </c>
      <c r="U398">
        <f>(CR398*CU398)</f>
        <v>0</v>
      </c>
      <c r="V398">
        <f>(DK398+(U398+2*0.95*5.67E-8*(((DK398+$B$7)+273)^4-(DK398+273)^4)-44100*J398)/(1.84*29.3*R398+8*0.95*5.67E-8*(DK398+273)^3))</f>
        <v>0</v>
      </c>
      <c r="W398">
        <f>($C$7*DL398+$D$7*DM398+$E$7*V398)</f>
        <v>0</v>
      </c>
      <c r="X398">
        <f>0.61365*exp(17.502*W398/(240.97+W398))</f>
        <v>0</v>
      </c>
      <c r="Y398">
        <f>(Z398/AA398*100)</f>
        <v>0</v>
      </c>
      <c r="Z398">
        <f>DD398*(DI398+DJ398)/1000</f>
        <v>0</v>
      </c>
      <c r="AA398">
        <f>0.61365*exp(17.502*DK398/(240.97+DK398))</f>
        <v>0</v>
      </c>
      <c r="AB398">
        <f>(X398-DD398*(DI398+DJ398)/1000)</f>
        <v>0</v>
      </c>
      <c r="AC398">
        <f>(-J398*44100)</f>
        <v>0</v>
      </c>
      <c r="AD398">
        <f>2*29.3*R398*0.92*(DK398-W398)</f>
        <v>0</v>
      </c>
      <c r="AE398">
        <f>2*0.95*5.67E-8*(((DK398+$B$7)+273)^4-(W398+273)^4)</f>
        <v>0</v>
      </c>
      <c r="AF398">
        <f>U398+AE398+AC398+AD398</f>
        <v>0</v>
      </c>
      <c r="AG398">
        <f>DH398*AU398*(DC398-DB398*(1000-AU398*DE398)/(1000-AU398*DD398))/(100*CV398)</f>
        <v>0</v>
      </c>
      <c r="AH398">
        <f>1000*DH398*AU398*(DD398-DE398)/(100*CV398*(1000-AU398*DD398))</f>
        <v>0</v>
      </c>
      <c r="AI398">
        <f>(AJ398 - AK398 - DI398*1E3/(8.314*(DK398+273.15)) * AM398/DH398 * AL398) * DH398/(100*CV398) * (1000 - DE398)/1000</f>
        <v>0</v>
      </c>
      <c r="AJ398">
        <v>1585.48842802238</v>
      </c>
      <c r="AK398">
        <v>1562.51606060606</v>
      </c>
      <c r="AL398">
        <v>3.36080495754444</v>
      </c>
      <c r="AM398">
        <v>64.6680745848926</v>
      </c>
      <c r="AN398">
        <f>(AP398 - AO398 + DI398*1E3/(8.314*(DK398+273.15)) * AR398/DH398 * AQ398) * DH398/(100*CV398) * 1000/(1000 - AP398)</f>
        <v>0</v>
      </c>
      <c r="AO398">
        <v>24.4679800335084</v>
      </c>
      <c r="AP398">
        <v>25.143162937063</v>
      </c>
      <c r="AQ398">
        <v>-0.0118369184328162</v>
      </c>
      <c r="AR398">
        <v>99.6129753711119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MAX(0,($B$13+$C$13*DP398)/(1+$D$13*DP398)*DI398/(DK398+273)*$E$13)</f>
        <v>0</v>
      </c>
      <c r="AX398" t="s">
        <v>407</v>
      </c>
      <c r="AY398" t="s">
        <v>407</v>
      </c>
      <c r="AZ398">
        <v>0</v>
      </c>
      <c r="BA398">
        <v>0</v>
      </c>
      <c r="BB398">
        <f>1-AZ398/BA398</f>
        <v>0</v>
      </c>
      <c r="BC398">
        <v>0</v>
      </c>
      <c r="BD398" t="s">
        <v>407</v>
      </c>
      <c r="BE398" t="s">
        <v>407</v>
      </c>
      <c r="BF398">
        <v>0</v>
      </c>
      <c r="BG398">
        <v>0</v>
      </c>
      <c r="BH398">
        <f>1-BF398/BG398</f>
        <v>0</v>
      </c>
      <c r="BI398">
        <v>0.5</v>
      </c>
      <c r="BJ398">
        <f>CS398</f>
        <v>0</v>
      </c>
      <c r="BK398">
        <f>L398</f>
        <v>0</v>
      </c>
      <c r="BL398">
        <f>BH398*BI398*BJ398</f>
        <v>0</v>
      </c>
      <c r="BM398">
        <f>(BK398-BC398)/BJ398</f>
        <v>0</v>
      </c>
      <c r="BN398">
        <f>(BA398-BG398)/BG398</f>
        <v>0</v>
      </c>
      <c r="BO398">
        <f>AZ398/(BB398+AZ398/BG398)</f>
        <v>0</v>
      </c>
      <c r="BP398" t="s">
        <v>407</v>
      </c>
      <c r="BQ398">
        <v>0</v>
      </c>
      <c r="BR398">
        <f>IF(BQ398&lt;&gt;0, BQ398, BO398)</f>
        <v>0</v>
      </c>
      <c r="BS398">
        <f>1-BR398/BG398</f>
        <v>0</v>
      </c>
      <c r="BT398">
        <f>(BG398-BF398)/(BG398-BR398)</f>
        <v>0</v>
      </c>
      <c r="BU398">
        <f>(BA398-BG398)/(BA398-BR398)</f>
        <v>0</v>
      </c>
      <c r="BV398">
        <f>(BG398-BF398)/(BG398-AZ398)</f>
        <v>0</v>
      </c>
      <c r="BW398">
        <f>(BA398-BG398)/(BA398-AZ398)</f>
        <v>0</v>
      </c>
      <c r="BX398">
        <f>(BT398*BR398/BF398)</f>
        <v>0</v>
      </c>
      <c r="BY398">
        <f>(1-BX398)</f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f>$B$11*DQ398+$C$11*DR398+$F$11*EC398*(1-EF398)</f>
        <v>0</v>
      </c>
      <c r="CS398">
        <f>CR398*CT398</f>
        <v>0</v>
      </c>
      <c r="CT398">
        <f>($B$11*$D$9+$C$11*$D$9+$F$11*((EP398+EH398)/MAX(EP398+EH398+EQ398, 0.1)*$I$9+EQ398/MAX(EP398+EH398+EQ398, 0.1)*$J$9))/($B$11+$C$11+$F$11)</f>
        <v>0</v>
      </c>
      <c r="CU398">
        <f>($B$11*$K$9+$C$11*$K$9+$F$11*((EP398+EH398)/MAX(EP398+EH398+EQ398, 0.1)*$P$9+EQ398/MAX(EP398+EH398+EQ398, 0.1)*$Q$9))/($B$11+$C$11+$F$11)</f>
        <v>0</v>
      </c>
      <c r="CV398">
        <v>2.96</v>
      </c>
      <c r="CW398">
        <v>0.5</v>
      </c>
      <c r="CX398" t="s">
        <v>408</v>
      </c>
      <c r="CY398">
        <v>2</v>
      </c>
      <c r="CZ398" t="b">
        <v>1</v>
      </c>
      <c r="DA398">
        <v>1510797339.5</v>
      </c>
      <c r="DB398">
        <v>1499.91222222222</v>
      </c>
      <c r="DC398">
        <v>1530.27814814815</v>
      </c>
      <c r="DD398">
        <v>25.2140592592593</v>
      </c>
      <c r="DE398">
        <v>24.5144148148148</v>
      </c>
      <c r="DF398">
        <v>1486.9937037037</v>
      </c>
      <c r="DG398">
        <v>24.6369185185185</v>
      </c>
      <c r="DH398">
        <v>500.069333333333</v>
      </c>
      <c r="DI398">
        <v>89.7962222222222</v>
      </c>
      <c r="DJ398">
        <v>0.0999504444444444</v>
      </c>
      <c r="DK398">
        <v>26.5128222222222</v>
      </c>
      <c r="DL398">
        <v>27.5185259259259</v>
      </c>
      <c r="DM398">
        <v>999.9</v>
      </c>
      <c r="DN398">
        <v>0</v>
      </c>
      <c r="DO398">
        <v>0</v>
      </c>
      <c r="DP398">
        <v>9995.64888888889</v>
      </c>
      <c r="DQ398">
        <v>0</v>
      </c>
      <c r="DR398">
        <v>9.8192</v>
      </c>
      <c r="DS398">
        <v>-30.3659703703704</v>
      </c>
      <c r="DT398">
        <v>1538.70814814815</v>
      </c>
      <c r="DU398">
        <v>1568.73444444444</v>
      </c>
      <c r="DV398">
        <v>0.699647518518519</v>
      </c>
      <c r="DW398">
        <v>1530.27814814815</v>
      </c>
      <c r="DX398">
        <v>24.5144148148148</v>
      </c>
      <c r="DY398">
        <v>2.26412851851852</v>
      </c>
      <c r="DZ398">
        <v>2.20130148148148</v>
      </c>
      <c r="EA398">
        <v>19.4234037037037</v>
      </c>
      <c r="EB398">
        <v>18.9717555555556</v>
      </c>
      <c r="EC398">
        <v>2000.00962962963</v>
      </c>
      <c r="ED398">
        <v>0.979995111111111</v>
      </c>
      <c r="EE398">
        <v>0.0200050518518518</v>
      </c>
      <c r="EF398">
        <v>0</v>
      </c>
      <c r="EG398">
        <v>2.30170740740741</v>
      </c>
      <c r="EH398">
        <v>0</v>
      </c>
      <c r="EI398">
        <v>4902.03148148148</v>
      </c>
      <c r="EJ398">
        <v>17300.2</v>
      </c>
      <c r="EK398">
        <v>37.937</v>
      </c>
      <c r="EL398">
        <v>38.4278148148148</v>
      </c>
      <c r="EM398">
        <v>37.6295925925926</v>
      </c>
      <c r="EN398">
        <v>37.125</v>
      </c>
      <c r="EO398">
        <v>37.3423333333333</v>
      </c>
      <c r="EP398">
        <v>1959.99814814815</v>
      </c>
      <c r="EQ398">
        <v>40.0114814814815</v>
      </c>
      <c r="ER398">
        <v>0</v>
      </c>
      <c r="ES398">
        <v>1679598100.1</v>
      </c>
      <c r="ET398">
        <v>0</v>
      </c>
      <c r="EU398">
        <v>2.27219615384615</v>
      </c>
      <c r="EV398">
        <v>0.469247860010219</v>
      </c>
      <c r="EW398">
        <v>-3.71999998306662</v>
      </c>
      <c r="EX398">
        <v>4901.99884615385</v>
      </c>
      <c r="EY398">
        <v>15</v>
      </c>
      <c r="EZ398">
        <v>0</v>
      </c>
      <c r="FA398" t="s">
        <v>409</v>
      </c>
      <c r="FB398">
        <v>1510787920.6</v>
      </c>
      <c r="FC398">
        <v>1510787921.6</v>
      </c>
      <c r="FD398">
        <v>0</v>
      </c>
      <c r="FE398">
        <v>-0.101</v>
      </c>
      <c r="FF398">
        <v>-0.012</v>
      </c>
      <c r="FG398">
        <v>6.901</v>
      </c>
      <c r="FH398">
        <v>0.516</v>
      </c>
      <c r="FI398">
        <v>420</v>
      </c>
      <c r="FJ398">
        <v>24</v>
      </c>
      <c r="FK398">
        <v>0.32</v>
      </c>
      <c r="FL398">
        <v>0.12</v>
      </c>
      <c r="FM398">
        <v>0.686472575</v>
      </c>
      <c r="FN398">
        <v>0.224805894934332</v>
      </c>
      <c r="FO398">
        <v>0.0248333451712486</v>
      </c>
      <c r="FP398">
        <v>1</v>
      </c>
      <c r="FQ398">
        <v>1</v>
      </c>
      <c r="FR398">
        <v>1</v>
      </c>
      <c r="FS398" t="s">
        <v>410</v>
      </c>
      <c r="FT398">
        <v>2.97297</v>
      </c>
      <c r="FU398">
        <v>2.75384</v>
      </c>
      <c r="FV398">
        <v>0.214354</v>
      </c>
      <c r="FW398">
        <v>0.21782</v>
      </c>
      <c r="FX398">
        <v>0.105513</v>
      </c>
      <c r="FY398">
        <v>0.104817</v>
      </c>
      <c r="FZ398">
        <v>30529.5</v>
      </c>
      <c r="GA398">
        <v>33149.7</v>
      </c>
      <c r="GB398">
        <v>35215</v>
      </c>
      <c r="GC398">
        <v>38436.6</v>
      </c>
      <c r="GD398">
        <v>44623.8</v>
      </c>
      <c r="GE398">
        <v>49685.6</v>
      </c>
      <c r="GF398">
        <v>55000.2</v>
      </c>
      <c r="GG398">
        <v>61637.7</v>
      </c>
      <c r="GH398">
        <v>1.9824</v>
      </c>
      <c r="GI398">
        <v>1.81775</v>
      </c>
      <c r="GJ398">
        <v>0.127669</v>
      </c>
      <c r="GK398">
        <v>0</v>
      </c>
      <c r="GL398">
        <v>25.4209</v>
      </c>
      <c r="GM398">
        <v>999.9</v>
      </c>
      <c r="GN398">
        <v>61.812</v>
      </c>
      <c r="GO398">
        <v>30.051</v>
      </c>
      <c r="GP398">
        <v>29.413</v>
      </c>
      <c r="GQ398">
        <v>55.6834</v>
      </c>
      <c r="GR398">
        <v>48.8982</v>
      </c>
      <c r="GS398">
        <v>1</v>
      </c>
      <c r="GT398">
        <v>-0.0029065</v>
      </c>
      <c r="GU398">
        <v>0.955428</v>
      </c>
      <c r="GV398">
        <v>20.1143</v>
      </c>
      <c r="GW398">
        <v>5.19842</v>
      </c>
      <c r="GX398">
        <v>12.004</v>
      </c>
      <c r="GY398">
        <v>4.97515</v>
      </c>
      <c r="GZ398">
        <v>3.29303</v>
      </c>
      <c r="HA398">
        <v>9999</v>
      </c>
      <c r="HB398">
        <v>9999</v>
      </c>
      <c r="HC398">
        <v>999.9</v>
      </c>
      <c r="HD398">
        <v>9999</v>
      </c>
      <c r="HE398">
        <v>1.8631</v>
      </c>
      <c r="HF398">
        <v>1.86813</v>
      </c>
      <c r="HG398">
        <v>1.86787</v>
      </c>
      <c r="HH398">
        <v>1.86899</v>
      </c>
      <c r="HI398">
        <v>1.86983</v>
      </c>
      <c r="HJ398">
        <v>1.86588</v>
      </c>
      <c r="HK398">
        <v>1.86699</v>
      </c>
      <c r="HL398">
        <v>1.86833</v>
      </c>
      <c r="HM398">
        <v>5</v>
      </c>
      <c r="HN398">
        <v>0</v>
      </c>
      <c r="HO398">
        <v>0</v>
      </c>
      <c r="HP398">
        <v>0</v>
      </c>
      <c r="HQ398" t="s">
        <v>411</v>
      </c>
      <c r="HR398" t="s">
        <v>412</v>
      </c>
      <c r="HS398" t="s">
        <v>413</v>
      </c>
      <c r="HT398" t="s">
        <v>413</v>
      </c>
      <c r="HU398" t="s">
        <v>413</v>
      </c>
      <c r="HV398" t="s">
        <v>413</v>
      </c>
      <c r="HW398">
        <v>0</v>
      </c>
      <c r="HX398">
        <v>100</v>
      </c>
      <c r="HY398">
        <v>100</v>
      </c>
      <c r="HZ398">
        <v>13.03</v>
      </c>
      <c r="IA398">
        <v>0.5734</v>
      </c>
      <c r="IB398">
        <v>4.09459096810632</v>
      </c>
      <c r="IC398">
        <v>0.00701673648668627</v>
      </c>
      <c r="ID398">
        <v>-7.00304995360485e-07</v>
      </c>
      <c r="IE398">
        <v>-1.86506737496121e-11</v>
      </c>
      <c r="IF398">
        <v>0.00125787624930914</v>
      </c>
      <c r="IG398">
        <v>-0.0224036906934607</v>
      </c>
      <c r="IH398">
        <v>0.00249664406764014</v>
      </c>
      <c r="II398">
        <v>-2.59163740235367e-05</v>
      </c>
      <c r="IJ398">
        <v>-2</v>
      </c>
      <c r="IK398">
        <v>2020</v>
      </c>
      <c r="IL398">
        <v>1</v>
      </c>
      <c r="IM398">
        <v>25</v>
      </c>
      <c r="IN398">
        <v>157.1</v>
      </c>
      <c r="IO398">
        <v>157.1</v>
      </c>
      <c r="IP398">
        <v>2.94556</v>
      </c>
      <c r="IQ398">
        <v>2.60254</v>
      </c>
      <c r="IR398">
        <v>1.54785</v>
      </c>
      <c r="IS398">
        <v>2.30469</v>
      </c>
      <c r="IT398">
        <v>1.34644</v>
      </c>
      <c r="IU398">
        <v>2.4292</v>
      </c>
      <c r="IV398">
        <v>34.1905</v>
      </c>
      <c r="IW398">
        <v>24.2188</v>
      </c>
      <c r="IX398">
        <v>18</v>
      </c>
      <c r="IY398">
        <v>503.105</v>
      </c>
      <c r="IZ398">
        <v>398.65</v>
      </c>
      <c r="JA398">
        <v>23.8805</v>
      </c>
      <c r="JB398">
        <v>27.1606</v>
      </c>
      <c r="JC398">
        <v>30</v>
      </c>
      <c r="JD398">
        <v>27.1218</v>
      </c>
      <c r="JE398">
        <v>27.0661</v>
      </c>
      <c r="JF398">
        <v>58.9472</v>
      </c>
      <c r="JG398">
        <v>25.2691</v>
      </c>
      <c r="JH398">
        <v>63.396</v>
      </c>
      <c r="JI398">
        <v>23.8614</v>
      </c>
      <c r="JJ398">
        <v>1572.3</v>
      </c>
      <c r="JK398">
        <v>24.4851</v>
      </c>
      <c r="JL398">
        <v>102.061</v>
      </c>
      <c r="JM398">
        <v>102.605</v>
      </c>
    </row>
    <row r="399" spans="1:273">
      <c r="A399">
        <v>383</v>
      </c>
      <c r="B399">
        <v>1510797351.5</v>
      </c>
      <c r="C399">
        <v>8019.40000009537</v>
      </c>
      <c r="D399" t="s">
        <v>1177</v>
      </c>
      <c r="E399" t="s">
        <v>1178</v>
      </c>
      <c r="F399">
        <v>5</v>
      </c>
      <c r="G399" t="s">
        <v>798</v>
      </c>
      <c r="H399" t="s">
        <v>406</v>
      </c>
      <c r="I399">
        <v>1510797343.94444</v>
      </c>
      <c r="J399">
        <f>(K399)/1000</f>
        <v>0</v>
      </c>
      <c r="K399">
        <f>IF(CZ399, AN399, AH399)</f>
        <v>0</v>
      </c>
      <c r="L399">
        <f>IF(CZ399, AI399, AG399)</f>
        <v>0</v>
      </c>
      <c r="M399">
        <f>DB399 - IF(AU399&gt;1, L399*CV399*100.0/(AW399*DP399), 0)</f>
        <v>0</v>
      </c>
      <c r="N399">
        <f>((T399-J399/2)*M399-L399)/(T399+J399/2)</f>
        <v>0</v>
      </c>
      <c r="O399">
        <f>N399*(DI399+DJ399)/1000.0</f>
        <v>0</v>
      </c>
      <c r="P399">
        <f>(DB399 - IF(AU399&gt;1, L399*CV399*100.0/(AW399*DP399), 0))*(DI399+DJ399)/1000.0</f>
        <v>0</v>
      </c>
      <c r="Q399">
        <f>2.0/((1/S399-1/R399)+SIGN(S399)*SQRT((1/S399-1/R399)*(1/S399-1/R399) + 4*CW399/((CW399+1)*(CW399+1))*(2*1/S399*1/R399-1/R399*1/R399)))</f>
        <v>0</v>
      </c>
      <c r="R399">
        <f>IF(LEFT(CX399,1)&lt;&gt;"0",IF(LEFT(CX399,1)="1",3.0,CY399),$D$5+$E$5*(DP399*DI399/($K$5*1000))+$F$5*(DP399*DI399/($K$5*1000))*MAX(MIN(CV399,$J$5),$I$5)*MAX(MIN(CV399,$J$5),$I$5)+$G$5*MAX(MIN(CV399,$J$5),$I$5)*(DP399*DI399/($K$5*1000))+$H$5*(DP399*DI399/($K$5*1000))*(DP399*DI399/($K$5*1000)))</f>
        <v>0</v>
      </c>
      <c r="S399">
        <f>J399*(1000-(1000*0.61365*exp(17.502*W399/(240.97+W399))/(DI399+DJ399)+DD399)/2)/(1000*0.61365*exp(17.502*W399/(240.97+W399))/(DI399+DJ399)-DD399)</f>
        <v>0</v>
      </c>
      <c r="T399">
        <f>1/((CW399+1)/(Q399/1.6)+1/(R399/1.37)) + CW399/((CW399+1)/(Q399/1.6) + CW399/(R399/1.37))</f>
        <v>0</v>
      </c>
      <c r="U399">
        <f>(CR399*CU399)</f>
        <v>0</v>
      </c>
      <c r="V399">
        <f>(DK399+(U399+2*0.95*5.67E-8*(((DK399+$B$7)+273)^4-(DK399+273)^4)-44100*J399)/(1.84*29.3*R399+8*0.95*5.67E-8*(DK399+273)^3))</f>
        <v>0</v>
      </c>
      <c r="W399">
        <f>($C$7*DL399+$D$7*DM399+$E$7*V399)</f>
        <v>0</v>
      </c>
      <c r="X399">
        <f>0.61365*exp(17.502*W399/(240.97+W399))</f>
        <v>0</v>
      </c>
      <c r="Y399">
        <f>(Z399/AA399*100)</f>
        <v>0</v>
      </c>
      <c r="Z399">
        <f>DD399*(DI399+DJ399)/1000</f>
        <v>0</v>
      </c>
      <c r="AA399">
        <f>0.61365*exp(17.502*DK399/(240.97+DK399))</f>
        <v>0</v>
      </c>
      <c r="AB399">
        <f>(X399-DD399*(DI399+DJ399)/1000)</f>
        <v>0</v>
      </c>
      <c r="AC399">
        <f>(-J399*44100)</f>
        <v>0</v>
      </c>
      <c r="AD399">
        <f>2*29.3*R399*0.92*(DK399-W399)</f>
        <v>0</v>
      </c>
      <c r="AE399">
        <f>2*0.95*5.67E-8*(((DK399+$B$7)+273)^4-(W399+273)^4)</f>
        <v>0</v>
      </c>
      <c r="AF399">
        <f>U399+AE399+AC399+AD399</f>
        <v>0</v>
      </c>
      <c r="AG399">
        <f>DH399*AU399*(DC399-DB399*(1000-AU399*DE399)/(1000-AU399*DD399))/(100*CV399)</f>
        <v>0</v>
      </c>
      <c r="AH399">
        <f>1000*DH399*AU399*(DD399-DE399)/(100*CV399*(1000-AU399*DD399))</f>
        <v>0</v>
      </c>
      <c r="AI399">
        <f>(AJ399 - AK399 - DI399*1E3/(8.314*(DK399+273.15)) * AM399/DH399 * AL399) * DH399/(100*CV399) * (1000 - DE399)/1000</f>
        <v>0</v>
      </c>
      <c r="AJ399">
        <v>1601.58867268579</v>
      </c>
      <c r="AK399">
        <v>1578.15096969697</v>
      </c>
      <c r="AL399">
        <v>3.4829039678384</v>
      </c>
      <c r="AM399">
        <v>64.6680745848926</v>
      </c>
      <c r="AN399">
        <f>(AP399 - AO399 + DI399*1E3/(8.314*(DK399+273.15)) * AR399/DH399 * AQ399) * DH399/(100*CV399) * 1000/(1000 - AP399)</f>
        <v>0</v>
      </c>
      <c r="AO399">
        <v>24.4608080955619</v>
      </c>
      <c r="AP399">
        <v>25.1100951048951</v>
      </c>
      <c r="AQ399">
        <v>-0.00893381424319901</v>
      </c>
      <c r="AR399">
        <v>99.6129753711119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MAX(0,($B$13+$C$13*DP399)/(1+$D$13*DP399)*DI399/(DK399+273)*$E$13)</f>
        <v>0</v>
      </c>
      <c r="AX399" t="s">
        <v>407</v>
      </c>
      <c r="AY399" t="s">
        <v>407</v>
      </c>
      <c r="AZ399">
        <v>0</v>
      </c>
      <c r="BA399">
        <v>0</v>
      </c>
      <c r="BB399">
        <f>1-AZ399/BA399</f>
        <v>0</v>
      </c>
      <c r="BC399">
        <v>0</v>
      </c>
      <c r="BD399" t="s">
        <v>407</v>
      </c>
      <c r="BE399" t="s">
        <v>407</v>
      </c>
      <c r="BF399">
        <v>0</v>
      </c>
      <c r="BG399">
        <v>0</v>
      </c>
      <c r="BH399">
        <f>1-BF399/BG399</f>
        <v>0</v>
      </c>
      <c r="BI399">
        <v>0.5</v>
      </c>
      <c r="BJ399">
        <f>CS399</f>
        <v>0</v>
      </c>
      <c r="BK399">
        <f>L399</f>
        <v>0</v>
      </c>
      <c r="BL399">
        <f>BH399*BI399*BJ399</f>
        <v>0</v>
      </c>
      <c r="BM399">
        <f>(BK399-BC399)/BJ399</f>
        <v>0</v>
      </c>
      <c r="BN399">
        <f>(BA399-BG399)/BG399</f>
        <v>0</v>
      </c>
      <c r="BO399">
        <f>AZ399/(BB399+AZ399/BG399)</f>
        <v>0</v>
      </c>
      <c r="BP399" t="s">
        <v>407</v>
      </c>
      <c r="BQ399">
        <v>0</v>
      </c>
      <c r="BR399">
        <f>IF(BQ399&lt;&gt;0, BQ399, BO399)</f>
        <v>0</v>
      </c>
      <c r="BS399">
        <f>1-BR399/BG399</f>
        <v>0</v>
      </c>
      <c r="BT399">
        <f>(BG399-BF399)/(BG399-BR399)</f>
        <v>0</v>
      </c>
      <c r="BU399">
        <f>(BA399-BG399)/(BA399-BR399)</f>
        <v>0</v>
      </c>
      <c r="BV399">
        <f>(BG399-BF399)/(BG399-AZ399)</f>
        <v>0</v>
      </c>
      <c r="BW399">
        <f>(BA399-BG399)/(BA399-AZ399)</f>
        <v>0</v>
      </c>
      <c r="BX399">
        <f>(BT399*BR399/BF399)</f>
        <v>0</v>
      </c>
      <c r="BY399">
        <f>(1-BX399)</f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f>$B$11*DQ399+$C$11*DR399+$F$11*EC399*(1-EF399)</f>
        <v>0</v>
      </c>
      <c r="CS399">
        <f>CR399*CT399</f>
        <v>0</v>
      </c>
      <c r="CT399">
        <f>($B$11*$D$9+$C$11*$D$9+$F$11*((EP399+EH399)/MAX(EP399+EH399+EQ399, 0.1)*$I$9+EQ399/MAX(EP399+EH399+EQ399, 0.1)*$J$9))/($B$11+$C$11+$F$11)</f>
        <v>0</v>
      </c>
      <c r="CU399">
        <f>($B$11*$K$9+$C$11*$K$9+$F$11*((EP399+EH399)/MAX(EP399+EH399+EQ399, 0.1)*$P$9+EQ399/MAX(EP399+EH399+EQ399, 0.1)*$Q$9))/($B$11+$C$11+$F$11)</f>
        <v>0</v>
      </c>
      <c r="CV399">
        <v>2.96</v>
      </c>
      <c r="CW399">
        <v>0.5</v>
      </c>
      <c r="CX399" t="s">
        <v>408</v>
      </c>
      <c r="CY399">
        <v>2</v>
      </c>
      <c r="CZ399" t="b">
        <v>1</v>
      </c>
      <c r="DA399">
        <v>1510797343.94444</v>
      </c>
      <c r="DB399">
        <v>1514.80259259259</v>
      </c>
      <c r="DC399">
        <v>1545.34111111111</v>
      </c>
      <c r="DD399">
        <v>25.1718518518519</v>
      </c>
      <c r="DE399">
        <v>24.4804</v>
      </c>
      <c r="DF399">
        <v>1501.81407407407</v>
      </c>
      <c r="DG399">
        <v>24.5968481481482</v>
      </c>
      <c r="DH399">
        <v>500.073407407407</v>
      </c>
      <c r="DI399">
        <v>89.7974592592593</v>
      </c>
      <c r="DJ399">
        <v>0.0999584925925926</v>
      </c>
      <c r="DK399">
        <v>26.5120444444444</v>
      </c>
      <c r="DL399">
        <v>27.5194888888889</v>
      </c>
      <c r="DM399">
        <v>999.9</v>
      </c>
      <c r="DN399">
        <v>0</v>
      </c>
      <c r="DO399">
        <v>0</v>
      </c>
      <c r="DP399">
        <v>9995.92666666667</v>
      </c>
      <c r="DQ399">
        <v>0</v>
      </c>
      <c r="DR399">
        <v>9.8192</v>
      </c>
      <c r="DS399">
        <v>-30.5378</v>
      </c>
      <c r="DT399">
        <v>1553.91703703704</v>
      </c>
      <c r="DU399">
        <v>1584.12148148148</v>
      </c>
      <c r="DV399">
        <v>0.691450148148148</v>
      </c>
      <c r="DW399">
        <v>1545.34111111111</v>
      </c>
      <c r="DX399">
        <v>24.4804</v>
      </c>
      <c r="DY399">
        <v>2.26036962962963</v>
      </c>
      <c r="DZ399">
        <v>2.19827777777778</v>
      </c>
      <c r="EA399">
        <v>19.3966925925926</v>
      </c>
      <c r="EB399">
        <v>18.9497555555556</v>
      </c>
      <c r="EC399">
        <v>2000.01407407407</v>
      </c>
      <c r="ED399">
        <v>0.979995222222222</v>
      </c>
      <c r="EE399">
        <v>0.020004937037037</v>
      </c>
      <c r="EF399">
        <v>0</v>
      </c>
      <c r="EG399">
        <v>2.35385555555556</v>
      </c>
      <c r="EH399">
        <v>0</v>
      </c>
      <c r="EI399">
        <v>4901.68777777778</v>
      </c>
      <c r="EJ399">
        <v>17300.2444444444</v>
      </c>
      <c r="EK399">
        <v>37.937</v>
      </c>
      <c r="EL399">
        <v>38.4324074074074</v>
      </c>
      <c r="EM399">
        <v>37.6295925925926</v>
      </c>
      <c r="EN399">
        <v>37.125</v>
      </c>
      <c r="EO399">
        <v>37.3423333333333</v>
      </c>
      <c r="EP399">
        <v>1960.00296296296</v>
      </c>
      <c r="EQ399">
        <v>40.0114814814815</v>
      </c>
      <c r="ER399">
        <v>0</v>
      </c>
      <c r="ES399">
        <v>1679598104.9</v>
      </c>
      <c r="ET399">
        <v>0</v>
      </c>
      <c r="EU399">
        <v>2.32620769230769</v>
      </c>
      <c r="EV399">
        <v>0.110044439287995</v>
      </c>
      <c r="EW399">
        <v>-2.58222220133617</v>
      </c>
      <c r="EX399">
        <v>4901.61730769231</v>
      </c>
      <c r="EY399">
        <v>15</v>
      </c>
      <c r="EZ399">
        <v>0</v>
      </c>
      <c r="FA399" t="s">
        <v>409</v>
      </c>
      <c r="FB399">
        <v>1510787920.6</v>
      </c>
      <c r="FC399">
        <v>1510787921.6</v>
      </c>
      <c r="FD399">
        <v>0</v>
      </c>
      <c r="FE399">
        <v>-0.101</v>
      </c>
      <c r="FF399">
        <v>-0.012</v>
      </c>
      <c r="FG399">
        <v>6.901</v>
      </c>
      <c r="FH399">
        <v>0.516</v>
      </c>
      <c r="FI399">
        <v>420</v>
      </c>
      <c r="FJ399">
        <v>24</v>
      </c>
      <c r="FK399">
        <v>0.32</v>
      </c>
      <c r="FL399">
        <v>0.12</v>
      </c>
      <c r="FM399">
        <v>0.6910091</v>
      </c>
      <c r="FN399">
        <v>-0.0522505215759855</v>
      </c>
      <c r="FO399">
        <v>0.0187475470886194</v>
      </c>
      <c r="FP399">
        <v>1</v>
      </c>
      <c r="FQ399">
        <v>1</v>
      </c>
      <c r="FR399">
        <v>1</v>
      </c>
      <c r="FS399" t="s">
        <v>410</v>
      </c>
      <c r="FT399">
        <v>2.97288</v>
      </c>
      <c r="FU399">
        <v>2.75381</v>
      </c>
      <c r="FV399">
        <v>0.215624</v>
      </c>
      <c r="FW399">
        <v>0.219006</v>
      </c>
      <c r="FX399">
        <v>0.105422</v>
      </c>
      <c r="FY399">
        <v>0.104803</v>
      </c>
      <c r="FZ399">
        <v>30479.7</v>
      </c>
      <c r="GA399">
        <v>33099.8</v>
      </c>
      <c r="GB399">
        <v>35214.4</v>
      </c>
      <c r="GC399">
        <v>38437</v>
      </c>
      <c r="GD399">
        <v>44628</v>
      </c>
      <c r="GE399">
        <v>49686.7</v>
      </c>
      <c r="GF399">
        <v>54999.6</v>
      </c>
      <c r="GG399">
        <v>61638.1</v>
      </c>
      <c r="GH399">
        <v>1.98242</v>
      </c>
      <c r="GI399">
        <v>1.81805</v>
      </c>
      <c r="GJ399">
        <v>0.127949</v>
      </c>
      <c r="GK399">
        <v>0</v>
      </c>
      <c r="GL399">
        <v>25.4209</v>
      </c>
      <c r="GM399">
        <v>999.9</v>
      </c>
      <c r="GN399">
        <v>61.812</v>
      </c>
      <c r="GO399">
        <v>30.031</v>
      </c>
      <c r="GP399">
        <v>29.3786</v>
      </c>
      <c r="GQ399">
        <v>55.5234</v>
      </c>
      <c r="GR399">
        <v>48.8101</v>
      </c>
      <c r="GS399">
        <v>1</v>
      </c>
      <c r="GT399">
        <v>-0.00293445</v>
      </c>
      <c r="GU399">
        <v>0.942116</v>
      </c>
      <c r="GV399">
        <v>20.1144</v>
      </c>
      <c r="GW399">
        <v>5.19812</v>
      </c>
      <c r="GX399">
        <v>12.004</v>
      </c>
      <c r="GY399">
        <v>4.97505</v>
      </c>
      <c r="GZ399">
        <v>3.29298</v>
      </c>
      <c r="HA399">
        <v>9999</v>
      </c>
      <c r="HB399">
        <v>9999</v>
      </c>
      <c r="HC399">
        <v>999.9</v>
      </c>
      <c r="HD399">
        <v>9999</v>
      </c>
      <c r="HE399">
        <v>1.86311</v>
      </c>
      <c r="HF399">
        <v>1.86813</v>
      </c>
      <c r="HG399">
        <v>1.86788</v>
      </c>
      <c r="HH399">
        <v>1.86901</v>
      </c>
      <c r="HI399">
        <v>1.86983</v>
      </c>
      <c r="HJ399">
        <v>1.86586</v>
      </c>
      <c r="HK399">
        <v>1.86699</v>
      </c>
      <c r="HL399">
        <v>1.86835</v>
      </c>
      <c r="HM399">
        <v>5</v>
      </c>
      <c r="HN399">
        <v>0</v>
      </c>
      <c r="HO399">
        <v>0</v>
      </c>
      <c r="HP399">
        <v>0</v>
      </c>
      <c r="HQ399" t="s">
        <v>411</v>
      </c>
      <c r="HR399" t="s">
        <v>412</v>
      </c>
      <c r="HS399" t="s">
        <v>413</v>
      </c>
      <c r="HT399" t="s">
        <v>413</v>
      </c>
      <c r="HU399" t="s">
        <v>413</v>
      </c>
      <c r="HV399" t="s">
        <v>413</v>
      </c>
      <c r="HW399">
        <v>0</v>
      </c>
      <c r="HX399">
        <v>100</v>
      </c>
      <c r="HY399">
        <v>100</v>
      </c>
      <c r="HZ399">
        <v>13.11</v>
      </c>
      <c r="IA399">
        <v>0.5718</v>
      </c>
      <c r="IB399">
        <v>4.09459096810632</v>
      </c>
      <c r="IC399">
        <v>0.00701673648668627</v>
      </c>
      <c r="ID399">
        <v>-7.00304995360485e-07</v>
      </c>
      <c r="IE399">
        <v>-1.86506737496121e-11</v>
      </c>
      <c r="IF399">
        <v>0.00125787624930914</v>
      </c>
      <c r="IG399">
        <v>-0.0224036906934607</v>
      </c>
      <c r="IH399">
        <v>0.00249664406764014</v>
      </c>
      <c r="II399">
        <v>-2.59163740235367e-05</v>
      </c>
      <c r="IJ399">
        <v>-2</v>
      </c>
      <c r="IK399">
        <v>2020</v>
      </c>
      <c r="IL399">
        <v>1</v>
      </c>
      <c r="IM399">
        <v>25</v>
      </c>
      <c r="IN399">
        <v>157.2</v>
      </c>
      <c r="IO399">
        <v>157.2</v>
      </c>
      <c r="IP399">
        <v>2.96753</v>
      </c>
      <c r="IQ399">
        <v>2.60742</v>
      </c>
      <c r="IR399">
        <v>1.54785</v>
      </c>
      <c r="IS399">
        <v>2.30347</v>
      </c>
      <c r="IT399">
        <v>1.34644</v>
      </c>
      <c r="IU399">
        <v>2.41089</v>
      </c>
      <c r="IV399">
        <v>34.1905</v>
      </c>
      <c r="IW399">
        <v>24.2188</v>
      </c>
      <c r="IX399">
        <v>18</v>
      </c>
      <c r="IY399">
        <v>503.122</v>
      </c>
      <c r="IZ399">
        <v>398.815</v>
      </c>
      <c r="JA399">
        <v>23.8578</v>
      </c>
      <c r="JB399">
        <v>27.1606</v>
      </c>
      <c r="JC399">
        <v>30</v>
      </c>
      <c r="JD399">
        <v>27.1218</v>
      </c>
      <c r="JE399">
        <v>27.0661</v>
      </c>
      <c r="JF399">
        <v>59.3781</v>
      </c>
      <c r="JG399">
        <v>25.2691</v>
      </c>
      <c r="JH399">
        <v>63.396</v>
      </c>
      <c r="JI399">
        <v>23.8482</v>
      </c>
      <c r="JJ399">
        <v>1592.52</v>
      </c>
      <c r="JK399">
        <v>24.4851</v>
      </c>
      <c r="JL399">
        <v>102.059</v>
      </c>
      <c r="JM399">
        <v>102.606</v>
      </c>
    </row>
    <row r="400" spans="1:273">
      <c r="A400">
        <v>384</v>
      </c>
      <c r="B400">
        <v>1510797357</v>
      </c>
      <c r="C400">
        <v>8024.90000009537</v>
      </c>
      <c r="D400" t="s">
        <v>1179</v>
      </c>
      <c r="E400" t="s">
        <v>1180</v>
      </c>
      <c r="F400">
        <v>5</v>
      </c>
      <c r="G400" t="s">
        <v>798</v>
      </c>
      <c r="H400" t="s">
        <v>406</v>
      </c>
      <c r="I400">
        <v>1510797349.23214</v>
      </c>
      <c r="J400">
        <f>(K400)/1000</f>
        <v>0</v>
      </c>
      <c r="K400">
        <f>IF(CZ400, AN400, AH400)</f>
        <v>0</v>
      </c>
      <c r="L400">
        <f>IF(CZ400, AI400, AG400)</f>
        <v>0</v>
      </c>
      <c r="M400">
        <f>DB400 - IF(AU400&gt;1, L400*CV400*100.0/(AW400*DP400), 0)</f>
        <v>0</v>
      </c>
      <c r="N400">
        <f>((T400-J400/2)*M400-L400)/(T400+J400/2)</f>
        <v>0</v>
      </c>
      <c r="O400">
        <f>N400*(DI400+DJ400)/1000.0</f>
        <v>0</v>
      </c>
      <c r="P400">
        <f>(DB400 - IF(AU400&gt;1, L400*CV400*100.0/(AW400*DP400), 0))*(DI400+DJ400)/1000.0</f>
        <v>0</v>
      </c>
      <c r="Q400">
        <f>2.0/((1/S400-1/R400)+SIGN(S400)*SQRT((1/S400-1/R400)*(1/S400-1/R400) + 4*CW400/((CW400+1)*(CW400+1))*(2*1/S400*1/R400-1/R400*1/R400)))</f>
        <v>0</v>
      </c>
      <c r="R400">
        <f>IF(LEFT(CX400,1)&lt;&gt;"0",IF(LEFT(CX400,1)="1",3.0,CY400),$D$5+$E$5*(DP400*DI400/($K$5*1000))+$F$5*(DP400*DI400/($K$5*1000))*MAX(MIN(CV400,$J$5),$I$5)*MAX(MIN(CV400,$J$5),$I$5)+$G$5*MAX(MIN(CV400,$J$5),$I$5)*(DP400*DI400/($K$5*1000))+$H$5*(DP400*DI400/($K$5*1000))*(DP400*DI400/($K$5*1000)))</f>
        <v>0</v>
      </c>
      <c r="S400">
        <f>J400*(1000-(1000*0.61365*exp(17.502*W400/(240.97+W400))/(DI400+DJ400)+DD400)/2)/(1000*0.61365*exp(17.502*W400/(240.97+W400))/(DI400+DJ400)-DD400)</f>
        <v>0</v>
      </c>
      <c r="T400">
        <f>1/((CW400+1)/(Q400/1.6)+1/(R400/1.37)) + CW400/((CW400+1)/(Q400/1.6) + CW400/(R400/1.37))</f>
        <v>0</v>
      </c>
      <c r="U400">
        <f>(CR400*CU400)</f>
        <v>0</v>
      </c>
      <c r="V400">
        <f>(DK400+(U400+2*0.95*5.67E-8*(((DK400+$B$7)+273)^4-(DK400+273)^4)-44100*J400)/(1.84*29.3*R400+8*0.95*5.67E-8*(DK400+273)^3))</f>
        <v>0</v>
      </c>
      <c r="W400">
        <f>($C$7*DL400+$D$7*DM400+$E$7*V400)</f>
        <v>0</v>
      </c>
      <c r="X400">
        <f>0.61365*exp(17.502*W400/(240.97+W400))</f>
        <v>0</v>
      </c>
      <c r="Y400">
        <f>(Z400/AA400*100)</f>
        <v>0</v>
      </c>
      <c r="Z400">
        <f>DD400*(DI400+DJ400)/1000</f>
        <v>0</v>
      </c>
      <c r="AA400">
        <f>0.61365*exp(17.502*DK400/(240.97+DK400))</f>
        <v>0</v>
      </c>
      <c r="AB400">
        <f>(X400-DD400*(DI400+DJ400)/1000)</f>
        <v>0</v>
      </c>
      <c r="AC400">
        <f>(-J400*44100)</f>
        <v>0</v>
      </c>
      <c r="AD400">
        <f>2*29.3*R400*0.92*(DK400-W400)</f>
        <v>0</v>
      </c>
      <c r="AE400">
        <f>2*0.95*5.67E-8*(((DK400+$B$7)+273)^4-(W400+273)^4)</f>
        <v>0</v>
      </c>
      <c r="AF400">
        <f>U400+AE400+AC400+AD400</f>
        <v>0</v>
      </c>
      <c r="AG400">
        <f>DH400*AU400*(DC400-DB400*(1000-AU400*DE400)/(1000-AU400*DD400))/(100*CV400)</f>
        <v>0</v>
      </c>
      <c r="AH400">
        <f>1000*DH400*AU400*(DD400-DE400)/(100*CV400*(1000-AU400*DD400))</f>
        <v>0</v>
      </c>
      <c r="AI400">
        <f>(AJ400 - AK400 - DI400*1E3/(8.314*(DK400+273.15)) * AM400/DH400 * AL400) * DH400/(100*CV400) * (1000 - DE400)/1000</f>
        <v>0</v>
      </c>
      <c r="AJ400">
        <v>1619.98197341626</v>
      </c>
      <c r="AK400">
        <v>1596.86048484848</v>
      </c>
      <c r="AL400">
        <v>3.43757691165813</v>
      </c>
      <c r="AM400">
        <v>64.6680745848926</v>
      </c>
      <c r="AN400">
        <f>(AP400 - AO400 + DI400*1E3/(8.314*(DK400+273.15)) * AR400/DH400 * AQ400) * DH400/(100*CV400) * 1000/(1000 - AP400)</f>
        <v>0</v>
      </c>
      <c r="AO400">
        <v>24.4560992275418</v>
      </c>
      <c r="AP400">
        <v>25.0804776223776</v>
      </c>
      <c r="AQ400">
        <v>-0.00612646828811645</v>
      </c>
      <c r="AR400">
        <v>99.6129753711119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MAX(0,($B$13+$C$13*DP400)/(1+$D$13*DP400)*DI400/(DK400+273)*$E$13)</f>
        <v>0</v>
      </c>
      <c r="AX400" t="s">
        <v>407</v>
      </c>
      <c r="AY400" t="s">
        <v>407</v>
      </c>
      <c r="AZ400">
        <v>0</v>
      </c>
      <c r="BA400">
        <v>0</v>
      </c>
      <c r="BB400">
        <f>1-AZ400/BA400</f>
        <v>0</v>
      </c>
      <c r="BC400">
        <v>0</v>
      </c>
      <c r="BD400" t="s">
        <v>407</v>
      </c>
      <c r="BE400" t="s">
        <v>407</v>
      </c>
      <c r="BF400">
        <v>0</v>
      </c>
      <c r="BG400">
        <v>0</v>
      </c>
      <c r="BH400">
        <f>1-BF400/BG400</f>
        <v>0</v>
      </c>
      <c r="BI400">
        <v>0.5</v>
      </c>
      <c r="BJ400">
        <f>CS400</f>
        <v>0</v>
      </c>
      <c r="BK400">
        <f>L400</f>
        <v>0</v>
      </c>
      <c r="BL400">
        <f>BH400*BI400*BJ400</f>
        <v>0</v>
      </c>
      <c r="BM400">
        <f>(BK400-BC400)/BJ400</f>
        <v>0</v>
      </c>
      <c r="BN400">
        <f>(BA400-BG400)/BG400</f>
        <v>0</v>
      </c>
      <c r="BO400">
        <f>AZ400/(BB400+AZ400/BG400)</f>
        <v>0</v>
      </c>
      <c r="BP400" t="s">
        <v>407</v>
      </c>
      <c r="BQ400">
        <v>0</v>
      </c>
      <c r="BR400">
        <f>IF(BQ400&lt;&gt;0, BQ400, BO400)</f>
        <v>0</v>
      </c>
      <c r="BS400">
        <f>1-BR400/BG400</f>
        <v>0</v>
      </c>
      <c r="BT400">
        <f>(BG400-BF400)/(BG400-BR400)</f>
        <v>0</v>
      </c>
      <c r="BU400">
        <f>(BA400-BG400)/(BA400-BR400)</f>
        <v>0</v>
      </c>
      <c r="BV400">
        <f>(BG400-BF400)/(BG400-AZ400)</f>
        <v>0</v>
      </c>
      <c r="BW400">
        <f>(BA400-BG400)/(BA400-AZ400)</f>
        <v>0</v>
      </c>
      <c r="BX400">
        <f>(BT400*BR400/BF400)</f>
        <v>0</v>
      </c>
      <c r="BY400">
        <f>(1-BX400)</f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f>$B$11*DQ400+$C$11*DR400+$F$11*EC400*(1-EF400)</f>
        <v>0</v>
      </c>
      <c r="CS400">
        <f>CR400*CT400</f>
        <v>0</v>
      </c>
      <c r="CT400">
        <f>($B$11*$D$9+$C$11*$D$9+$F$11*((EP400+EH400)/MAX(EP400+EH400+EQ400, 0.1)*$I$9+EQ400/MAX(EP400+EH400+EQ400, 0.1)*$J$9))/($B$11+$C$11+$F$11)</f>
        <v>0</v>
      </c>
      <c r="CU400">
        <f>($B$11*$K$9+$C$11*$K$9+$F$11*((EP400+EH400)/MAX(EP400+EH400+EQ400, 0.1)*$P$9+EQ400/MAX(EP400+EH400+EQ400, 0.1)*$Q$9))/($B$11+$C$11+$F$11)</f>
        <v>0</v>
      </c>
      <c r="CV400">
        <v>2.96</v>
      </c>
      <c r="CW400">
        <v>0.5</v>
      </c>
      <c r="CX400" t="s">
        <v>408</v>
      </c>
      <c r="CY400">
        <v>2</v>
      </c>
      <c r="CZ400" t="b">
        <v>1</v>
      </c>
      <c r="DA400">
        <v>1510797349.23214</v>
      </c>
      <c r="DB400">
        <v>1532.48214285714</v>
      </c>
      <c r="DC400">
        <v>1562.90071428571</v>
      </c>
      <c r="DD400">
        <v>25.1270535714286</v>
      </c>
      <c r="DE400">
        <v>24.4611035714286</v>
      </c>
      <c r="DF400">
        <v>1519.40964285714</v>
      </c>
      <c r="DG400">
        <v>24.5543071428571</v>
      </c>
      <c r="DH400">
        <v>500.090892857143</v>
      </c>
      <c r="DI400">
        <v>89.7975892857143</v>
      </c>
      <c r="DJ400">
        <v>0.100047528571429</v>
      </c>
      <c r="DK400">
        <v>26.5097107142857</v>
      </c>
      <c r="DL400">
        <v>27.5183428571429</v>
      </c>
      <c r="DM400">
        <v>999.9</v>
      </c>
      <c r="DN400">
        <v>0</v>
      </c>
      <c r="DO400">
        <v>0</v>
      </c>
      <c r="DP400">
        <v>9989.17571428571</v>
      </c>
      <c r="DQ400">
        <v>0</v>
      </c>
      <c r="DR400">
        <v>9.8192</v>
      </c>
      <c r="DS400">
        <v>-30.4183678571429</v>
      </c>
      <c r="DT400">
        <v>1571.98107142857</v>
      </c>
      <c r="DU400">
        <v>1602.09</v>
      </c>
      <c r="DV400">
        <v>0.665943785714286</v>
      </c>
      <c r="DW400">
        <v>1562.90071428571</v>
      </c>
      <c r="DX400">
        <v>24.4611035714286</v>
      </c>
      <c r="DY400">
        <v>2.25635</v>
      </c>
      <c r="DZ400">
        <v>2.19654821428571</v>
      </c>
      <c r="EA400">
        <v>19.3680928571429</v>
      </c>
      <c r="EB400">
        <v>18.9371607142857</v>
      </c>
      <c r="EC400">
        <v>1999.99</v>
      </c>
      <c r="ED400">
        <v>0.979995071428572</v>
      </c>
      <c r="EE400">
        <v>0.0200050928571429</v>
      </c>
      <c r="EF400">
        <v>0</v>
      </c>
      <c r="EG400">
        <v>2.33642857142857</v>
      </c>
      <c r="EH400">
        <v>0</v>
      </c>
      <c r="EI400">
        <v>4901.30928571429</v>
      </c>
      <c r="EJ400">
        <v>17300.0428571429</v>
      </c>
      <c r="EK400">
        <v>37.937</v>
      </c>
      <c r="EL400">
        <v>38.4325714285714</v>
      </c>
      <c r="EM400">
        <v>37.6294285714286</v>
      </c>
      <c r="EN400">
        <v>37.125</v>
      </c>
      <c r="EO400">
        <v>37.34575</v>
      </c>
      <c r="EP400">
        <v>1959.97964285714</v>
      </c>
      <c r="EQ400">
        <v>40.0114285714286</v>
      </c>
      <c r="ER400">
        <v>0</v>
      </c>
      <c r="ES400">
        <v>1679598110.3</v>
      </c>
      <c r="ET400">
        <v>0</v>
      </c>
      <c r="EU400">
        <v>2.308196</v>
      </c>
      <c r="EV400">
        <v>0.037492307549539</v>
      </c>
      <c r="EW400">
        <v>-3.94692306905916</v>
      </c>
      <c r="EX400">
        <v>4901.3832</v>
      </c>
      <c r="EY400">
        <v>15</v>
      </c>
      <c r="EZ400">
        <v>0</v>
      </c>
      <c r="FA400" t="s">
        <v>409</v>
      </c>
      <c r="FB400">
        <v>1510787920.6</v>
      </c>
      <c r="FC400">
        <v>1510787921.6</v>
      </c>
      <c r="FD400">
        <v>0</v>
      </c>
      <c r="FE400">
        <v>-0.101</v>
      </c>
      <c r="FF400">
        <v>-0.012</v>
      </c>
      <c r="FG400">
        <v>6.901</v>
      </c>
      <c r="FH400">
        <v>0.516</v>
      </c>
      <c r="FI400">
        <v>420</v>
      </c>
      <c r="FJ400">
        <v>24</v>
      </c>
      <c r="FK400">
        <v>0.32</v>
      </c>
      <c r="FL400">
        <v>0.12</v>
      </c>
      <c r="FM400">
        <v>0.676878975</v>
      </c>
      <c r="FN400">
        <v>-0.305208326454034</v>
      </c>
      <c r="FO400">
        <v>0.0313553190116825</v>
      </c>
      <c r="FP400">
        <v>1</v>
      </c>
      <c r="FQ400">
        <v>1</v>
      </c>
      <c r="FR400">
        <v>1</v>
      </c>
      <c r="FS400" t="s">
        <v>410</v>
      </c>
      <c r="FT400">
        <v>2.97288</v>
      </c>
      <c r="FU400">
        <v>2.7536</v>
      </c>
      <c r="FV400">
        <v>0.217137</v>
      </c>
      <c r="FW400">
        <v>0.220585</v>
      </c>
      <c r="FX400">
        <v>0.105335</v>
      </c>
      <c r="FY400">
        <v>0.104795</v>
      </c>
      <c r="FZ400">
        <v>30421.2</v>
      </c>
      <c r="GA400">
        <v>33033.3</v>
      </c>
      <c r="GB400">
        <v>35214.8</v>
      </c>
      <c r="GC400">
        <v>38437.4</v>
      </c>
      <c r="GD400">
        <v>44632.7</v>
      </c>
      <c r="GE400">
        <v>49687.5</v>
      </c>
      <c r="GF400">
        <v>55000</v>
      </c>
      <c r="GG400">
        <v>61638.5</v>
      </c>
      <c r="GH400">
        <v>1.98253</v>
      </c>
      <c r="GI400">
        <v>1.81802</v>
      </c>
      <c r="GJ400">
        <v>0.128757</v>
      </c>
      <c r="GK400">
        <v>0</v>
      </c>
      <c r="GL400">
        <v>25.4209</v>
      </c>
      <c r="GM400">
        <v>999.9</v>
      </c>
      <c r="GN400">
        <v>61.812</v>
      </c>
      <c r="GO400">
        <v>30.041</v>
      </c>
      <c r="GP400">
        <v>29.3974</v>
      </c>
      <c r="GQ400">
        <v>55.4334</v>
      </c>
      <c r="GR400">
        <v>48.9383</v>
      </c>
      <c r="GS400">
        <v>1</v>
      </c>
      <c r="GT400">
        <v>-0.00293191</v>
      </c>
      <c r="GU400">
        <v>0.946582</v>
      </c>
      <c r="GV400">
        <v>20.1144</v>
      </c>
      <c r="GW400">
        <v>5.19887</v>
      </c>
      <c r="GX400">
        <v>12.004</v>
      </c>
      <c r="GY400">
        <v>4.97555</v>
      </c>
      <c r="GZ400">
        <v>3.29305</v>
      </c>
      <c r="HA400">
        <v>9999</v>
      </c>
      <c r="HB400">
        <v>9999</v>
      </c>
      <c r="HC400">
        <v>999.9</v>
      </c>
      <c r="HD400">
        <v>9999</v>
      </c>
      <c r="HE400">
        <v>1.86311</v>
      </c>
      <c r="HF400">
        <v>1.86813</v>
      </c>
      <c r="HG400">
        <v>1.86786</v>
      </c>
      <c r="HH400">
        <v>1.86904</v>
      </c>
      <c r="HI400">
        <v>1.86983</v>
      </c>
      <c r="HJ400">
        <v>1.86585</v>
      </c>
      <c r="HK400">
        <v>1.86698</v>
      </c>
      <c r="HL400">
        <v>1.86831</v>
      </c>
      <c r="HM400">
        <v>5</v>
      </c>
      <c r="HN400">
        <v>0</v>
      </c>
      <c r="HO400">
        <v>0</v>
      </c>
      <c r="HP400">
        <v>0</v>
      </c>
      <c r="HQ400" t="s">
        <v>411</v>
      </c>
      <c r="HR400" t="s">
        <v>412</v>
      </c>
      <c r="HS400" t="s">
        <v>413</v>
      </c>
      <c r="HT400" t="s">
        <v>413</v>
      </c>
      <c r="HU400" t="s">
        <v>413</v>
      </c>
      <c r="HV400" t="s">
        <v>413</v>
      </c>
      <c r="HW400">
        <v>0</v>
      </c>
      <c r="HX400">
        <v>100</v>
      </c>
      <c r="HY400">
        <v>100</v>
      </c>
      <c r="HZ400">
        <v>13.2</v>
      </c>
      <c r="IA400">
        <v>0.5703</v>
      </c>
      <c r="IB400">
        <v>4.09459096810632</v>
      </c>
      <c r="IC400">
        <v>0.00701673648668627</v>
      </c>
      <c r="ID400">
        <v>-7.00304995360485e-07</v>
      </c>
      <c r="IE400">
        <v>-1.86506737496121e-11</v>
      </c>
      <c r="IF400">
        <v>0.00125787624930914</v>
      </c>
      <c r="IG400">
        <v>-0.0224036906934607</v>
      </c>
      <c r="IH400">
        <v>0.00249664406764014</v>
      </c>
      <c r="II400">
        <v>-2.59163740235367e-05</v>
      </c>
      <c r="IJ400">
        <v>-2</v>
      </c>
      <c r="IK400">
        <v>2020</v>
      </c>
      <c r="IL400">
        <v>1</v>
      </c>
      <c r="IM400">
        <v>25</v>
      </c>
      <c r="IN400">
        <v>157.3</v>
      </c>
      <c r="IO400">
        <v>157.3</v>
      </c>
      <c r="IP400">
        <v>2.99561</v>
      </c>
      <c r="IQ400">
        <v>2.60986</v>
      </c>
      <c r="IR400">
        <v>1.54785</v>
      </c>
      <c r="IS400">
        <v>2.30347</v>
      </c>
      <c r="IT400">
        <v>1.34644</v>
      </c>
      <c r="IU400">
        <v>2.27539</v>
      </c>
      <c r="IV400">
        <v>34.1905</v>
      </c>
      <c r="IW400">
        <v>24.2101</v>
      </c>
      <c r="IX400">
        <v>18</v>
      </c>
      <c r="IY400">
        <v>503.189</v>
      </c>
      <c r="IZ400">
        <v>398.802</v>
      </c>
      <c r="JA400">
        <v>23.8405</v>
      </c>
      <c r="JB400">
        <v>27.1606</v>
      </c>
      <c r="JC400">
        <v>30</v>
      </c>
      <c r="JD400">
        <v>27.1218</v>
      </c>
      <c r="JE400">
        <v>27.0661</v>
      </c>
      <c r="JF400">
        <v>59.9435</v>
      </c>
      <c r="JG400">
        <v>25.2691</v>
      </c>
      <c r="JH400">
        <v>63.396</v>
      </c>
      <c r="JI400">
        <v>23.8286</v>
      </c>
      <c r="JJ400">
        <v>1605.95</v>
      </c>
      <c r="JK400">
        <v>24.4919</v>
      </c>
      <c r="JL400">
        <v>102.06</v>
      </c>
      <c r="JM400">
        <v>102.607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2023-03-23T14:06:35Z</dcterms:created>
  <dcterms:modified xsi:type="dcterms:W3CDTF">2023-03-23T14:06:35Z</dcterms:modified>
</cp:coreProperties>
</file>